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RODUTOS FORUM\ANUARIO\Anuário 12\"/>
    </mc:Choice>
  </mc:AlternateContent>
  <bookViews>
    <workbookView xWindow="0" yWindow="0" windowWidth="28770" windowHeight="690" tabRatio="919"/>
  </bookViews>
  <sheets>
    <sheet name="Índice" sheetId="1" r:id="rId1"/>
    <sheet name="T1" sheetId="36" r:id="rId2"/>
    <sheet name="T2" sheetId="2" r:id="rId3"/>
    <sheet name="G1" sheetId="3" r:id="rId4"/>
    <sheet name="T3" sheetId="4" r:id="rId5"/>
    <sheet name="T4" sheetId="5" r:id="rId6"/>
    <sheet name="G2" sheetId="6" r:id="rId7"/>
    <sheet name="T5" sheetId="7" r:id="rId8"/>
    <sheet name="T6" sheetId="9" r:id="rId9"/>
    <sheet name="G3" sheetId="10" r:id="rId10"/>
    <sheet name="T7" sheetId="11" r:id="rId11"/>
    <sheet name="G4" sheetId="12" r:id="rId12"/>
    <sheet name="T8" sheetId="13" r:id="rId13"/>
    <sheet name="T9" sheetId="14" r:id="rId14"/>
    <sheet name="T10" sheetId="16" r:id="rId15"/>
    <sheet name="T11" sheetId="15" r:id="rId16"/>
    <sheet name="T12" sheetId="18" r:id="rId17"/>
    <sheet name="T13" sheetId="38" r:id="rId18"/>
    <sheet name="T14" sheetId="40" r:id="rId19"/>
    <sheet name="T15" sheetId="42" r:id="rId20"/>
    <sheet name="T16" sheetId="41" r:id="rId21"/>
    <sheet name="T17" sheetId="26" r:id="rId22"/>
    <sheet name="T18" sheetId="27" r:id="rId23"/>
    <sheet name="T19" sheetId="28" r:id="rId24"/>
    <sheet name="T20" sheetId="29" r:id="rId25"/>
    <sheet name="T21" sheetId="30" r:id="rId26"/>
    <sheet name="T22" sheetId="31" r:id="rId27"/>
    <sheet name="T23" sheetId="37" r:id="rId28"/>
    <sheet name="T24" sheetId="53" r:id="rId29"/>
    <sheet name="T25" sheetId="39" r:id="rId30"/>
    <sheet name="T26" sheetId="8" r:id="rId31"/>
    <sheet name="T27" sheetId="17" r:id="rId32"/>
    <sheet name="T28" sheetId="19" r:id="rId33"/>
    <sheet name="T29" sheetId="20" r:id="rId34"/>
    <sheet name="T30" sheetId="21" r:id="rId35"/>
    <sheet name="T31" sheetId="22" r:id="rId36"/>
    <sheet name="T32" sheetId="23" r:id="rId37"/>
    <sheet name="T33" sheetId="24" r:id="rId38"/>
    <sheet name="T34" sheetId="25" r:id="rId39"/>
    <sheet name="T35" sheetId="46" r:id="rId40"/>
    <sheet name="T36" sheetId="47" r:id="rId41"/>
    <sheet name="T37" sheetId="51" r:id="rId42"/>
    <sheet name="T38" sheetId="48" r:id="rId43"/>
    <sheet name="T39" sheetId="49" r:id="rId44"/>
    <sheet name="T40" sheetId="50" r:id="rId45"/>
    <sheet name="T41" sheetId="34" r:id="rId46"/>
    <sheet name="T42" sheetId="35" r:id="rId47"/>
    <sheet name="T43" sheetId="52" r:id="rId48"/>
    <sheet name="T44" sheetId="43" r:id="rId49"/>
    <sheet name="T45" sheetId="44" r:id="rId50"/>
    <sheet name="G5" sheetId="45" r:id="rId51"/>
  </sheets>
  <definedNames>
    <definedName name="_xlnm._FilterDatabase" localSheetId="1" hidden="1">'T1'!$A$5:$I$33</definedName>
    <definedName name="_xlnm._FilterDatabase" localSheetId="16" hidden="1">'T12'!$A$5:$O$7</definedName>
    <definedName name="_xlnm._FilterDatabase" localSheetId="21" hidden="1">'T17'!$A$11:$R$41</definedName>
    <definedName name="_xlnm._FilterDatabase" localSheetId="22" hidden="1">'T18'!$A$10:$H$40</definedName>
    <definedName name="_xlnm._FilterDatabase" localSheetId="23" hidden="1">'T19'!$A$10:$H$40</definedName>
    <definedName name="_xlnm._FilterDatabase" localSheetId="2" hidden="1">'T2'!$A$12:$U$42</definedName>
    <definedName name="_xlnm._FilterDatabase" localSheetId="24" hidden="1">'T20'!$A$10:$H$40</definedName>
    <definedName name="_xlnm._FilterDatabase" localSheetId="25" hidden="1">'T21'!$A$10:$M$40</definedName>
    <definedName name="_xlnm._FilterDatabase" localSheetId="26" hidden="1">'T22'!$A$10:$X$40</definedName>
    <definedName name="_xlnm._FilterDatabase" localSheetId="27" hidden="1">'T23'!$A$12:$I$42</definedName>
    <definedName name="_xlnm._FilterDatabase" localSheetId="30" hidden="1">'T26'!$A$11:$H$38</definedName>
    <definedName name="_xlnm._FilterDatabase" localSheetId="4" hidden="1">'T3'!$A$10:$L$40</definedName>
    <definedName name="_xlnm._FilterDatabase" localSheetId="42" hidden="1">'T38'!$A$5:$C$18</definedName>
    <definedName name="_xlnm._FilterDatabase" localSheetId="5" hidden="1">'T4'!$A$10:$L$40</definedName>
    <definedName name="_xlnm._FilterDatabase" localSheetId="48" hidden="1">'T44'!$A$10:$AC$37</definedName>
    <definedName name="_xlnm._FilterDatabase" localSheetId="49" hidden="1">'T45'!$B$6:$N$27</definedName>
    <definedName name="_xlnm._FilterDatabase" localSheetId="7" hidden="1">'T5'!$A$10:$L$40</definedName>
    <definedName name="_xlnm._FilterDatabase" localSheetId="8" hidden="1">'T6'!$A$10:$W$40</definedName>
    <definedName name="_xlnm._FilterDatabase" localSheetId="10" hidden="1">'T7'!$A$10:$O$40</definedName>
    <definedName name="_xlnm._FilterDatabase" localSheetId="12" hidden="1">'T8'!$A$12:$H$42</definedName>
    <definedName name="_xlnm._FilterDatabase" localSheetId="13" hidden="1">'T9'!$A$11:$E$38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7" i="53" l="1"/>
  <c r="G37" i="53"/>
  <c r="L36" i="53"/>
  <c r="G36" i="53"/>
  <c r="L35" i="53"/>
  <c r="G35" i="53"/>
  <c r="L34" i="53"/>
  <c r="G34" i="53"/>
  <c r="L33" i="53"/>
  <c r="G33" i="53"/>
  <c r="L32" i="53"/>
  <c r="G32" i="53"/>
  <c r="L31" i="53"/>
  <c r="G31" i="53"/>
  <c r="L30" i="53"/>
  <c r="G30" i="53"/>
  <c r="L29" i="53"/>
  <c r="G29" i="53"/>
  <c r="L28" i="53"/>
  <c r="G28" i="53"/>
  <c r="L27" i="53"/>
  <c r="G27" i="53"/>
  <c r="L26" i="53"/>
  <c r="G26" i="53"/>
  <c r="L25" i="53"/>
  <c r="G25" i="53"/>
  <c r="L24" i="53"/>
  <c r="G24" i="53"/>
  <c r="L23" i="53"/>
  <c r="G23" i="53"/>
  <c r="L22" i="53"/>
  <c r="G22" i="53"/>
  <c r="L21" i="53"/>
  <c r="G21" i="53"/>
  <c r="L20" i="53"/>
  <c r="G20" i="53"/>
  <c r="L19" i="53"/>
  <c r="G19" i="53"/>
  <c r="L18" i="53"/>
  <c r="G18" i="53"/>
  <c r="L17" i="53"/>
  <c r="G17" i="53"/>
  <c r="L16" i="53"/>
  <c r="G16" i="53"/>
  <c r="L15" i="53"/>
  <c r="G15" i="53"/>
  <c r="L14" i="53"/>
  <c r="G14" i="53"/>
  <c r="L13" i="53"/>
  <c r="G13" i="53"/>
  <c r="L12" i="53"/>
  <c r="G12" i="53"/>
  <c r="L11" i="53"/>
  <c r="G11" i="53"/>
  <c r="L9" i="53"/>
  <c r="G9" i="53"/>
  <c r="C8" i="46"/>
  <c r="B8" i="46"/>
  <c r="Q6" i="45"/>
  <c r="J28" i="44"/>
  <c r="I28" i="44"/>
  <c r="AC8" i="43"/>
  <c r="AB8" i="43"/>
  <c r="AA8" i="43"/>
  <c r="Z8" i="43"/>
  <c r="Y8" i="43"/>
  <c r="X8" i="43"/>
  <c r="W8" i="43"/>
  <c r="V8" i="43"/>
  <c r="U8" i="43"/>
  <c r="T8" i="43"/>
  <c r="S8" i="43"/>
  <c r="R8" i="43"/>
  <c r="Q8" i="43"/>
  <c r="P8" i="43"/>
  <c r="O8" i="43"/>
  <c r="N8" i="43"/>
  <c r="M8" i="43"/>
  <c r="L8" i="43"/>
  <c r="K8" i="43"/>
  <c r="J8" i="43"/>
  <c r="I8" i="43"/>
  <c r="H8" i="43"/>
  <c r="G8" i="43"/>
  <c r="F8" i="43"/>
  <c r="E8" i="43"/>
  <c r="D8" i="43"/>
  <c r="C8" i="43"/>
  <c r="B8" i="43"/>
  <c r="E11" i="37"/>
  <c r="D11" i="37"/>
  <c r="D8" i="35"/>
  <c r="C8" i="35"/>
  <c r="M36" i="30"/>
  <c r="P42" i="22"/>
  <c r="M42" i="22"/>
  <c r="G42" i="22"/>
  <c r="D42" i="22"/>
  <c r="P41" i="22"/>
  <c r="M41" i="22"/>
  <c r="G41" i="22"/>
  <c r="D41" i="22"/>
  <c r="P40" i="22"/>
  <c r="M40" i="22"/>
  <c r="J40" i="22"/>
  <c r="G40" i="22"/>
  <c r="D40" i="22"/>
  <c r="P39" i="22"/>
  <c r="M39" i="22"/>
  <c r="J39" i="22"/>
  <c r="G39" i="22"/>
  <c r="D39" i="22"/>
  <c r="P38" i="22"/>
  <c r="M38" i="22"/>
  <c r="J38" i="22"/>
  <c r="G38" i="22"/>
  <c r="D38" i="22"/>
  <c r="P37" i="22"/>
  <c r="M37" i="22"/>
  <c r="G37" i="22"/>
  <c r="D37" i="22"/>
  <c r="P36" i="22"/>
  <c r="M36" i="22"/>
  <c r="J36" i="22"/>
  <c r="G36" i="22"/>
  <c r="D36" i="22"/>
  <c r="P35" i="22"/>
  <c r="M35" i="22"/>
  <c r="G35" i="22"/>
  <c r="D35" i="22"/>
  <c r="P34" i="22"/>
  <c r="M34" i="22"/>
  <c r="G34" i="22"/>
  <c r="D34" i="22"/>
  <c r="P33" i="22"/>
  <c r="M33" i="22"/>
  <c r="G33" i="22"/>
  <c r="D33" i="22"/>
  <c r="P32" i="22"/>
  <c r="M32" i="22"/>
  <c r="J32" i="22"/>
  <c r="G32" i="22"/>
  <c r="D32" i="22"/>
  <c r="P31" i="22"/>
  <c r="M31" i="22"/>
  <c r="J31" i="22"/>
  <c r="G31" i="22"/>
  <c r="D31" i="22"/>
  <c r="P30" i="22"/>
  <c r="M30" i="22"/>
  <c r="J30" i="22"/>
  <c r="G30" i="22"/>
  <c r="D30" i="22"/>
  <c r="P29" i="22"/>
  <c r="M29" i="22"/>
  <c r="J29" i="22"/>
  <c r="G29" i="22"/>
  <c r="D29" i="22"/>
  <c r="P28" i="22"/>
  <c r="M28" i="22"/>
  <c r="J28" i="22"/>
  <c r="G28" i="22"/>
  <c r="D28" i="22"/>
  <c r="P27" i="22"/>
  <c r="G27" i="22"/>
  <c r="D27" i="22"/>
  <c r="P26" i="22"/>
  <c r="M26" i="22"/>
  <c r="J26" i="22"/>
  <c r="G26" i="22"/>
  <c r="D26" i="22"/>
  <c r="P25" i="22"/>
  <c r="M25" i="22"/>
  <c r="G25" i="22"/>
  <c r="D25" i="22"/>
  <c r="P24" i="22"/>
  <c r="M24" i="22"/>
  <c r="J24" i="22"/>
  <c r="G24" i="22"/>
  <c r="D24" i="22"/>
  <c r="P23" i="22"/>
  <c r="M23" i="22"/>
  <c r="G23" i="22"/>
  <c r="D23" i="22"/>
  <c r="P22" i="22"/>
  <c r="M22" i="22"/>
  <c r="D22" i="22"/>
  <c r="P21" i="22"/>
  <c r="M21" i="22"/>
  <c r="G21" i="22"/>
  <c r="D21" i="22"/>
  <c r="P20" i="22"/>
  <c r="M20" i="22"/>
  <c r="J20" i="22"/>
  <c r="G20" i="22"/>
  <c r="D20" i="22"/>
  <c r="P19" i="22"/>
  <c r="M19" i="22"/>
  <c r="J19" i="22"/>
  <c r="G19" i="22"/>
  <c r="D19" i="22"/>
  <c r="P18" i="22"/>
  <c r="M18" i="22"/>
  <c r="J18" i="22"/>
  <c r="G18" i="22"/>
  <c r="D18" i="22"/>
  <c r="P17" i="22"/>
  <c r="M17" i="22"/>
  <c r="J17" i="22"/>
  <c r="G17" i="22"/>
  <c r="D17" i="22"/>
  <c r="P16" i="22"/>
  <c r="M16" i="22"/>
  <c r="J16" i="22"/>
  <c r="G16" i="22"/>
  <c r="D16" i="22"/>
  <c r="K7" i="6"/>
  <c r="K6" i="6"/>
  <c r="F6" i="12"/>
</calcChain>
</file>

<file path=xl/sharedStrings.xml><?xml version="1.0" encoding="utf-8"?>
<sst xmlns="http://schemas.openxmlformats.org/spreadsheetml/2006/main" count="4257" uniqueCount="877">
  <si>
    <t>ESTATÍSTICAS CRIMINAIS POR UNIDADE DA FEDERAÇÃO</t>
  </si>
  <si>
    <t>Tabela 01</t>
  </si>
  <si>
    <t>Mortes violentas intencionais</t>
  </si>
  <si>
    <t>Gráfico 01</t>
  </si>
  <si>
    <t>Variação da taxa de MVI entre 2015 e 2016</t>
  </si>
  <si>
    <t>Tabela 02</t>
  </si>
  <si>
    <t>Homicídios dolosos, por número de vítimas e ocorrências</t>
  </si>
  <si>
    <t>Tabela 03</t>
  </si>
  <si>
    <t>Latrocínio, por número de vítimas e número de ocorrências</t>
  </si>
  <si>
    <t>Gráfico 02</t>
  </si>
  <si>
    <t>Latrocínios, por número de ocorrências e taxa</t>
  </si>
  <si>
    <t>Tabela 04</t>
  </si>
  <si>
    <t>Lesão corporal seguida de morte, por número de ocorrência e número de vitimas</t>
  </si>
  <si>
    <t>Tabela 06</t>
  </si>
  <si>
    <t>Policiais Civis e Militares Vítimas de CVLI</t>
  </si>
  <si>
    <t>Gráfico 03</t>
  </si>
  <si>
    <t>Tabela 07</t>
  </si>
  <si>
    <t>Gráfico 04</t>
  </si>
  <si>
    <t>Tabela 08</t>
  </si>
  <si>
    <t>Proporção de Mortes decorrentes de intervenção policial em relação ao conjunto de Mortes Violentas Intencionais</t>
  </si>
  <si>
    <t>Tabela 09</t>
  </si>
  <si>
    <t>Tabela 10</t>
  </si>
  <si>
    <t>Tabela 12</t>
  </si>
  <si>
    <t>Tabela 13</t>
  </si>
  <si>
    <t>Estupro e Tentativa de Estupro</t>
  </si>
  <si>
    <t>Tabela 14</t>
  </si>
  <si>
    <t>Tabela 15</t>
  </si>
  <si>
    <t>Tabela 16</t>
  </si>
  <si>
    <t>Tabela 17</t>
  </si>
  <si>
    <t>Tabela 18</t>
  </si>
  <si>
    <t>ESTATÍSTICAS CRIMINAIS POR CAPITAIS</t>
  </si>
  <si>
    <t>Tabela 21</t>
  </si>
  <si>
    <t>Tabela 22</t>
  </si>
  <si>
    <t>Tabela 23</t>
  </si>
  <si>
    <t>Tabela 24</t>
  </si>
  <si>
    <t>ARMAS DE FOGO</t>
  </si>
  <si>
    <t>GASTOS COM SEGURANÇA PÚBLICA</t>
  </si>
  <si>
    <t>Tabela 26</t>
  </si>
  <si>
    <t>Despesas realizadas com a Função Segurança Pública, por Subfunções</t>
  </si>
  <si>
    <t>Tabela 27</t>
  </si>
  <si>
    <t>Participação das despesas realizadas com a Função Segurança Pública no total das despesas realizadas</t>
  </si>
  <si>
    <t>Tabela 28</t>
  </si>
  <si>
    <t>Despesa per capita realizada com a Função Segurança Pública</t>
  </si>
  <si>
    <t>Tabela 29</t>
  </si>
  <si>
    <t xml:space="preserve">Execução Orçamentária do Ministério da Justiça por Órgão/Unidade Orçamentária/GND </t>
  </si>
  <si>
    <t>TABELA 01</t>
  </si>
  <si>
    <t>(Voltar ao índice)</t>
  </si>
  <si>
    <r>
      <t>Mortes violentas intencionais</t>
    </r>
    <r>
      <rPr>
        <vertAlign val="superscript"/>
        <sz val="8"/>
        <rFont val="Arial"/>
        <family val="2"/>
      </rPr>
      <t xml:space="preserve"> (1)</t>
    </r>
  </si>
  <si>
    <t>Brasil e Unidades da Federação –  2016 - 2017</t>
  </si>
  <si>
    <r>
      <t xml:space="preserve">Grupos segundo qualidade dos dados </t>
    </r>
    <r>
      <rPr>
        <b/>
        <vertAlign val="superscript"/>
        <sz val="8"/>
        <color theme="1"/>
        <rFont val="Arial"/>
        <family val="2"/>
      </rPr>
      <t>(2)</t>
    </r>
  </si>
  <si>
    <t>Brasil e Unidades da Federação</t>
  </si>
  <si>
    <t>Crimes Violentos Letais Intencionais - CVLI</t>
  </si>
  <si>
    <t>Policiais Civis e Militares Mortos em Situação de Confronto</t>
  </si>
  <si>
    <t>Morte Decorrente de Intervenção Policial (em serviço e fora de serviço)</t>
  </si>
  <si>
    <t xml:space="preserve">Mortes Violentas Intencionais - MVI </t>
  </si>
  <si>
    <t>Homicídio Doloso</t>
  </si>
  <si>
    <t>Latrocínio</t>
  </si>
  <si>
    <t>Lesão Corporal Seguida de Morte</t>
  </si>
  <si>
    <t>Em serviço</t>
  </si>
  <si>
    <t>Fora de serviço</t>
  </si>
  <si>
    <t>Número Absoluto</t>
  </si>
  <si>
    <r>
      <t xml:space="preserve">Taxa </t>
    </r>
    <r>
      <rPr>
        <b/>
        <vertAlign val="superscript"/>
        <sz val="8"/>
        <color theme="1"/>
        <rFont val="Arial"/>
        <family val="2"/>
      </rPr>
      <t>(3)</t>
    </r>
  </si>
  <si>
    <t>Variação (%)</t>
  </si>
  <si>
    <r>
      <t xml:space="preserve">2016 </t>
    </r>
    <r>
      <rPr>
        <b/>
        <vertAlign val="superscript"/>
        <sz val="8"/>
        <color theme="1"/>
        <rFont val="Arial"/>
        <family val="2"/>
      </rPr>
      <t>(4)</t>
    </r>
  </si>
  <si>
    <t>Brasil</t>
  </si>
  <si>
    <t>Grupo 2</t>
  </si>
  <si>
    <r>
      <t xml:space="preserve">Acre </t>
    </r>
    <r>
      <rPr>
        <vertAlign val="superscript"/>
        <sz val="8"/>
        <color theme="1"/>
        <rFont val="Arial"/>
        <family val="2"/>
      </rPr>
      <t>(5)</t>
    </r>
  </si>
  <si>
    <t>Grupo 1</t>
  </si>
  <si>
    <t>Alagoas</t>
  </si>
  <si>
    <t>Amapá</t>
  </si>
  <si>
    <t>Amazonas</t>
  </si>
  <si>
    <t>Bahia</t>
  </si>
  <si>
    <r>
      <t xml:space="preserve">Ceará </t>
    </r>
    <r>
      <rPr>
        <vertAlign val="superscript"/>
        <sz val="8"/>
        <color theme="1"/>
        <rFont val="Arial"/>
        <family val="2"/>
      </rPr>
      <t>(6) (7)</t>
    </r>
  </si>
  <si>
    <t>Distrito Federal</t>
  </si>
  <si>
    <r>
      <t xml:space="preserve">Espírito Santo </t>
    </r>
    <r>
      <rPr>
        <vertAlign val="superscript"/>
        <sz val="8"/>
        <color theme="1"/>
        <rFont val="Arial"/>
        <family val="2"/>
      </rPr>
      <t>(8) (9)</t>
    </r>
  </si>
  <si>
    <t>Goiás</t>
  </si>
  <si>
    <t>Maranhão</t>
  </si>
  <si>
    <r>
      <t>Mato Grosso</t>
    </r>
    <r>
      <rPr>
        <vertAlign val="superscript"/>
        <sz val="8"/>
        <color theme="1"/>
        <rFont val="Arial"/>
        <family val="2"/>
      </rPr>
      <t xml:space="preserve"> (5)</t>
    </r>
  </si>
  <si>
    <t>Grupo 3</t>
  </si>
  <si>
    <r>
      <t xml:space="preserve">Mato Grosso do Sul </t>
    </r>
    <r>
      <rPr>
        <vertAlign val="superscript"/>
        <sz val="8"/>
        <color theme="1"/>
        <rFont val="Arial"/>
        <family val="2"/>
      </rPr>
      <t>(5) (10)</t>
    </r>
  </si>
  <si>
    <r>
      <t xml:space="preserve">Minas Gerais </t>
    </r>
    <r>
      <rPr>
        <vertAlign val="superscript"/>
        <sz val="8"/>
        <color theme="1"/>
        <rFont val="Arial"/>
        <family val="2"/>
      </rPr>
      <t>(5) (11)</t>
    </r>
  </si>
  <si>
    <t>Pará</t>
  </si>
  <si>
    <r>
      <t xml:space="preserve">Paraíba </t>
    </r>
    <r>
      <rPr>
        <vertAlign val="superscript"/>
        <sz val="8"/>
        <color theme="1"/>
        <rFont val="Arial"/>
        <family val="2"/>
      </rPr>
      <t>(5)</t>
    </r>
  </si>
  <si>
    <t>Paraná</t>
  </si>
  <si>
    <r>
      <t xml:space="preserve">Pernambuco </t>
    </r>
    <r>
      <rPr>
        <vertAlign val="superscript"/>
        <sz val="8"/>
        <color theme="1"/>
        <rFont val="Arial"/>
        <family val="2"/>
      </rPr>
      <t>(5)</t>
    </r>
  </si>
  <si>
    <r>
      <t xml:space="preserve">Piauí </t>
    </r>
    <r>
      <rPr>
        <vertAlign val="superscript"/>
        <sz val="8"/>
        <color theme="1"/>
        <rFont val="Arial"/>
        <family val="2"/>
      </rPr>
      <t>(5)</t>
    </r>
  </si>
  <si>
    <t>Rio de Janeiro</t>
  </si>
  <si>
    <t>Rio Grande do Norte</t>
  </si>
  <si>
    <r>
      <t xml:space="preserve">Rio Grande do Sul </t>
    </r>
    <r>
      <rPr>
        <vertAlign val="superscript"/>
        <sz val="8"/>
        <color theme="1"/>
        <rFont val="Arial"/>
        <family val="2"/>
      </rPr>
      <t>(5)</t>
    </r>
  </si>
  <si>
    <r>
      <t xml:space="preserve">Rondônia </t>
    </r>
    <r>
      <rPr>
        <vertAlign val="superscript"/>
        <sz val="8"/>
        <color theme="1"/>
        <rFont val="Arial"/>
        <family val="2"/>
      </rPr>
      <t>(5)</t>
    </r>
  </si>
  <si>
    <t>Grupo 4</t>
  </si>
  <si>
    <r>
      <t xml:space="preserve">Roraima </t>
    </r>
    <r>
      <rPr>
        <vertAlign val="superscript"/>
        <sz val="8"/>
        <color theme="1"/>
        <rFont val="Arial"/>
        <family val="2"/>
      </rPr>
      <t>(12)</t>
    </r>
  </si>
  <si>
    <t>...</t>
  </si>
  <si>
    <t>Santa Catarina</t>
  </si>
  <si>
    <r>
      <t xml:space="preserve">São Paulo </t>
    </r>
    <r>
      <rPr>
        <vertAlign val="superscript"/>
        <sz val="8"/>
        <color theme="1"/>
        <rFont val="Arial"/>
        <family val="2"/>
      </rPr>
      <t>(13)</t>
    </r>
  </si>
  <si>
    <t>Sergipe</t>
  </si>
  <si>
    <t>Tocantins</t>
  </si>
  <si>
    <r>
      <rPr>
        <b/>
        <sz val="8"/>
        <rFont val="Arial"/>
        <family val="2"/>
      </rPr>
      <t xml:space="preserve">Fonte: </t>
    </r>
    <r>
      <rPr>
        <sz val="8"/>
        <rFont val="Arial"/>
        <family val="2"/>
      </rPr>
      <t xml:space="preserve">Secretarias Estaduais de Segurança Pública e/ou Defesa Social; Polícia Civil e Polícia Militar do Mato Grosso do Sul; Monitor da Violência/G1; Instituto Brasileiro de Geografia e Estatística (IBGE); Fórum Brasileiro de Segurança Pública. </t>
    </r>
  </si>
  <si>
    <t>(...) Informação não disponível.</t>
  </si>
  <si>
    <t>( - ) Fenômeno Inexistente.</t>
  </si>
  <si>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</si>
  <si>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r>
      <t xml:space="preserve">(2) Grupos segundo qualidade estimada dos registros estatísticos oficiais de Mortes Violentas Intencionais. </t>
    </r>
    <r>
      <rPr>
        <b/>
        <sz val="8"/>
        <rFont val="Arial"/>
        <family val="2"/>
      </rPr>
      <t>Grupo 1</t>
    </r>
    <r>
      <rPr>
        <sz val="8"/>
        <rFont val="Arial"/>
        <family val="2"/>
      </rPr>
      <t xml:space="preserve">: maior qualidade das informações; </t>
    </r>
    <r>
      <rPr>
        <b/>
        <sz val="8"/>
        <rFont val="Arial"/>
        <family val="2"/>
      </rPr>
      <t>Grupo 2</t>
    </r>
    <r>
      <rPr>
        <sz val="8"/>
        <rFont val="Arial"/>
        <family val="2"/>
      </rPr>
      <t xml:space="preserve">: qualidade intermediária das informações; </t>
    </r>
    <r>
      <rPr>
        <b/>
        <sz val="8"/>
        <rFont val="Arial"/>
        <family val="2"/>
      </rPr>
      <t>Grupo 3</t>
    </r>
    <r>
      <rPr>
        <sz val="8"/>
        <rFont val="Arial"/>
        <family val="2"/>
      </rPr>
      <t xml:space="preserve">: menor qualidade das informações; </t>
    </r>
    <r>
      <rPr>
        <b/>
        <sz val="8"/>
        <rFont val="Arial"/>
        <family val="2"/>
      </rPr>
      <t>Grupo 4</t>
    </r>
    <r>
      <rPr>
        <sz val="8"/>
        <rFont val="Arial"/>
        <family val="2"/>
      </rPr>
      <t>: não há como atestar a qualidade dos dados, pois a UF optou por não responder o questionário de avaliação. Mais detalhes, vide apêndice metodológico.</t>
    </r>
  </si>
  <si>
    <t>(3) Taxa por 100 mil habitantes.</t>
  </si>
  <si>
    <t>(4) Atualização das informações publicadas no Anuário Brasileiro de Segurança Pública, ano 11, 2017.</t>
  </si>
  <si>
    <t>(5) A categoria homicídio doloso inclui as mortes decorrentes de intervenções policiais.</t>
  </si>
  <si>
    <t>(6) Número de vítimas de homicídios dolosos inclui 47 homicídios ocorridos em unidades prisionais, em 2016, e 38 homicídios, também em unidades prisionais, em 2017.</t>
  </si>
  <si>
    <t>(7) Número de vítimas de lesão corporal seguida de morte inclui 3 casos de lesão corporal seguida de morte ocorridos em unidades prisionais em 2016.</t>
  </si>
  <si>
    <t>(8) Policiais Civis e Militares mortos em confronto ou por lesão não natural fora de serviço inclui um Policial Militar de São Paulo em 2016.</t>
  </si>
  <si>
    <t>(9) Mortes decorrentes de intervenções de Policiais Civis em serviço inclui um Policial Civil de Minas Gerais em 2017.</t>
  </si>
  <si>
    <t>(10) Mato Grosso do Sul contabiliza apenas o número de ocorrências nas categorias homicídio doloso, latrocínio e lesão corporal seguida de morte.</t>
  </si>
  <si>
    <t>(11) Em Minas Gerais, existe apenas a categoria "homicídio consumado", que inclui homicídios dolosos e homicídios culposos, excetuando homicídios culposos de trânsito.</t>
  </si>
  <si>
    <t>(12) O estado de Roraima não informou se o dado se refere ao total de vítimas ou de ocorrências de homicídios dolosos, latrocínios e lesões corporais seguidas de morte.</t>
  </si>
  <si>
    <t>(13) Para São Paulo, estão disponíveis somente os dados de ocorrências de lesão corporal seguida de morte no ano de 2017.</t>
  </si>
  <si>
    <t>GRÁFICO 01</t>
  </si>
  <si>
    <t>Variação da taxa de MVI entre 2016 e 2017</t>
  </si>
  <si>
    <t>DF</t>
  </si>
  <si>
    <t>RO</t>
  </si>
  <si>
    <t>PR</t>
  </si>
  <si>
    <t>SE</t>
  </si>
  <si>
    <t>MA</t>
  </si>
  <si>
    <t>GO</t>
  </si>
  <si>
    <t>TO</t>
  </si>
  <si>
    <t>MT</t>
  </si>
  <si>
    <t>MS</t>
  </si>
  <si>
    <t>PI</t>
  </si>
  <si>
    <t>MG</t>
  </si>
  <si>
    <t>PB</t>
  </si>
  <si>
    <t>BA</t>
  </si>
  <si>
    <t>SP</t>
  </si>
  <si>
    <t>RS</t>
  </si>
  <si>
    <t>AL</t>
  </si>
  <si>
    <t>PA</t>
  </si>
  <si>
    <t>AM</t>
  </si>
  <si>
    <t>AP</t>
  </si>
  <si>
    <t>RR</t>
  </si>
  <si>
    <t>RJ</t>
  </si>
  <si>
    <t>SC</t>
  </si>
  <si>
    <t>ES</t>
  </si>
  <si>
    <t>RN</t>
  </si>
  <si>
    <t>PE</t>
  </si>
  <si>
    <t>AC</t>
  </si>
  <si>
    <t>CE</t>
  </si>
  <si>
    <t>TABELA 02</t>
  </si>
  <si>
    <t>Brasil e Unidades da Federação – 2016-2017</t>
  </si>
  <si>
    <r>
      <t xml:space="preserve">Grupos segundo qualidade dos dados </t>
    </r>
    <r>
      <rPr>
        <b/>
        <vertAlign val="superscript"/>
        <sz val="8"/>
        <color theme="1"/>
        <rFont val="Arial"/>
        <family val="2"/>
      </rPr>
      <t>(1)</t>
    </r>
  </si>
  <si>
    <t xml:space="preserve"> Brasil e Unidades da Federação</t>
  </si>
  <si>
    <t>Nº de Vítimas</t>
  </si>
  <si>
    <t>Nº de Ocorrências</t>
  </si>
  <si>
    <t>Ns. Absolutos</t>
  </si>
  <si>
    <r>
      <t xml:space="preserve">Taxas </t>
    </r>
    <r>
      <rPr>
        <b/>
        <vertAlign val="superscript"/>
        <sz val="8"/>
        <rFont val="Arial"/>
        <family val="2"/>
      </rPr>
      <t>(2)</t>
    </r>
  </si>
  <si>
    <r>
      <t>2016</t>
    </r>
    <r>
      <rPr>
        <b/>
        <vertAlign val="superscript"/>
        <sz val="8"/>
        <rFont val="Arial"/>
        <family val="2"/>
      </rPr>
      <t>(3)</t>
    </r>
  </si>
  <si>
    <r>
      <t xml:space="preserve">Acre </t>
    </r>
    <r>
      <rPr>
        <vertAlign val="superscript"/>
        <sz val="8"/>
        <color theme="1"/>
        <rFont val="Arial"/>
        <family val="2"/>
      </rPr>
      <t>(4)</t>
    </r>
  </si>
  <si>
    <r>
      <t xml:space="preserve">Amapá </t>
    </r>
    <r>
      <rPr>
        <vertAlign val="superscript"/>
        <sz val="8"/>
        <color theme="1"/>
        <rFont val="Arial"/>
        <family val="2"/>
      </rPr>
      <t>(5)</t>
    </r>
  </si>
  <si>
    <r>
      <t xml:space="preserve">Ceará </t>
    </r>
    <r>
      <rPr>
        <vertAlign val="superscript"/>
        <sz val="8"/>
        <color theme="1"/>
        <rFont val="Arial"/>
        <family val="2"/>
      </rPr>
      <t>(6)</t>
    </r>
  </si>
  <si>
    <t>Espírito Santo</t>
  </si>
  <si>
    <r>
      <t xml:space="preserve">Maranhão </t>
    </r>
    <r>
      <rPr>
        <vertAlign val="superscript"/>
        <sz val="8"/>
        <color theme="1"/>
        <rFont val="Arial"/>
        <family val="2"/>
      </rPr>
      <t>(7)</t>
    </r>
  </si>
  <si>
    <r>
      <t xml:space="preserve">Mato Grosso </t>
    </r>
    <r>
      <rPr>
        <vertAlign val="superscript"/>
        <sz val="8"/>
        <color theme="1"/>
        <rFont val="Arial"/>
        <family val="2"/>
      </rPr>
      <t>(4)</t>
    </r>
  </si>
  <si>
    <r>
      <t xml:space="preserve">Mato Grosso do Sul </t>
    </r>
    <r>
      <rPr>
        <vertAlign val="superscript"/>
        <sz val="8"/>
        <color theme="1"/>
        <rFont val="Arial"/>
        <family val="2"/>
      </rPr>
      <t>(4) (8)</t>
    </r>
  </si>
  <si>
    <r>
      <t xml:space="preserve">Minas Gerais </t>
    </r>
    <r>
      <rPr>
        <vertAlign val="superscript"/>
        <sz val="8"/>
        <color theme="1"/>
        <rFont val="Arial"/>
        <family val="2"/>
      </rPr>
      <t>(4) (9)</t>
    </r>
  </si>
  <si>
    <r>
      <t xml:space="preserve">Paraíba </t>
    </r>
    <r>
      <rPr>
        <vertAlign val="superscript"/>
        <sz val="8"/>
        <color theme="1"/>
        <rFont val="Arial"/>
        <family val="2"/>
      </rPr>
      <t>(4)</t>
    </r>
  </si>
  <si>
    <r>
      <t xml:space="preserve">Pernambuco </t>
    </r>
    <r>
      <rPr>
        <vertAlign val="superscript"/>
        <sz val="8"/>
        <color theme="1"/>
        <rFont val="Arial"/>
        <family val="2"/>
      </rPr>
      <t>(4)</t>
    </r>
  </si>
  <si>
    <r>
      <t xml:space="preserve">Piauí </t>
    </r>
    <r>
      <rPr>
        <vertAlign val="superscript"/>
        <sz val="8"/>
        <color theme="1"/>
        <rFont val="Arial"/>
        <family val="2"/>
      </rPr>
      <t>(4) (7)</t>
    </r>
  </si>
  <si>
    <r>
      <t xml:space="preserve">Rio Grande do Sul </t>
    </r>
    <r>
      <rPr>
        <vertAlign val="superscript"/>
        <sz val="8"/>
        <color theme="1"/>
        <rFont val="Arial"/>
        <family val="2"/>
      </rPr>
      <t>(4)</t>
    </r>
  </si>
  <si>
    <r>
      <t xml:space="preserve">Rondônia </t>
    </r>
    <r>
      <rPr>
        <vertAlign val="superscript"/>
        <sz val="8"/>
        <color theme="1"/>
        <rFont val="Arial"/>
        <family val="2"/>
      </rPr>
      <t>(4)</t>
    </r>
  </si>
  <si>
    <r>
      <t xml:space="preserve">Roraima </t>
    </r>
    <r>
      <rPr>
        <vertAlign val="superscript"/>
        <sz val="8"/>
        <color theme="1"/>
        <rFont val="Arial"/>
        <family val="2"/>
      </rPr>
      <t>(10)</t>
    </r>
  </si>
  <si>
    <t>São Paulo</t>
  </si>
  <si>
    <r>
      <rPr>
        <b/>
        <sz val="8"/>
        <rFont val="Arial"/>
        <family val="2"/>
      </rPr>
      <t>Fonte:</t>
    </r>
    <r>
      <rPr>
        <sz val="8"/>
        <rFont val="Arial"/>
        <family val="2"/>
      </rPr>
      <t xml:space="preserve"> Secretarias Estaduais de Segurança Pública e/ou Defesa Social; Instituto Brasileiro de Geografia e Estatística (IBGE); Fórum Brasileiro de Segurança Pública. </t>
    </r>
  </si>
  <si>
    <r>
      <t xml:space="preserve">(1) Grupos segundo qualidade estimada dos registros estatísticos oficiais de Mortes Violentas Intencionais. </t>
    </r>
    <r>
      <rPr>
        <b/>
        <sz val="8"/>
        <color indexed="8"/>
        <rFont val="Arial"/>
        <family val="2"/>
      </rPr>
      <t>Grupo 1</t>
    </r>
    <r>
      <rPr>
        <sz val="8"/>
        <color indexed="8"/>
        <rFont val="Arial"/>
        <family val="2"/>
      </rPr>
      <t xml:space="preserve">: maior qualidade das informações; </t>
    </r>
    <r>
      <rPr>
        <b/>
        <sz val="8"/>
        <color indexed="8"/>
        <rFont val="Arial"/>
        <family val="2"/>
      </rPr>
      <t>Grupo 2</t>
    </r>
    <r>
      <rPr>
        <sz val="8"/>
        <color indexed="8"/>
        <rFont val="Arial"/>
        <family val="2"/>
      </rPr>
      <t xml:space="preserve">: qualidade intermediária das informações; </t>
    </r>
    <r>
      <rPr>
        <b/>
        <sz val="8"/>
        <color indexed="8"/>
        <rFont val="Arial"/>
        <family val="2"/>
      </rPr>
      <t>Grupo 3</t>
    </r>
    <r>
      <rPr>
        <sz val="8"/>
        <color indexed="8"/>
        <rFont val="Arial"/>
        <family val="2"/>
      </rPr>
      <t xml:space="preserve">: menor qualidade das informações; </t>
    </r>
    <r>
      <rPr>
        <b/>
        <sz val="8"/>
        <color indexed="8"/>
        <rFont val="Arial"/>
        <family val="2"/>
      </rPr>
      <t>Grupo 4</t>
    </r>
    <r>
      <rPr>
        <sz val="8"/>
        <color indexed="8"/>
        <rFont val="Arial"/>
        <family val="2"/>
      </rPr>
      <t>: não há como atestar a qualidade dos dados, pois a UF optou por não responder o questionário de avaliação. Mais detalhes, vide apêndice metodológico.</t>
    </r>
  </si>
  <si>
    <t>(2) Por 100 mil habitantes.</t>
  </si>
  <si>
    <t>(3) Atualização das informações publicadas no Anuário Brasileiro de Segurança Pública, ano 11, 2017.</t>
  </si>
  <si>
    <t>(4) A categoria homicídio doloso inclui as mortes decorrentes de intervenções policiais.</t>
  </si>
  <si>
    <t>(5) No Amapá, o número de ocorrências é maior do que o número de vítimas, em função de: Aditamentos de ocorrências que geram outra ocorrência do mesmo fato e/ou ocorrências registradas em duplicidade.</t>
  </si>
  <si>
    <t>(6) Número de vítimas inclui 47 homicídios ocorridos em unidades prisionais, em 2016, e 38 homicídios, também em unidades prisionais, em 2017.</t>
  </si>
  <si>
    <t>(7) O estado informou o mesmo número para vítimas e ocorrências.</t>
  </si>
  <si>
    <t>(8) Mato Grosso do Sul contabiliza apenas o número de ocorrências de homicídio doloso.</t>
  </si>
  <si>
    <t>(9) Em Minas Gerais, existe apenas a categoria "homicídio consumado", que inclui homicídios dolosos e homicídios culposos, excetuando homicídios culposos de trânsito.</t>
  </si>
  <si>
    <t>(10) O estado de Roraima não informou se o dado se refere ao total de vítimas ou de ocorrências de homicídios dolosos.</t>
  </si>
  <si>
    <t>TABELA 03</t>
  </si>
  <si>
    <t>Brasil e Unidades da Federação –  2016-2017</t>
  </si>
  <si>
    <r>
      <t xml:space="preserve">2016 </t>
    </r>
    <r>
      <rPr>
        <b/>
        <vertAlign val="superscript"/>
        <sz val="8"/>
        <rFont val="Arial"/>
        <family val="2"/>
      </rPr>
      <t>(3)</t>
    </r>
  </si>
  <si>
    <t>Acre</t>
  </si>
  <si>
    <t>Ceará</t>
  </si>
  <si>
    <r>
      <t>Maranhão</t>
    </r>
    <r>
      <rPr>
        <vertAlign val="superscript"/>
        <sz val="8"/>
        <color theme="1"/>
        <rFont val="Arial"/>
        <family val="2"/>
      </rPr>
      <t xml:space="preserve"> (4)</t>
    </r>
  </si>
  <si>
    <t>Mato Grosso</t>
  </si>
  <si>
    <r>
      <t xml:space="preserve">Mato Grosso do Sul </t>
    </r>
    <r>
      <rPr>
        <vertAlign val="superscript"/>
        <sz val="8"/>
        <color theme="1"/>
        <rFont val="Arial"/>
        <family val="2"/>
      </rPr>
      <t>(5)</t>
    </r>
  </si>
  <si>
    <t>Minas Gerais</t>
  </si>
  <si>
    <t>Paraíba</t>
  </si>
  <si>
    <t>Pernambuco</t>
  </si>
  <si>
    <r>
      <t xml:space="preserve">Piauí </t>
    </r>
    <r>
      <rPr>
        <vertAlign val="superscript"/>
        <sz val="8"/>
        <color theme="1"/>
        <rFont val="Arial"/>
        <family val="2"/>
      </rPr>
      <t>(4)</t>
    </r>
  </si>
  <si>
    <t>Rio Grande do Sul</t>
  </si>
  <si>
    <t>Rondônia</t>
  </si>
  <si>
    <r>
      <t xml:space="preserve">Roraima </t>
    </r>
    <r>
      <rPr>
        <vertAlign val="superscript"/>
        <sz val="8"/>
        <color theme="1"/>
        <rFont val="Arial"/>
        <family val="2"/>
      </rPr>
      <t>(6)</t>
    </r>
  </si>
  <si>
    <r>
      <rPr>
        <b/>
        <sz val="8"/>
        <color theme="1"/>
        <rFont val="Arial"/>
        <family val="2"/>
      </rPr>
      <t>Fonte:</t>
    </r>
    <r>
      <rPr>
        <sz val="8"/>
        <color theme="1"/>
        <rFont val="Arial"/>
        <family val="2"/>
      </rPr>
      <t xml:space="preserve"> Secretarias Estaduais de Segurança Pública e/ou Defesa Social; Instituto Brasileiro de Geografia e Estatística (IBGE); Fórum Brasileiro de Segurança Pública. </t>
    </r>
  </si>
  <si>
    <t>(-) Fenômeno Inexistente.</t>
  </si>
  <si>
    <t>(4) O estado informou o mesmo número para vítimas e ocorrências.</t>
  </si>
  <si>
    <t>(5) Mato Grosso do Sul contabiliza apenas o número de ocorrências de latrocínio.</t>
  </si>
  <si>
    <t>(6) O estado de Roraima não informou se o dado se refere ao total de vítimas ou de ocorrências de latrocínios.</t>
  </si>
  <si>
    <t>GRÁFICO 02</t>
  </si>
  <si>
    <t>Brasil –  2010-2017</t>
  </si>
  <si>
    <t>Variação 2010-2017 (%)</t>
  </si>
  <si>
    <t>Números absolutos</t>
  </si>
  <si>
    <t>Taxa</t>
  </si>
  <si>
    <t>TABELA 04</t>
  </si>
  <si>
    <r>
      <t xml:space="preserve">Taxa </t>
    </r>
    <r>
      <rPr>
        <b/>
        <vertAlign val="superscript"/>
        <sz val="8"/>
        <rFont val="Arial"/>
        <family val="2"/>
      </rPr>
      <t>(2)</t>
    </r>
  </si>
  <si>
    <t>Variação 
(%)</t>
  </si>
  <si>
    <r>
      <t xml:space="preserve">Ceará </t>
    </r>
    <r>
      <rPr>
        <vertAlign val="superscript"/>
        <sz val="8"/>
        <color theme="1"/>
        <rFont val="Arial"/>
        <family val="2"/>
      </rPr>
      <t>(4)</t>
    </r>
  </si>
  <si>
    <t>Piauí</t>
  </si>
  <si>
    <r>
      <t xml:space="preserve">São Paulo </t>
    </r>
    <r>
      <rPr>
        <vertAlign val="superscript"/>
        <sz val="8"/>
        <color theme="1"/>
        <rFont val="Arial"/>
        <family val="2"/>
      </rPr>
      <t>(7)</t>
    </r>
  </si>
  <si>
    <t>(2) Atualização das informações publicadas no Anuário Brasileiro de Segurança Pública, ano 11, 2017.</t>
  </si>
  <si>
    <t>(3) Por 100 mil habitantes.</t>
  </si>
  <si>
    <t>(4) Número de vítimas inclui 3 casos de lesão corporal seguida de morte ocorridos em unidades prisionais em 2016.</t>
  </si>
  <si>
    <t>(5) Mato Grosso do Sul contabiliza apenas o número de ocorrências de lesão corporal seguida de morte.</t>
  </si>
  <si>
    <t>(6) O estado de Roraima não informou se o dado se refere ao total de vítimas ou de ocorrências de lesão corporal seguida de morte.</t>
  </si>
  <si>
    <t>(7) Para São Paulo, estão disponíveis somente os dados de ocorrências no ano de 2017.</t>
  </si>
  <si>
    <r>
      <t>Homicídios de mulheres e feminicídios</t>
    </r>
    <r>
      <rPr>
        <vertAlign val="superscript"/>
        <sz val="8"/>
        <rFont val="Arial"/>
        <family val="2"/>
      </rPr>
      <t xml:space="preserve"> (1)</t>
    </r>
  </si>
  <si>
    <r>
      <t xml:space="preserve">Homicidios </t>
    </r>
    <r>
      <rPr>
        <b/>
        <vertAlign val="superscript"/>
        <sz val="8"/>
        <color theme="1"/>
        <rFont val="Arial"/>
        <family val="2"/>
      </rPr>
      <t>(2)</t>
    </r>
  </si>
  <si>
    <t>Feminicídios</t>
  </si>
  <si>
    <t>Proporção de Feminicídios em relação aos homicídios de mulheres</t>
  </si>
  <si>
    <t>Vítimas Sexo Feminino</t>
  </si>
  <si>
    <t>Variação
(%)</t>
  </si>
  <si>
    <r>
      <t>Taxa</t>
    </r>
    <r>
      <rPr>
        <b/>
        <vertAlign val="superscript"/>
        <sz val="8"/>
        <rFont val="Arial"/>
        <family val="2"/>
      </rPr>
      <t xml:space="preserve"> (3)</t>
    </r>
  </si>
  <si>
    <t>Em percentual (%)</t>
  </si>
  <si>
    <r>
      <t>Alagoas</t>
    </r>
    <r>
      <rPr>
        <vertAlign val="superscript"/>
        <sz val="8"/>
        <color theme="1"/>
        <rFont val="Arial"/>
        <family val="2"/>
      </rPr>
      <t xml:space="preserve"> (4)</t>
    </r>
  </si>
  <si>
    <r>
      <t>Mato Grosso</t>
    </r>
    <r>
      <rPr>
        <vertAlign val="superscript"/>
        <sz val="8"/>
        <color theme="1"/>
        <rFont val="Arial"/>
        <family val="2"/>
      </rPr>
      <t xml:space="preserve"> (4)</t>
    </r>
  </si>
  <si>
    <t>Mato Grosso do Sul</t>
  </si>
  <si>
    <t>Roraima</t>
  </si>
  <si>
    <r>
      <t xml:space="preserve">São Paulo </t>
    </r>
    <r>
      <rPr>
        <vertAlign val="superscript"/>
        <sz val="8"/>
        <color theme="1"/>
        <rFont val="Arial"/>
        <family val="2"/>
      </rPr>
      <t>(4)</t>
    </r>
  </si>
  <si>
    <r>
      <rPr>
        <b/>
        <sz val="8"/>
        <color theme="1"/>
        <rFont val="Arial"/>
        <family val="2"/>
      </rPr>
      <t>Fonte</t>
    </r>
    <r>
      <rPr>
        <sz val="8"/>
        <color theme="1"/>
        <rFont val="Arial"/>
        <family val="2"/>
      </rPr>
      <t>: Secretarias Estaduais de Segurança Pública e/ou Defesa Social; Monitor da Violência/G1; Instituto Brasileiro de Geografia e Estatística (IBGE); Fórum Brasileiro de Segurança Pública.</t>
    </r>
  </si>
  <si>
    <t>(1) Contabiliza crime praticado contra pessoa do sexo feminino em situação de violência doméstica.</t>
  </si>
  <si>
    <t>(2) A fonte para o dado de homicídios com o recorte de mulheres é o Monitor da Violência, elaborado pelo G1 em parceria com o Núcleo de Estudos da Violência da USP (NEV-USP) e o Fórum Brasileiro de Segurança Pública. Apenas para o estado de Roraima foi utilizada outra fonte: a base de microdados enviada pela gestão estadual da Segurança Pública.</t>
  </si>
  <si>
    <t>(3) Taxa por 100 mil mulheres. População: IBGE. Projeção da população do Brasil e Unidades da Federação por sexo e idade para o período 2000-2030.</t>
  </si>
  <si>
    <t>(4) A fonte para o dado de feminicídio é o Monitor da Violência.</t>
  </si>
  <si>
    <t>TABELA 06</t>
  </si>
  <si>
    <r>
      <t>Policiais Civis e Militares vítimas de de CVLI, em serviço e fora de serviço</t>
    </r>
    <r>
      <rPr>
        <vertAlign val="superscript"/>
        <sz val="8"/>
        <rFont val="Arial"/>
        <family val="2"/>
      </rPr>
      <t xml:space="preserve"> (1)</t>
    </r>
  </si>
  <si>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</si>
  <si>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</si>
  <si>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</si>
  <si>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</si>
  <si>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Total</t>
  </si>
  <si>
    <r>
      <t xml:space="preserve">Taxa </t>
    </r>
    <r>
      <rPr>
        <b/>
        <vertAlign val="superscript"/>
        <sz val="8"/>
        <rFont val="Arial"/>
        <family val="2"/>
      </rPr>
      <t>(3) (4)</t>
    </r>
  </si>
  <si>
    <r>
      <t xml:space="preserve">2016 </t>
    </r>
    <r>
      <rPr>
        <b/>
        <vertAlign val="superscript"/>
        <sz val="8"/>
        <color theme="1"/>
        <rFont val="Arial"/>
        <family val="2"/>
      </rPr>
      <t>(5)</t>
    </r>
  </si>
  <si>
    <t>-</t>
  </si>
  <si>
    <r>
      <t>Espírito S</t>
    </r>
    <r>
      <rPr>
        <sz val="8"/>
        <color theme="1"/>
        <rFont val="Arial"/>
        <family val="2"/>
      </rPr>
      <t xml:space="preserve">anto </t>
    </r>
    <r>
      <rPr>
        <vertAlign val="superscript"/>
        <sz val="8"/>
        <color theme="1"/>
        <rFont val="Arial"/>
        <family val="2"/>
      </rPr>
      <t>(6)</t>
    </r>
  </si>
  <si>
    <r>
      <rPr>
        <b/>
        <sz val="8"/>
        <rFont val="Arial"/>
        <family val="2"/>
      </rPr>
      <t>Fonte:</t>
    </r>
    <r>
      <rPr>
        <sz val="8"/>
        <rFont val="Arial"/>
        <family val="2"/>
      </rPr>
      <t xml:space="preserve"> Secretarias Estaduais de Segurança Pública e/ou Defesa Social; Polícia Civil e Polícia Militar do Mato Grosso do Sul; Instituto Brasileiro de Geografia e Estatística (IBGE); Fórum Brasileiro de Segurança Pública. </t>
    </r>
  </si>
  <si>
    <t>(1) Considera policiais da ativa mortos em confronto ou por lesão não natural, descartando-se casos de acidente de trânsito e suicídio.</t>
  </si>
  <si>
    <t>(3) Por grupo de mil policiais da ativa.</t>
  </si>
  <si>
    <t>(4) As taxas de policiais mortos foram calculadas a partir dos efetivos informados à Pesquisa Estadic do IBGE e tem como referência o ano de 2014.</t>
  </si>
  <si>
    <t>(5) Retificação das informações publicadas no Anuário Brasileiro de Segurança Pública, ano 11, 2017.</t>
  </si>
  <si>
    <t>(6) Policiais Militares mortos em confronto ou por lesão não natural fora de serviço inclui um Policial Militar de São Paulo em 2016.</t>
  </si>
  <si>
    <t>Policiais Civis e Militares vítimas de homícidio, em serviço e fora de serviço</t>
  </si>
  <si>
    <t>Policiais mortos em serviço</t>
  </si>
  <si>
    <t>Policiais mortos fora de serviço</t>
  </si>
  <si>
    <r>
      <rPr>
        <b/>
        <sz val="8"/>
        <color theme="1"/>
        <rFont val="Arial"/>
        <family val="2"/>
      </rPr>
      <t xml:space="preserve">Fonte: </t>
    </r>
    <r>
      <rPr>
        <sz val="8"/>
        <color theme="1"/>
        <rFont val="Arial"/>
        <family val="2"/>
      </rPr>
      <t>Anuário Brasileiro de Segurança Pública; Fórum Brasileiro de Segurança Pública.</t>
    </r>
  </si>
  <si>
    <t>TABELA 07</t>
  </si>
  <si>
    <r>
      <t xml:space="preserve">Mortes decorrentes de intervenções policiais, segundo corporação e situação (em serviço e fora de serviço) </t>
    </r>
    <r>
      <rPr>
        <vertAlign val="superscript"/>
        <sz val="8"/>
        <rFont val="Arial"/>
        <family val="2"/>
      </rPr>
      <t>(1)</t>
    </r>
  </si>
  <si>
    <r>
      <t xml:space="preserve">Grupos segundo qualidade dos dados </t>
    </r>
    <r>
      <rPr>
        <b/>
        <vertAlign val="superscript"/>
        <sz val="8"/>
        <rFont val="Arial"/>
        <family val="2"/>
      </rPr>
      <t>(2)</t>
    </r>
  </si>
  <si>
    <t>Mortes decorrentes de intervenções de Policiais Civis em serviço</t>
  </si>
  <si>
    <t>Mortes decorrentes de intervenções de Policiais Militares em serviço</t>
  </si>
  <si>
    <t>Mortes decorrentes de intervenções de Policiais Civis fora de serviço</t>
  </si>
  <si>
    <t>Mortes decorrentes de intervenções de Policiais Militares fora de serviço</t>
  </si>
  <si>
    <r>
      <t xml:space="preserve">Taxa </t>
    </r>
    <r>
      <rPr>
        <b/>
        <vertAlign val="superscript"/>
        <sz val="8"/>
        <rFont val="Arial"/>
        <family val="2"/>
      </rPr>
      <t>(3)</t>
    </r>
  </si>
  <si>
    <r>
      <t xml:space="preserve">Ceará </t>
    </r>
    <r>
      <rPr>
        <vertAlign val="superscript"/>
        <sz val="8"/>
        <rFont val="Arial"/>
        <family val="2"/>
      </rPr>
      <t>(5)</t>
    </r>
  </si>
  <si>
    <r>
      <t xml:space="preserve">Espírito Santo </t>
    </r>
    <r>
      <rPr>
        <vertAlign val="superscript"/>
        <sz val="8"/>
        <rFont val="Arial"/>
        <family val="2"/>
      </rPr>
      <t>(6)</t>
    </r>
  </si>
  <si>
    <r>
      <t xml:space="preserve">Roraima </t>
    </r>
    <r>
      <rPr>
        <vertAlign val="superscript"/>
        <sz val="8"/>
        <rFont val="Arial"/>
        <family val="2"/>
      </rPr>
      <t>(7)</t>
    </r>
  </si>
  <si>
    <r>
      <t xml:space="preserve">Tocantins </t>
    </r>
    <r>
      <rPr>
        <vertAlign val="superscript"/>
        <sz val="8"/>
        <color theme="1"/>
        <rFont val="Arial"/>
        <family val="2"/>
      </rPr>
      <t>(7)</t>
    </r>
  </si>
  <si>
    <r>
      <rPr>
        <b/>
        <sz val="8"/>
        <rFont val="Arial"/>
        <family val="2"/>
      </rPr>
      <t xml:space="preserve">Fonte: </t>
    </r>
    <r>
      <rPr>
        <sz val="8"/>
        <rFont val="Arial"/>
        <family val="2"/>
      </rPr>
      <t xml:space="preserve">Secretarias Estaduais de Segurança Pública e/ou Defesa Social; Polícia Militar do Mato Grosso do Sul; Monitor da Violência/G1; Instituto Brasileiro de Geografia e Estatística (IBGE); Fórum Brasileiro de Segurança Pública. </t>
    </r>
  </si>
  <si>
    <t>(1) Número de vítimas registrado.</t>
  </si>
  <si>
    <r>
      <t xml:space="preserve">(2)  Grupos segundo qualidade estimada dos registros estatísticos oficiais de Mortes Violentas Intencionais. </t>
    </r>
    <r>
      <rPr>
        <b/>
        <sz val="8"/>
        <rFont val="Arial"/>
        <family val="2"/>
      </rPr>
      <t>Grupo 1</t>
    </r>
    <r>
      <rPr>
        <sz val="8"/>
        <rFont val="Arial"/>
        <family val="2"/>
      </rPr>
      <t xml:space="preserve">: maior qualidade das informações; </t>
    </r>
    <r>
      <rPr>
        <b/>
        <sz val="8"/>
        <rFont val="Arial"/>
        <family val="2"/>
      </rPr>
      <t>Grupo 2</t>
    </r>
    <r>
      <rPr>
        <sz val="8"/>
        <rFont val="Arial"/>
        <family val="2"/>
      </rPr>
      <t>: qualidade intermediária das informações;</t>
    </r>
    <r>
      <rPr>
        <b/>
        <sz val="8"/>
        <rFont val="Arial"/>
        <family val="2"/>
      </rPr>
      <t xml:space="preserve"> Grupo 3</t>
    </r>
    <r>
      <rPr>
        <sz val="8"/>
        <rFont val="Arial"/>
        <family val="2"/>
      </rPr>
      <t xml:space="preserve">: menor qualidade das informações; </t>
    </r>
    <r>
      <rPr>
        <b/>
        <sz val="8"/>
        <rFont val="Arial"/>
        <family val="2"/>
      </rPr>
      <t>Grupo 4</t>
    </r>
    <r>
      <rPr>
        <sz val="8"/>
        <rFont val="Arial"/>
        <family val="2"/>
      </rPr>
      <t>: não há como atestar a qualidade dos dados, pois a UF optou por não responder o questionário de avaliação. Mais detalhes, vide apêndice metodológico.</t>
    </r>
  </si>
  <si>
    <t>(5) O total de Mortes decorrentes de intervenções policiais no estado do Ceará inclui, em 2016, 2 mortes por intervenções de PCs sem informação se em serviço/fora, 3 mortes por intervenções de PMs sem informação se em serviço/fora, uma morte decorrente de intervenção de  BM e 10 mortes decorrentes sem informação sobre a instituição. No ano de 2017, esse total inclui uma morte por intervenção de PC sem informação se em serviço/fora, uma morte por intervenção de PM sem informação se em serviço/fora e 2 mortes decorrentes sem informação sobre a instituição.</t>
  </si>
  <si>
    <t>(6) Mortes decorrentes de intervenções de Policiais Civis em serviço inclui um Policial Civil de Minas Gerais em 2017.</t>
  </si>
  <si>
    <t xml:space="preserve">(7) A fonte para o total de mortes decorrentes de intervenções policiais em 2017 tem como fonte o Monitor da Violência, elaborado pelo G1 em parceria com o Núcleo de Estudos da Violência da USP (NEV-USP) e o Fórum Brasileiro de Segurança Pública. </t>
  </si>
  <si>
    <t>GRÁFICO 04</t>
  </si>
  <si>
    <t>Mortes decorrentes de intervenções policiais (em serviço e fora de serviço)</t>
  </si>
  <si>
    <t>TABELA 08</t>
  </si>
  <si>
    <r>
      <t>Proporção de Mortes decorrentes de intervenções policiais em relação às Mortes Violentas Intencionais</t>
    </r>
    <r>
      <rPr>
        <vertAlign val="superscript"/>
        <sz val="8"/>
        <rFont val="Arial"/>
        <family val="2"/>
      </rPr>
      <t xml:space="preserve"> (1)</t>
    </r>
  </si>
  <si>
    <t>Morte Decorrente de Intervenções Policiais (MDIP) em serviço e fora de serviço</t>
  </si>
  <si>
    <t>Proporção de MDIP em relação às MVI</t>
  </si>
  <si>
    <r>
      <t xml:space="preserve">2016 </t>
    </r>
    <r>
      <rPr>
        <b/>
        <vertAlign val="superscript"/>
        <sz val="8"/>
        <color theme="1"/>
        <rFont val="Arial"/>
        <family val="2"/>
      </rPr>
      <t>(3)</t>
    </r>
  </si>
  <si>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Sendo assim, a categoria MVI representa o total de vítimas de mortes violentas com intencionalidade definida de determinado território.</t>
  </si>
  <si>
    <r>
      <t xml:space="preserve">(2) Grupos segundo qualidade estimada dos registros estatísticos oficiais de Mortes Violentas Intencionais. </t>
    </r>
    <r>
      <rPr>
        <b/>
        <sz val="8"/>
        <color indexed="8"/>
        <rFont val="Arial"/>
        <family val="2"/>
      </rPr>
      <t>Grupo 1</t>
    </r>
    <r>
      <rPr>
        <sz val="8"/>
        <color indexed="8"/>
        <rFont val="Arial"/>
        <family val="2"/>
      </rPr>
      <t xml:space="preserve">: maior qualidade das informações; </t>
    </r>
    <r>
      <rPr>
        <b/>
        <sz val="8"/>
        <color indexed="8"/>
        <rFont val="Arial"/>
        <family val="2"/>
      </rPr>
      <t>Grupo 2</t>
    </r>
    <r>
      <rPr>
        <sz val="8"/>
        <color indexed="8"/>
        <rFont val="Arial"/>
        <family val="2"/>
      </rPr>
      <t xml:space="preserve">: qualidade intermediária das informações; </t>
    </r>
    <r>
      <rPr>
        <b/>
        <sz val="8"/>
        <color indexed="8"/>
        <rFont val="Arial"/>
        <family val="2"/>
      </rPr>
      <t>Grupo 3</t>
    </r>
    <r>
      <rPr>
        <sz val="8"/>
        <color indexed="8"/>
        <rFont val="Arial"/>
        <family val="2"/>
      </rPr>
      <t xml:space="preserve">: menor qualidade das informações; </t>
    </r>
    <r>
      <rPr>
        <b/>
        <sz val="8"/>
        <color indexed="8"/>
        <rFont val="Arial"/>
        <family val="2"/>
      </rPr>
      <t>Grupo 4</t>
    </r>
    <r>
      <rPr>
        <sz val="8"/>
        <color indexed="8"/>
        <rFont val="Arial"/>
        <family val="2"/>
      </rPr>
      <t>: não há como atestar a qualidade dos dados, pois a UF optou por não responder o questionário de avaliação. Mais detalhes, vide apêndice metodológico.</t>
    </r>
  </si>
  <si>
    <t>TABELA 10</t>
  </si>
  <si>
    <r>
      <t xml:space="preserve">Mortes a esclarecer </t>
    </r>
    <r>
      <rPr>
        <vertAlign val="superscript"/>
        <sz val="8"/>
        <rFont val="Arial"/>
        <family val="2"/>
      </rPr>
      <t>(1)</t>
    </r>
  </si>
  <si>
    <t>Mortes a esclarecer</t>
  </si>
  <si>
    <r>
      <t xml:space="preserve">Distrito Federal </t>
    </r>
    <r>
      <rPr>
        <vertAlign val="superscript"/>
        <sz val="8"/>
        <color theme="1"/>
        <rFont val="Arial"/>
        <family val="2"/>
      </rPr>
      <t>(4)</t>
    </r>
  </si>
  <si>
    <r>
      <t xml:space="preserve">Goiás </t>
    </r>
    <r>
      <rPr>
        <vertAlign val="superscript"/>
        <sz val="8"/>
        <rFont val="Arial"/>
        <family val="2"/>
      </rPr>
      <t>(5)</t>
    </r>
  </si>
  <si>
    <t xml:space="preserve">Minas Gerais </t>
  </si>
  <si>
    <t xml:space="preserve">Pará </t>
  </si>
  <si>
    <r>
      <t xml:space="preserve">Paraíba </t>
    </r>
    <r>
      <rPr>
        <vertAlign val="superscript"/>
        <sz val="8"/>
        <rFont val="Arial"/>
        <family val="2"/>
      </rPr>
      <t>(6)</t>
    </r>
  </si>
  <si>
    <r>
      <t xml:space="preserve">Paraná </t>
    </r>
    <r>
      <rPr>
        <vertAlign val="superscript"/>
        <sz val="8"/>
        <rFont val="Arial"/>
        <family val="2"/>
      </rPr>
      <t>(7)</t>
    </r>
  </si>
  <si>
    <r>
      <t xml:space="preserve">Rio de Janeiro </t>
    </r>
    <r>
      <rPr>
        <vertAlign val="superscript"/>
        <sz val="8"/>
        <rFont val="Arial"/>
        <family val="2"/>
      </rPr>
      <t>(8)</t>
    </r>
  </si>
  <si>
    <r>
      <rPr>
        <b/>
        <sz val="8"/>
        <color theme="1"/>
        <rFont val="Arial"/>
        <family val="2"/>
      </rPr>
      <t>Fonte:</t>
    </r>
    <r>
      <rPr>
        <sz val="8"/>
        <color theme="1"/>
        <rFont val="Arial"/>
        <family val="2"/>
      </rPr>
      <t xml:space="preserve"> Secretarias Estaduais de Segurança Pública e/ou Defesa Social; Instituto Brasileiro de Geografia e Estatística (IBGE); Fórum Brasileiro de Segurança Pública.</t>
    </r>
  </si>
  <si>
    <t>(1) Os dados informados correspondem ao volume de ocorrências policiais registradas e não, necessariamente, indicam o número de vítimas envolvidas.</t>
  </si>
  <si>
    <t xml:space="preserve">(4) No Distrito Federal não existe a natureza "morte a esclarecer" e os dados apresentados na categoria "morte a esclarecer" correspondem aos dados informados sob a rubrica "morte suspeita", que foi informada junto a categoria "outros crimes resultantes em morte (morte suspeita)". </t>
  </si>
  <si>
    <t>(5) Em Goiás, aos casos de morte a esclarecer, além da própria natureza "morte a esclarecer", também foram somadas as categorias "encontro de ossada" e "encontro de cadáver".</t>
  </si>
  <si>
    <t>(6) Na Paraíba, a categoria "morte a esclarecer" é aplicada a casos que dependem de laudos periciais para determinar a causa da morte, tais como aqueles em que a vítima não apresenta vestígios de violência, em que as famílias reclamam de erros médicos, encontro de cadáver sem vestígios aparentes de violência, incluindo situações como afogamento. São casos passíveis de esclarecimentos e, após investigações advindas do inquérito policial, caso se configure que houve um vestígio de crime, a tipificação é comunicada ao setor e os dados são atualizados no sistema.</t>
  </si>
  <si>
    <t xml:space="preserve">(7) No Paraná, a categoria "morte a esclarecer" pode ser utilizada apenas no ato do atendimento no local dos fatos (ocorrências), nos casos em que o policial não possui elementos suficientes para identificar  a natureza criminal do evento. Contudo, quando esses fatos são estratificados segundo a contagem de vítimas, não mais existe a natureza  “morte a esclarecer”, uma vez que a Autoridade Policial Judiciária deve, em um prazo máximo de 60 (sessenta) dias, apresentar a tipificação ou desqualificação criminal da morte ocorrida. </t>
  </si>
  <si>
    <t>TABELA 12</t>
  </si>
  <si>
    <r>
      <t xml:space="preserve">Pessoas desaparecidas e pessoas localizadas </t>
    </r>
    <r>
      <rPr>
        <vertAlign val="superscript"/>
        <sz val="8"/>
        <color theme="1"/>
        <rFont val="Arial"/>
        <family val="2"/>
      </rPr>
      <t>(1)</t>
    </r>
  </si>
  <si>
    <t>Pessoas desaparecidas</t>
  </si>
  <si>
    <r>
      <t xml:space="preserve">Taxas </t>
    </r>
    <r>
      <rPr>
        <b/>
        <vertAlign val="superscript"/>
        <sz val="8"/>
        <color rgb="FF000000"/>
        <rFont val="Arial"/>
        <family val="2"/>
      </rPr>
      <t>(2)</t>
    </r>
  </si>
  <si>
    <r>
      <t xml:space="preserve">Amapá </t>
    </r>
    <r>
      <rPr>
        <vertAlign val="superscript"/>
        <sz val="8"/>
        <color rgb="FF000000"/>
        <rFont val="Arial"/>
        <family val="2"/>
      </rPr>
      <t>(4)</t>
    </r>
  </si>
  <si>
    <r>
      <t>Distrito Federal</t>
    </r>
    <r>
      <rPr>
        <vertAlign val="superscript"/>
        <sz val="8"/>
        <color rgb="FF000000"/>
        <rFont val="Arial"/>
        <family val="2"/>
      </rPr>
      <t xml:space="preserve"> (5)</t>
    </r>
  </si>
  <si>
    <r>
      <t>Rio Grande do Norte</t>
    </r>
    <r>
      <rPr>
        <vertAlign val="superscript"/>
        <sz val="8"/>
        <color rgb="FF000000"/>
        <rFont val="Arial"/>
        <family val="2"/>
      </rPr>
      <t xml:space="preserve">  (6)</t>
    </r>
  </si>
  <si>
    <r>
      <t xml:space="preserve">São Paulo </t>
    </r>
    <r>
      <rPr>
        <vertAlign val="superscript"/>
        <sz val="8"/>
        <color rgb="FF000000"/>
        <rFont val="Arial"/>
        <family val="2"/>
      </rPr>
      <t>(7)</t>
    </r>
  </si>
  <si>
    <t>(1) Os números se referem ao total de registros de pessoas desaparecidas e de pessoas localizadas.</t>
  </si>
  <si>
    <t>(4) Os números se referem ao total de pessoas desaparecidas e de pessoas localizadas.</t>
  </si>
  <si>
    <t>(5) Os registros de pessoas localizadas em 2016 vão somente até o dia 08/03/2017, conforme nota emitida pela UF.</t>
  </si>
  <si>
    <t>(6) Registros policiais da DECAP; não representa o total de desaparecidos no estado.</t>
  </si>
  <si>
    <t>TABELA 13</t>
  </si>
  <si>
    <r>
      <t xml:space="preserve">Estupro e Tentativa de Estupro </t>
    </r>
    <r>
      <rPr>
        <vertAlign val="superscript"/>
        <sz val="8"/>
        <rFont val="Arial"/>
        <family val="2"/>
      </rPr>
      <t>(1)</t>
    </r>
  </si>
  <si>
    <r>
      <t xml:space="preserve">Estupro </t>
    </r>
    <r>
      <rPr>
        <b/>
        <vertAlign val="superscript"/>
        <sz val="8"/>
        <color indexed="8"/>
        <rFont val="Arial"/>
        <family val="2"/>
      </rPr>
      <t>(2)</t>
    </r>
  </si>
  <si>
    <r>
      <t xml:space="preserve">Tentativa de estupro </t>
    </r>
    <r>
      <rPr>
        <b/>
        <vertAlign val="superscript"/>
        <sz val="8"/>
        <color indexed="8"/>
        <rFont val="Arial"/>
        <family val="2"/>
      </rPr>
      <t>(3)</t>
    </r>
  </si>
  <si>
    <r>
      <t>Taxas</t>
    </r>
    <r>
      <rPr>
        <b/>
        <vertAlign val="superscript"/>
        <sz val="8"/>
        <rFont val="Arial"/>
        <family val="2"/>
      </rPr>
      <t xml:space="preserve"> (5)</t>
    </r>
  </si>
  <si>
    <r>
      <t>Taxas</t>
    </r>
    <r>
      <rPr>
        <b/>
        <vertAlign val="superscript"/>
        <sz val="8"/>
        <rFont val="Arial"/>
        <family val="2"/>
      </rPr>
      <t xml:space="preserve"> (4)</t>
    </r>
  </si>
  <si>
    <r>
      <t xml:space="preserve">Goiás </t>
    </r>
    <r>
      <rPr>
        <vertAlign val="superscript"/>
        <sz val="8"/>
        <color theme="1"/>
        <rFont val="Arial"/>
        <family val="2"/>
      </rPr>
      <t>(5)</t>
    </r>
  </si>
  <si>
    <r>
      <t xml:space="preserve">Rio Grande do Norte </t>
    </r>
    <r>
      <rPr>
        <vertAlign val="superscript"/>
        <sz val="8"/>
        <color theme="1"/>
        <rFont val="Arial"/>
        <family val="2"/>
      </rPr>
      <t>(5)</t>
    </r>
  </si>
  <si>
    <r>
      <t xml:space="preserve">São Paulo </t>
    </r>
    <r>
      <rPr>
        <vertAlign val="superscript"/>
        <sz val="8"/>
        <color theme="1"/>
        <rFont val="Arial"/>
        <family val="2"/>
      </rPr>
      <t>(5)</t>
    </r>
  </si>
  <si>
    <r>
      <t xml:space="preserve">Sergipe </t>
    </r>
    <r>
      <rPr>
        <vertAlign val="superscript"/>
        <sz val="8"/>
        <color theme="1"/>
        <rFont val="Arial"/>
        <family val="2"/>
      </rPr>
      <t>(5)</t>
    </r>
  </si>
  <si>
    <r>
      <rPr>
        <b/>
        <sz val="8"/>
        <rFont val="Arial"/>
        <family val="2"/>
      </rPr>
      <t>Fonte:</t>
    </r>
    <r>
      <rPr>
        <sz val="8"/>
        <rFont val="Arial"/>
        <family val="2"/>
      </rPr>
      <t xml:space="preserve"> Secretarias Estaduais de Segurança Pública e/ou Defesa Social; SINESP; Instituto Brasileiro de Geografia e Estatística (IBGE); Fórum Brasileiro de Segurança Pública. </t>
    </r>
  </si>
  <si>
    <t>(1) Os dados informados correspondem ao número de vítimas registradas. Inclui estupro de vulnerável.</t>
  </si>
  <si>
    <t>(2) A Lei Federal 12.015/2009 altera a conceituação de "estupro", passando a incluir, além da conjunção carnal, os "atos libidinosos" e "atentados violentos ao pudor".</t>
  </si>
  <si>
    <t>(3) "Tentativa de estupro" passa, portanto, a incluir "tentativa de atentado violento ao pudor".</t>
  </si>
  <si>
    <t>(4) Por 100 mil habitantes.</t>
  </si>
  <si>
    <t>(5) Os números se referem ao total de ocorrências registradas, tanto para estupro quanto para tentativa de estupro.</t>
  </si>
  <si>
    <t>(6) A fonte dos dados é o SINESP. Não especifica se inclui estupro de vulnerável.</t>
  </si>
  <si>
    <r>
      <t xml:space="preserve">Lesão corporal dolosa - violência doméstica </t>
    </r>
    <r>
      <rPr>
        <vertAlign val="superscript"/>
        <sz val="8"/>
        <rFont val="Arial"/>
        <family val="2"/>
      </rPr>
      <t>(1)</t>
    </r>
  </si>
  <si>
    <t>Lesão corporal dolosa - violência doméstica</t>
  </si>
  <si>
    <t>Somente vítimas mulheres</t>
  </si>
  <si>
    <t>Total de registros</t>
  </si>
  <si>
    <r>
      <t>Taxas</t>
    </r>
    <r>
      <rPr>
        <b/>
        <vertAlign val="superscript"/>
        <sz val="8"/>
        <rFont val="Arial"/>
        <family val="2"/>
      </rPr>
      <t xml:space="preserve"> (2)</t>
    </r>
  </si>
  <si>
    <r>
      <t>Taxas</t>
    </r>
    <r>
      <rPr>
        <b/>
        <vertAlign val="superscript"/>
        <sz val="8"/>
        <rFont val="Arial"/>
        <family val="2"/>
      </rPr>
      <t xml:space="preserve"> (3)</t>
    </r>
  </si>
  <si>
    <r>
      <t xml:space="preserve">Maranhão </t>
    </r>
    <r>
      <rPr>
        <vertAlign val="superscript"/>
        <sz val="8"/>
        <color theme="1"/>
        <rFont val="Arial"/>
        <family val="2"/>
      </rPr>
      <t>(4)</t>
    </r>
  </si>
  <si>
    <r>
      <t xml:space="preserve">Minas Gerais </t>
    </r>
    <r>
      <rPr>
        <vertAlign val="superscript"/>
        <sz val="8"/>
        <color theme="1"/>
        <rFont val="Arial"/>
        <family val="2"/>
      </rPr>
      <t>(4)</t>
    </r>
  </si>
  <si>
    <t>(1) Número de registros de Lesão corporal dolosa - violência doméstica (Art. 129º, §9º do CP).</t>
  </si>
  <si>
    <t>(2) Por 100 mil habitantes mulheres.</t>
  </si>
  <si>
    <t>(4) O Estado informou apenas o número de vítimas mulheres.</t>
  </si>
  <si>
    <r>
      <t xml:space="preserve">Crimes violentos não letais contra o patrimônio: roubo e furto de veículos </t>
    </r>
    <r>
      <rPr>
        <vertAlign val="superscript"/>
        <sz val="8"/>
        <rFont val="Arial"/>
        <family val="2"/>
      </rPr>
      <t>(1)</t>
    </r>
  </si>
  <si>
    <t>Roubo de veículo</t>
  </si>
  <si>
    <t>Furto de veículo</t>
  </si>
  <si>
    <t>Roubo e Furto de Veículo</t>
  </si>
  <si>
    <r>
      <t>Paraíba</t>
    </r>
    <r>
      <rPr>
        <vertAlign val="superscript"/>
        <sz val="8"/>
        <rFont val="Arial"/>
        <family val="2"/>
      </rPr>
      <t xml:space="preserve"> (4)</t>
    </r>
  </si>
  <si>
    <r>
      <rPr>
        <b/>
        <sz val="8"/>
        <rFont val="Arial"/>
        <family val="2"/>
      </rPr>
      <t>Fonte:</t>
    </r>
    <r>
      <rPr>
        <sz val="8"/>
        <rFont val="Arial"/>
        <family val="2"/>
      </rPr>
      <t xml:space="preserve"> Secretarias Estaduais de Segurança Pública e/ou Defesa Social; Fórum Brasileiro de Segurança Pública.</t>
    </r>
  </si>
  <si>
    <t>(1) Os dados informados correspondem ao volume de ocorrências policiais registradas.</t>
  </si>
  <si>
    <t>(2) Taxas por 100 mil veículos, calculadas a partir da frota de veículos informada pelo Departamento Nacional de Trânsito (Denatran) em dezembro/2016 e dezembro/2017.</t>
  </si>
  <si>
    <t xml:space="preserve">(3) Atualização das informações publicadas no Anuário Brasileiro de Segurança Pública, ano 11, 2017.
</t>
  </si>
  <si>
    <t>(4) As ocorrências computadas conjuntamente pelo sistema de inclusão de bloqueios no DETRAN para roubo e furto de veículos, portanto não há dados desagregados para as duas categorias.</t>
  </si>
  <si>
    <t xml:space="preserve">Alagoas </t>
  </si>
  <si>
    <t xml:space="preserve">Ceará </t>
  </si>
  <si>
    <t xml:space="preserve">Goiás </t>
  </si>
  <si>
    <t xml:space="preserve">Mato Grosso do Sul </t>
  </si>
  <si>
    <t>Paraíba (6) - ROUBO E FURTO</t>
  </si>
  <si>
    <t xml:space="preserve">Rio de Janeiro </t>
  </si>
  <si>
    <t xml:space="preserve">Rio Grande do Sul </t>
  </si>
  <si>
    <t xml:space="preserve">Santa Catarina </t>
  </si>
  <si>
    <t>Registros de apreensão de armas de fogo e de porte ilegal de arma de fogo, em ns. absolutos e taxas</t>
  </si>
  <si>
    <t>Armas apreendidas -
Secretarias Estaduais de Segurança Pública e/ou Defesa Social</t>
  </si>
  <si>
    <t>Armas apreendidas - 
Polícia Rodoviária Federal</t>
  </si>
  <si>
    <t>Porte ilegal de arma de fogo</t>
  </si>
  <si>
    <t>Taxas</t>
  </si>
  <si>
    <t xml:space="preserve">Brasil </t>
  </si>
  <si>
    <t xml:space="preserve">Bahia </t>
  </si>
  <si>
    <t xml:space="preserve">Maranhão </t>
  </si>
  <si>
    <t xml:space="preserve">Pernambuco </t>
  </si>
  <si>
    <t xml:space="preserve">Piauí </t>
  </si>
  <si>
    <t xml:space="preserve">Rondônia </t>
  </si>
  <si>
    <t xml:space="preserve">Roraima </t>
  </si>
  <si>
    <t xml:space="preserve">São Paulo </t>
  </si>
  <si>
    <r>
      <rPr>
        <b/>
        <sz val="8"/>
        <color theme="1"/>
        <rFont val="Arial"/>
        <family val="2"/>
      </rPr>
      <t xml:space="preserve">Fonte: </t>
    </r>
    <r>
      <rPr>
        <sz val="8"/>
        <color theme="1"/>
        <rFont val="Arial"/>
        <family val="2"/>
      </rPr>
      <t>Secretarias Estaduais de Segurança Pública e/ou Defesa Social; Polícia Federal; Polícia Rodoviária Federal; Sinesp/MSP; Fórum Brasileiro de Segurança Pública.</t>
    </r>
  </si>
  <si>
    <t>(1) Atualização das informações publicadas no Anuário Brasileiro de Segurança Pública, ano 11, 2017.</t>
  </si>
  <si>
    <t>Obs.: A Polícia Federal não consegue informar a quantidade de armas apreendidas exclusivamente por esta instituição.</t>
  </si>
  <si>
    <t>Obs. 2: Parte das armas apreendidas pela Polícia Rodoviária Federal está contida no quantitativo de registros de apreensão de armas de fogo das Secretarias Estaduais de Segurança Pública e Defesa Social.</t>
  </si>
  <si>
    <t>Registros de apreensão de armas de fogo e cadastro no Sinarm, em ns. Absolutos e percentual</t>
  </si>
  <si>
    <t>Secretarias Estaduais de Segurança Pública e/ou Defesa Social</t>
  </si>
  <si>
    <t>Proporção de armas apreendidas cadastradas no SINARM em relação ao total de registros de armas apreendidas nos Estados</t>
  </si>
  <si>
    <t>Percentual</t>
  </si>
  <si>
    <r>
      <rPr>
        <b/>
        <sz val="8"/>
        <color theme="1"/>
        <rFont val="Arial"/>
        <family val="2"/>
      </rPr>
      <t xml:space="preserve">Fonte: </t>
    </r>
    <r>
      <rPr>
        <sz val="8"/>
        <color theme="1"/>
        <rFont val="Arial"/>
        <family val="2"/>
      </rPr>
      <t>Secretarias Estaduais de Segurança Pública e/ou Defesa Social; Sinesp/MSP; Polícia Federal; Polícia Rodoviária Federal; Fórum Brasileiro de Segurança Pública.</t>
    </r>
  </si>
  <si>
    <t>(-) Fenômeno inexistente.</t>
  </si>
  <si>
    <t>Apreensão de armas de fogo -
Secretarias Estaduais de Segurança Pública e/ou Defesa Social</t>
  </si>
  <si>
    <t>Armas de fogo extraviadas ou perdidas - cadastradas no SINARM</t>
  </si>
  <si>
    <t>Armas de fogo furtadas ou roubadas - cadastradas no SINARM</t>
  </si>
  <si>
    <t>Total de armas de fogo extraviadas, perdidas, furtadas ou roubadas - cadastradas no SINARM</t>
  </si>
  <si>
    <r>
      <rPr>
        <b/>
        <sz val="8"/>
        <color theme="1"/>
        <rFont val="Arial"/>
        <family val="2"/>
      </rPr>
      <t xml:space="preserve">Fonte: </t>
    </r>
    <r>
      <rPr>
        <sz val="8"/>
        <color theme="1"/>
        <rFont val="Arial"/>
        <family val="2"/>
      </rPr>
      <t>Secretarias Estaduais de Segurança Pública e/ou Defesa Social; Polícia Federal; Polícia Rodoviária Federal; Fórum Brasileiro de Segurança Pública.</t>
    </r>
  </si>
  <si>
    <t>União, Unidades da Federação e Municípios – 2016-2017</t>
  </si>
  <si>
    <t>Em R$ constantes de 2017</t>
  </si>
  <si>
    <t>União e Unidades da Federação</t>
  </si>
  <si>
    <t>Policiamento</t>
  </si>
  <si>
    <t>Defesa Civil</t>
  </si>
  <si>
    <t>Informação e Inteligência</t>
  </si>
  <si>
    <t>Demais Subfunções</t>
  </si>
  <si>
    <t>União</t>
  </si>
  <si>
    <t>Municípios</t>
  </si>
  <si>
    <t>Unidades da Federação</t>
  </si>
  <si>
    <r>
      <t>Maranhão</t>
    </r>
    <r>
      <rPr>
        <vertAlign val="superscript"/>
        <sz val="8"/>
        <rFont val="Arial"/>
        <family val="2"/>
      </rPr>
      <t xml:space="preserve"> (1) (2)</t>
    </r>
  </si>
  <si>
    <r>
      <t xml:space="preserve">Minas Gerais </t>
    </r>
    <r>
      <rPr>
        <vertAlign val="superscript"/>
        <sz val="8"/>
        <rFont val="Arial"/>
        <family val="2"/>
      </rPr>
      <t>(3) (4)</t>
    </r>
  </si>
  <si>
    <r>
      <t xml:space="preserve">Piauí </t>
    </r>
    <r>
      <rPr>
        <vertAlign val="superscript"/>
        <sz val="8"/>
        <rFont val="Arial"/>
        <family val="2"/>
      </rPr>
      <t>(5)</t>
    </r>
  </si>
  <si>
    <t xml:space="preserve">Tocantins </t>
  </si>
  <si>
    <r>
      <t xml:space="preserve">Fonte: </t>
    </r>
    <r>
      <rPr>
        <sz val="8"/>
        <rFont val="Arial"/>
        <family val="2"/>
      </rPr>
      <t>Ministério da Fazenda/Secretaria do Tesouro Nacional – STN; Fórum Brasileiro de Segurança Pública.</t>
    </r>
  </si>
  <si>
    <r>
      <rPr>
        <b/>
        <sz val="8"/>
        <rFont val="Arial"/>
        <family val="2"/>
      </rPr>
      <t>Nota:</t>
    </r>
    <r>
      <rPr>
        <sz val="8"/>
        <rFont val="Arial"/>
        <family val="2"/>
      </rPr>
      <t xml:space="preserve"> valores atualizados pelo IPCA de dezembro/2017.</t>
    </r>
  </si>
  <si>
    <t>(1) No ano de 2016, o Estado do Maranhão declarou a subfunção  "Previdência do Regime Estatutário" e "Previdência Básica" na Função Segurança Pública no valor de R$ 4.820.482,842. O total da função segurança pública, com as despesas previdenciárias, é de R$1.440.530.968,39 (em valores de 2017).</t>
  </si>
  <si>
    <t>(2) No ano de 2017, o Estado do Maranhão declarou a subfunção  "Previdência do Regime Estatutário" e "Previdência Básica" na Função Segurança Pública no valor de R$ 1.993.907,53. O total da função segurança pública, com as despesas previdenciárias, é de R$1.592.059.099,52.</t>
  </si>
  <si>
    <t>(4) No ano de 2017, o Estado de Minas Gerais declarou a subfunção "Previdência do Regime Estatutário" na Função Segurança Pública no valor de R$ 5.109.721.950,17. O total da função, com as despesas previdenciárias, é de R$14.285.812.196,65.</t>
  </si>
  <si>
    <t>União, Unidades da Federação e Municípios - 2016-2017</t>
  </si>
  <si>
    <t>Em reais constantes de 2017</t>
  </si>
  <si>
    <r>
      <t xml:space="preserve">Fonte: </t>
    </r>
    <r>
      <rPr>
        <sz val="8"/>
        <rFont val="Arial"/>
        <family val="2"/>
      </rPr>
      <t>Ministério da Fazenda/Secretaria do Tesouro Nacional – STN; Instituto Brasileiro de Geografia e Estatística - IBGE; Fórum Brasileiro de Segurança Pública.</t>
    </r>
  </si>
  <si>
    <r>
      <rPr>
        <b/>
        <sz val="8"/>
        <color theme="1"/>
        <rFont val="Arial"/>
        <family val="2"/>
      </rPr>
      <t>Nota:</t>
    </r>
    <r>
      <rPr>
        <sz val="8"/>
        <color theme="1"/>
        <rFont val="Arial"/>
        <family val="2"/>
      </rPr>
      <t xml:space="preserve"> Valores corrigidos IPCA dez/2017.</t>
    </r>
  </si>
  <si>
    <t>União e Unidades da Federação - 2015-2017</t>
  </si>
  <si>
    <r>
      <t>Em reais constantes de 2017 (R$ milhões)</t>
    </r>
    <r>
      <rPr>
        <b/>
        <vertAlign val="superscript"/>
        <sz val="8"/>
        <color theme="1"/>
        <rFont val="Arial"/>
        <family val="2"/>
      </rPr>
      <t xml:space="preserve"> (1)</t>
    </r>
  </si>
  <si>
    <t>Unidade Orçamentária</t>
  </si>
  <si>
    <t>30101 - Ministério da Justiça e Segurança Pública - Administração Direta</t>
  </si>
  <si>
    <t>30103 - Arquivo Nacional</t>
  </si>
  <si>
    <t>30107 - Departamento de Polícia Rodoviária Federal</t>
  </si>
  <si>
    <t>30108 - Departamento de Polícia Federal</t>
  </si>
  <si>
    <t>30109 - Defensoria Pública da União - DPU</t>
  </si>
  <si>
    <t>30202 - Fundação Nacional do Índio - FUNAI</t>
  </si>
  <si>
    <t>30211 - Conselho Administrativo de Defesa Econômica</t>
  </si>
  <si>
    <t>30905 - Fundo de Defesa de Direitos Difusos</t>
  </si>
  <si>
    <t>30907 - Fundo Penitenciário Nacional - FUNPEN</t>
  </si>
  <si>
    <t>30909 - Fundo para Aparelhamento e Operacionalização das Atividades-Fim da Polícia Federal - FUNAPOL</t>
  </si>
  <si>
    <t>30911 - Fundo Nacional de Segurança Pública</t>
  </si>
  <si>
    <t>30912 - Fundo Nacional Antidrogas</t>
  </si>
  <si>
    <t>30913 - Fundo Nacional para a Criança e o Adolescente - FNCA</t>
  </si>
  <si>
    <t>30914 - Fundo Nacional do Idoso - FNI</t>
  </si>
  <si>
    <t>TOTAL</t>
  </si>
  <si>
    <t>Ministério da Justiça e Segurança Pública - Administração Direta</t>
  </si>
  <si>
    <t>Arquivo Nacional</t>
  </si>
  <si>
    <t>Departamento de Polícia Rodoviária Federal</t>
  </si>
  <si>
    <t>Departamento de Polícia Federal</t>
  </si>
  <si>
    <t>Fundação Nacional do Índio - FUNAI</t>
  </si>
  <si>
    <t>Conselho Administrativo de Defesa Econômica</t>
  </si>
  <si>
    <t>Fundo de Defesa de Direitos Difusos</t>
  </si>
  <si>
    <t>Fundo Penitenciário Nacional - FUNPEN</t>
  </si>
  <si>
    <t>Fundo Nacional de Segurança Pública</t>
  </si>
  <si>
    <t>Fundo Nacional Antidrogas</t>
  </si>
  <si>
    <t>Fundo Nacional para a Criança e o Adolescente - FNCA</t>
  </si>
  <si>
    <t>Fundo Nacional do Idoso - FNI</t>
  </si>
  <si>
    <t>TABELA 21</t>
  </si>
  <si>
    <t>Capitais - 2016-2017</t>
  </si>
  <si>
    <t>UF</t>
  </si>
  <si>
    <t>Capitais</t>
  </si>
  <si>
    <t>Ns. Abs.</t>
  </si>
  <si>
    <t>Total Capitais</t>
  </si>
  <si>
    <r>
      <t xml:space="preserve">Rio Branco </t>
    </r>
    <r>
      <rPr>
        <vertAlign val="superscript"/>
        <sz val="8"/>
        <color theme="1"/>
        <rFont val="Arial"/>
        <family val="2"/>
      </rPr>
      <t>(5)</t>
    </r>
  </si>
  <si>
    <t>Maceió</t>
  </si>
  <si>
    <t>Manaus</t>
  </si>
  <si>
    <t>Macapá</t>
  </si>
  <si>
    <t>Salvador</t>
  </si>
  <si>
    <t>Fortaleza</t>
  </si>
  <si>
    <t>Brasília</t>
  </si>
  <si>
    <t>Vitória</t>
  </si>
  <si>
    <t>Goiânia</t>
  </si>
  <si>
    <t>São Luís</t>
  </si>
  <si>
    <r>
      <t xml:space="preserve">Belo Horizonte </t>
    </r>
    <r>
      <rPr>
        <vertAlign val="superscript"/>
        <sz val="8"/>
        <color theme="1"/>
        <rFont val="Arial"/>
        <family val="2"/>
      </rPr>
      <t>(5)</t>
    </r>
  </si>
  <si>
    <r>
      <t xml:space="preserve">Campo Grande </t>
    </r>
    <r>
      <rPr>
        <vertAlign val="superscript"/>
        <sz val="8"/>
        <color theme="1"/>
        <rFont val="Arial"/>
        <family val="2"/>
      </rPr>
      <t>(5) (6)</t>
    </r>
  </si>
  <si>
    <r>
      <t xml:space="preserve">Cuiabá </t>
    </r>
    <r>
      <rPr>
        <vertAlign val="superscript"/>
        <sz val="8"/>
        <color theme="1"/>
        <rFont val="Arial"/>
        <family val="2"/>
      </rPr>
      <t>(5)</t>
    </r>
  </si>
  <si>
    <t>Belém</t>
  </si>
  <si>
    <r>
      <t xml:space="preserve">João Pessoa </t>
    </r>
    <r>
      <rPr>
        <vertAlign val="superscript"/>
        <sz val="8"/>
        <color theme="1"/>
        <rFont val="Arial"/>
        <family val="2"/>
      </rPr>
      <t>(5)</t>
    </r>
  </si>
  <si>
    <r>
      <t xml:space="preserve">Recife </t>
    </r>
    <r>
      <rPr>
        <vertAlign val="superscript"/>
        <sz val="8"/>
        <color theme="1"/>
        <rFont val="Arial"/>
        <family val="2"/>
      </rPr>
      <t>(5)</t>
    </r>
  </si>
  <si>
    <r>
      <t xml:space="preserve">Teresina </t>
    </r>
    <r>
      <rPr>
        <vertAlign val="superscript"/>
        <sz val="8"/>
        <color theme="1"/>
        <rFont val="Arial"/>
        <family val="2"/>
      </rPr>
      <t>(5)</t>
    </r>
  </si>
  <si>
    <t>Curitiba</t>
  </si>
  <si>
    <t>Natal</t>
  </si>
  <si>
    <r>
      <t xml:space="preserve">Porto Velho </t>
    </r>
    <r>
      <rPr>
        <vertAlign val="superscript"/>
        <sz val="8"/>
        <color theme="1"/>
        <rFont val="Arial"/>
        <family val="2"/>
      </rPr>
      <t>(5)</t>
    </r>
  </si>
  <si>
    <t>Boa Vista</t>
  </si>
  <si>
    <r>
      <t xml:space="preserve">Porto Alegre </t>
    </r>
    <r>
      <rPr>
        <vertAlign val="superscript"/>
        <sz val="8"/>
        <color theme="1"/>
        <rFont val="Arial"/>
        <family val="2"/>
      </rPr>
      <t>(5)</t>
    </r>
  </si>
  <si>
    <t>Florianópolis</t>
  </si>
  <si>
    <t>Aracaju</t>
  </si>
  <si>
    <t>Palmas</t>
  </si>
  <si>
    <r>
      <rPr>
        <b/>
        <sz val="8"/>
        <rFont val="Arial"/>
        <family val="2"/>
      </rPr>
      <t>Fonte:</t>
    </r>
    <r>
      <rPr>
        <sz val="8"/>
        <rFont val="Arial"/>
        <family val="2"/>
      </rPr>
      <t xml:space="preserve"> Secretarias Estaduais de Segurança Pública e/ou Defesa Social; Instituto Brasileiro de Geografia e Estatística (IBGE); Fórum Brasileiro de Segurança Pública.</t>
    </r>
  </si>
  <si>
    <t>(5) Considera as mortes decorrentes de intervenções policiais em homicídios dolosos.</t>
  </si>
  <si>
    <t>(6) Mato Grosso do Sul contabiliza apenas o número de ocorrências nas categorias homicídio doloso, latrocínio e lesão corporal seguida de morte.</t>
  </si>
  <si>
    <t>(7) Para São Paulo, estão disponíveis somente os dados de ocorrências de lesão corporal seguida de morte no ano de 2017.</t>
  </si>
  <si>
    <t>Homicídios dolosos, por número de vítimas</t>
  </si>
  <si>
    <r>
      <t xml:space="preserve">Rio Branco </t>
    </r>
    <r>
      <rPr>
        <vertAlign val="superscript"/>
        <sz val="8"/>
        <color theme="1"/>
        <rFont val="Arial"/>
        <family val="2"/>
      </rPr>
      <t>(4)</t>
    </r>
  </si>
  <si>
    <r>
      <t xml:space="preserve">Belo Horizonte </t>
    </r>
    <r>
      <rPr>
        <vertAlign val="superscript"/>
        <sz val="8"/>
        <color theme="1"/>
        <rFont val="Arial"/>
        <family val="2"/>
      </rPr>
      <t>(4)</t>
    </r>
  </si>
  <si>
    <r>
      <t xml:space="preserve">Campo Grande </t>
    </r>
    <r>
      <rPr>
        <vertAlign val="superscript"/>
        <sz val="8"/>
        <color theme="1"/>
        <rFont val="Arial"/>
        <family val="2"/>
      </rPr>
      <t>(4) (5)</t>
    </r>
  </si>
  <si>
    <r>
      <t xml:space="preserve">Cuiabá </t>
    </r>
    <r>
      <rPr>
        <vertAlign val="superscript"/>
        <sz val="8"/>
        <color theme="1"/>
        <rFont val="Arial"/>
        <family val="2"/>
      </rPr>
      <t>(4)</t>
    </r>
  </si>
  <si>
    <r>
      <t>João Pessoa</t>
    </r>
    <r>
      <rPr>
        <vertAlign val="superscript"/>
        <sz val="8"/>
        <color theme="1"/>
        <rFont val="Arial"/>
        <family val="2"/>
      </rPr>
      <t xml:space="preserve"> (4)</t>
    </r>
  </si>
  <si>
    <r>
      <t xml:space="preserve">Recife </t>
    </r>
    <r>
      <rPr>
        <vertAlign val="superscript"/>
        <sz val="8"/>
        <color theme="1"/>
        <rFont val="Arial"/>
        <family val="2"/>
      </rPr>
      <t>(4)</t>
    </r>
  </si>
  <si>
    <r>
      <t xml:space="preserve">Teresina </t>
    </r>
    <r>
      <rPr>
        <vertAlign val="superscript"/>
        <sz val="8"/>
        <color theme="1"/>
        <rFont val="Arial"/>
        <family val="2"/>
      </rPr>
      <t>(4)</t>
    </r>
  </si>
  <si>
    <r>
      <t>Porto Velho</t>
    </r>
    <r>
      <rPr>
        <vertAlign val="superscript"/>
        <sz val="8"/>
        <color theme="1"/>
        <rFont val="Arial"/>
        <family val="2"/>
      </rPr>
      <t xml:space="preserve"> (4)</t>
    </r>
  </si>
  <si>
    <r>
      <t xml:space="preserve">Porto Alegre </t>
    </r>
    <r>
      <rPr>
        <vertAlign val="superscript"/>
        <sz val="8"/>
        <color theme="1"/>
        <rFont val="Arial"/>
        <family val="2"/>
      </rPr>
      <t>(4)</t>
    </r>
  </si>
  <si>
    <t>(5) Mato Grosso do Sul contabiliza apenas o número de ocorrências de homicídio doloso.</t>
  </si>
  <si>
    <t>Latrocínio, por número de vítimas</t>
  </si>
  <si>
    <t>Rio Branco</t>
  </si>
  <si>
    <t>Belo Horizonte</t>
  </si>
  <si>
    <r>
      <t xml:space="preserve">Campo Grande </t>
    </r>
    <r>
      <rPr>
        <vertAlign val="superscript"/>
        <sz val="8"/>
        <color theme="1"/>
        <rFont val="Arial"/>
        <family val="2"/>
      </rPr>
      <t>(4)</t>
    </r>
  </si>
  <si>
    <t>Cuiabá</t>
  </si>
  <si>
    <t>João Pessoa</t>
  </si>
  <si>
    <t>Recife</t>
  </si>
  <si>
    <t>Teresina</t>
  </si>
  <si>
    <t>Porto Velho</t>
  </si>
  <si>
    <t>Porto Alegre</t>
  </si>
  <si>
    <t>(4) Mato Grosso do Sul contabiliza apenas o número de ocorrências de latrocínio.</t>
  </si>
  <si>
    <r>
      <t>Lesão corporal seguida de morte</t>
    </r>
    <r>
      <rPr>
        <sz val="8"/>
        <color theme="1"/>
        <rFont val="Arial"/>
        <family val="2"/>
      </rPr>
      <t>, por número de vítimas</t>
    </r>
  </si>
  <si>
    <t>(4) Mato Grosso do Sul contabiliza apenas o número de ocorrências de lesão corporal seguida de morte.</t>
  </si>
  <si>
    <t>(5) Para São Paulo, estão disponíveis somente os dados de ocorrências de lesão corporal seguida de morte no ano de 2017.</t>
  </si>
  <si>
    <t>Campo Grande</t>
  </si>
  <si>
    <r>
      <rPr>
        <b/>
        <sz val="8"/>
        <rFont val="Arial"/>
        <family val="2"/>
      </rPr>
      <t xml:space="preserve">Fonte: </t>
    </r>
    <r>
      <rPr>
        <sz val="8"/>
        <rFont val="Arial"/>
        <family val="2"/>
      </rPr>
      <t xml:space="preserve">Secretarias Estaduais de Segurança Pública e/ou Defesa Social; Polícia Civil de Rondônia; Instituto Brasileiro de Geografia e Estatística (IBGE); Fórum Brasileiro de Segurança Pública. </t>
    </r>
  </si>
  <si>
    <t xml:space="preserve"> </t>
  </si>
  <si>
    <r>
      <t xml:space="preserve">Fortaleza </t>
    </r>
    <r>
      <rPr>
        <vertAlign val="superscript"/>
        <sz val="8"/>
        <color theme="1"/>
        <rFont val="Arial"/>
        <family val="2"/>
      </rPr>
      <t>(4)</t>
    </r>
  </si>
  <si>
    <r>
      <t xml:space="preserve">Vitória </t>
    </r>
    <r>
      <rPr>
        <vertAlign val="superscript"/>
        <sz val="8"/>
        <color theme="1"/>
        <rFont val="Arial"/>
        <family val="2"/>
      </rPr>
      <t>(5)</t>
    </r>
  </si>
  <si>
    <t>(4) Em Fortaleza, o total de Mortes decorrentes de intervenções policiais inclui, em 2016, uma morte por intervenção de PC sem informação se em serviço/fora, 2 mortes por intervenções de PMs sem informação se em serviço/fora, uma morte decorrente de intervenção de BM e 4 mortes decorrentes sem informação sobre a instituição. No ano de 2017, esse total inclui uma morte por intervenção de PC sem informação se em serviço/fora, uma morte por intervenção de PM sem informação se em serviço/fora e uma morte decorrente sem informação sobre a instituição.</t>
  </si>
  <si>
    <t>(5) Mortes decorrentes de intervenções de Policiais Civis em serviço inclui um Policial Civil de Minas Gerais em 2017.</t>
  </si>
  <si>
    <t>Sistema Penitenciário</t>
  </si>
  <si>
    <t>Custódia das Polícias</t>
  </si>
  <si>
    <t>Dados sobre custódia das polícias referentes a 2016</t>
  </si>
  <si>
    <t>Dados sobre custódia das polícias referentes a 2014 e 2015</t>
  </si>
  <si>
    <t>Sem dados disponíveis sobre custódia das polícias</t>
  </si>
  <si>
    <t>....</t>
  </si>
  <si>
    <t>Total de pessoas presas</t>
  </si>
  <si>
    <t>Vagas no sistema prisional</t>
  </si>
  <si>
    <r>
      <t xml:space="preserve">São Paulo </t>
    </r>
    <r>
      <rPr>
        <vertAlign val="superscript"/>
        <sz val="8"/>
        <color theme="1"/>
        <rFont val="Arial"/>
        <family val="2"/>
      </rPr>
      <t>(9)</t>
    </r>
  </si>
  <si>
    <t>(9) Em São Paulo, a categoria correspondente a "morte a esclarecer" é denominada "morte suspeita". O dado foi obtido a partir das orientações da Secretaria da Segurança na base de dados Transparência, disponível no site da Secretaria da Segurança Pública do Estado de São Paulo. Nesta base, os registros de "morte suspeita" correspondem a um vultoso universo de ocorrências que estão classificadas em quatros subgrupos: I- Encontro de cadáver sem lesões aparentes; II- Dúvidas razoáveis quanto a suicídio ou morte provocada; III- Morte acidental; IV- Morte súbita e natural. Foi aqui considerado o conjunto de ocorrências dos dois primeiros subgrupos (I- Encontro de cadáver sem lesões aparentes; II- Dúvidas razoáveis quanto a suicídio ou morte provocada).</t>
  </si>
  <si>
    <t>(5) No Amapá, os números do interior foram extraídos das Delegacias de mulheres dos municípios de Laranjal do Jarí e de Santana. Em Laranjal do Jarí só há informações disponíveis até o mês 04/2017.</t>
  </si>
  <si>
    <t>(1) Por 100 mil habitantes.</t>
  </si>
  <si>
    <r>
      <t xml:space="preserve">2016 </t>
    </r>
    <r>
      <rPr>
        <b/>
        <vertAlign val="superscript"/>
        <sz val="8"/>
        <rFont val="Arial"/>
        <family val="2"/>
      </rPr>
      <t>(2)</t>
    </r>
  </si>
  <si>
    <r>
      <t xml:space="preserve">Taxas </t>
    </r>
    <r>
      <rPr>
        <b/>
        <vertAlign val="superscript"/>
        <sz val="8"/>
        <color theme="1"/>
        <rFont val="Arial"/>
        <family val="2"/>
      </rPr>
      <t>(1)</t>
    </r>
  </si>
  <si>
    <t>União, UFs e Municípios</t>
  </si>
  <si>
    <t>Em porcentagem (%)</t>
  </si>
  <si>
    <t>Ministério da Justiça - 2012-2017</t>
  </si>
  <si>
    <t>(3) No ano de 2016, o Estado de Minas Gerais declarou a subfunção "Previdência do Regime Estatutário" na Função Segurança Pública no valor de R$ 4.987.784.999,29. O total da função, com as despesas previdenciárias, é de R$14.178.456.230,79 (em valores de 2017).</t>
  </si>
  <si>
    <t>Presos no Sistema Penitenciário e sob custódia das polícias e taxas por 100 mil habitantes (geral e habitantes maiores de 18 anos)</t>
  </si>
  <si>
    <t>Brasil, União e Unidades da Federação - 2016</t>
  </si>
  <si>
    <t>Brasil, União e Unidades da Federação</t>
  </si>
  <si>
    <r>
      <t xml:space="preserve">Taxa geral </t>
    </r>
    <r>
      <rPr>
        <b/>
        <vertAlign val="superscript"/>
        <sz val="8"/>
        <color theme="1"/>
        <rFont val="Arial"/>
        <family val="2"/>
      </rPr>
      <t>(1)</t>
    </r>
  </si>
  <si>
    <r>
      <t xml:space="preserve">Taxa - 18 anos ou mais </t>
    </r>
    <r>
      <rPr>
        <b/>
        <vertAlign val="superscript"/>
        <sz val="8"/>
        <color theme="1"/>
        <rFont val="Arial"/>
        <family val="2"/>
      </rPr>
      <t>(2)</t>
    </r>
  </si>
  <si>
    <r>
      <t xml:space="preserve">Alagoas </t>
    </r>
    <r>
      <rPr>
        <vertAlign val="superscript"/>
        <sz val="8"/>
        <rFont val="Arial"/>
        <family val="2"/>
      </rPr>
      <t>(3)</t>
    </r>
  </si>
  <si>
    <r>
      <t>Amapá</t>
    </r>
    <r>
      <rPr>
        <vertAlign val="superscript"/>
        <sz val="8"/>
        <rFont val="Arial"/>
        <family val="2"/>
      </rPr>
      <t xml:space="preserve"> (3)</t>
    </r>
  </si>
  <si>
    <r>
      <t xml:space="preserve">Mato Grosso </t>
    </r>
    <r>
      <rPr>
        <vertAlign val="superscript"/>
        <sz val="8"/>
        <rFont val="Arial"/>
        <family val="2"/>
      </rPr>
      <t>(4)</t>
    </r>
  </si>
  <si>
    <r>
      <t xml:space="preserve">Mato Grosso do Sul </t>
    </r>
    <r>
      <rPr>
        <vertAlign val="superscript"/>
        <sz val="8"/>
        <rFont val="Arial"/>
        <family val="2"/>
      </rPr>
      <t>(3)</t>
    </r>
  </si>
  <si>
    <r>
      <t xml:space="preserve">Minas Gerais </t>
    </r>
    <r>
      <rPr>
        <vertAlign val="superscript"/>
        <sz val="8"/>
        <rFont val="Arial"/>
        <family val="2"/>
      </rPr>
      <t>(4)</t>
    </r>
  </si>
  <si>
    <r>
      <t xml:space="preserve">Paraná </t>
    </r>
    <r>
      <rPr>
        <vertAlign val="superscript"/>
        <sz val="8"/>
        <rFont val="Arial"/>
        <family val="2"/>
      </rPr>
      <t>(4)</t>
    </r>
  </si>
  <si>
    <r>
      <t xml:space="preserve">Rio de Janeiro </t>
    </r>
    <r>
      <rPr>
        <vertAlign val="superscript"/>
        <sz val="8"/>
        <rFont val="Arial"/>
        <family val="2"/>
      </rPr>
      <t>(4)</t>
    </r>
  </si>
  <si>
    <r>
      <t xml:space="preserve">Rio Grande do Sul </t>
    </r>
    <r>
      <rPr>
        <vertAlign val="superscript"/>
        <sz val="8"/>
        <rFont val="Arial"/>
        <family val="2"/>
      </rPr>
      <t>(4)</t>
    </r>
  </si>
  <si>
    <r>
      <t xml:space="preserve">Roraima </t>
    </r>
    <r>
      <rPr>
        <vertAlign val="superscript"/>
        <sz val="8"/>
        <rFont val="Arial"/>
        <family val="2"/>
      </rPr>
      <t>(4)</t>
    </r>
  </si>
  <si>
    <r>
      <t xml:space="preserve">Santa Catarina </t>
    </r>
    <r>
      <rPr>
        <vertAlign val="superscript"/>
        <sz val="8"/>
        <rFont val="Arial"/>
        <family val="2"/>
      </rPr>
      <t>(4)</t>
    </r>
  </si>
  <si>
    <r>
      <t xml:space="preserve">São Paulo </t>
    </r>
    <r>
      <rPr>
        <vertAlign val="superscript"/>
        <sz val="8"/>
        <rFont val="Arial"/>
        <family val="2"/>
      </rPr>
      <t>(3)</t>
    </r>
  </si>
  <si>
    <r>
      <t xml:space="preserve">Amazonas </t>
    </r>
    <r>
      <rPr>
        <vertAlign val="superscript"/>
        <sz val="8"/>
        <rFont val="Arial"/>
        <family val="2"/>
      </rPr>
      <t>(5)</t>
    </r>
  </si>
  <si>
    <r>
      <t xml:space="preserve">Bahia </t>
    </r>
    <r>
      <rPr>
        <vertAlign val="superscript"/>
        <sz val="8"/>
        <rFont val="Arial"/>
        <family val="2"/>
      </rPr>
      <t>(5)</t>
    </r>
  </si>
  <si>
    <r>
      <t xml:space="preserve">Distrito Federal </t>
    </r>
    <r>
      <rPr>
        <vertAlign val="superscript"/>
        <sz val="8"/>
        <rFont val="Arial"/>
        <family val="2"/>
      </rPr>
      <t>(5)</t>
    </r>
  </si>
  <si>
    <r>
      <t xml:space="preserve">Goiás </t>
    </r>
    <r>
      <rPr>
        <vertAlign val="superscript"/>
        <sz val="8"/>
        <rFont val="Arial"/>
        <family val="2"/>
      </rPr>
      <t>(6)</t>
    </r>
  </si>
  <si>
    <r>
      <t>Maranhão</t>
    </r>
    <r>
      <rPr>
        <vertAlign val="superscript"/>
        <sz val="8"/>
        <rFont val="Arial"/>
        <family val="2"/>
      </rPr>
      <t xml:space="preserve"> (5)</t>
    </r>
  </si>
  <si>
    <r>
      <t xml:space="preserve">Pará </t>
    </r>
    <r>
      <rPr>
        <vertAlign val="superscript"/>
        <sz val="8"/>
        <rFont val="Arial"/>
        <family val="2"/>
      </rPr>
      <t>(5)</t>
    </r>
  </si>
  <si>
    <r>
      <t>Rio Grande do Norte</t>
    </r>
    <r>
      <rPr>
        <vertAlign val="superscript"/>
        <sz val="8"/>
        <rFont val="Arial"/>
        <family val="2"/>
      </rPr>
      <t xml:space="preserve"> (5)</t>
    </r>
  </si>
  <si>
    <r>
      <t xml:space="preserve">Sergipe </t>
    </r>
    <r>
      <rPr>
        <vertAlign val="superscript"/>
        <sz val="8"/>
        <rFont val="Arial"/>
        <family val="2"/>
      </rPr>
      <t>(5)</t>
    </r>
  </si>
  <si>
    <r>
      <t xml:space="preserve">Tocantins </t>
    </r>
    <r>
      <rPr>
        <vertAlign val="superscript"/>
        <sz val="8"/>
        <rFont val="Arial"/>
        <family val="2"/>
      </rPr>
      <t>(6)</t>
    </r>
  </si>
  <si>
    <r>
      <rPr>
        <b/>
        <sz val="8"/>
        <color theme="1"/>
        <rFont val="Arial"/>
        <family val="2"/>
      </rPr>
      <t>Fonte</t>
    </r>
    <r>
      <rPr>
        <sz val="8"/>
        <color theme="1"/>
        <rFont val="Arial"/>
        <family val="2"/>
      </rPr>
      <t xml:space="preserve">: Ministério da Justiça/Departamento Penitenciário Nacional – Depen; Instituto Brasileiro de Geografia e Estatística - IBGE; 
Fórum Brasileiro de Segurança Pública; SENASP. </t>
    </r>
  </si>
  <si>
    <t>(1)  Taxa por 100 mil habitantes.</t>
  </si>
  <si>
    <t>(2) Taxa por 100 mil habitantes maiores de 18 anos.</t>
  </si>
  <si>
    <t>(3) Informado pela Polícia Civil do Estado, referente a Dez/2016</t>
  </si>
  <si>
    <t>(4)  Infopen 2016, dado disponibilizado pela SENASP, referente ao ano de 2016</t>
  </si>
  <si>
    <t>(5)  10º Anuário Brasileiro de Segurança Pública, publicado em 2016, referente a Dez/2015</t>
  </si>
  <si>
    <t>(6)  10º Anuário Brasileiro de Segurança Pública, publicado em 2016, referente a Dez/2014</t>
  </si>
  <si>
    <t>Total de pessoas presas no Sistema Penitenciário e sob custódia das polícias, vagas no sistema prisional e percentual de ocupação</t>
  </si>
  <si>
    <r>
      <rPr>
        <b/>
        <sz val="8"/>
        <color theme="1"/>
        <rFont val="Arial"/>
        <family val="2"/>
      </rPr>
      <t>Fonte</t>
    </r>
    <r>
      <rPr>
        <sz val="8"/>
        <color theme="1"/>
        <rFont val="Arial"/>
        <family val="2"/>
      </rPr>
      <t>: Ministério da Justiça/Departamento Penitenciário Nacional – Depen; Fórum Brasileiro de Segurança Pública; SENASP.</t>
    </r>
  </si>
  <si>
    <t>Tabela 11</t>
  </si>
  <si>
    <t>Pessoas desaparecidas e pessoas localizadas</t>
  </si>
  <si>
    <t>Roubo e furto de veículos</t>
  </si>
  <si>
    <t>Tabela 05</t>
  </si>
  <si>
    <t>Homicídios de mulheres e feminicídios</t>
  </si>
  <si>
    <t>Lesão corporal seguida de morte, por número de vítimas</t>
  </si>
  <si>
    <t>Policiais Civis e Militares vítimas de de CVLI, em serviço e fora de serviço</t>
  </si>
  <si>
    <t>Mortes decorrentes de intervenções policiais, segundo corporação e situação (em serviço e fora de serviço)</t>
  </si>
  <si>
    <t>Tabela 19</t>
  </si>
  <si>
    <t>ÍNDICE - 12º ANUÁRIO BRASILEIRO DE SEGURANÇA PÚBLICA</t>
  </si>
  <si>
    <t>Tabela 20</t>
  </si>
  <si>
    <t>VIOLÊNCIA CONTRA A MULHER</t>
  </si>
  <si>
    <t>Eixo 1 - Conceito</t>
  </si>
  <si>
    <t>Eixo 2 - Informações registradas</t>
  </si>
  <si>
    <t>Eixo 3 - Informações perdidas</t>
  </si>
  <si>
    <t>Eixo 4 - Convergência</t>
  </si>
  <si>
    <t>Eixo 5 - Transparência</t>
  </si>
  <si>
    <t>Ranking</t>
  </si>
  <si>
    <t>1º</t>
  </si>
  <si>
    <t>2º</t>
  </si>
  <si>
    <t>3º</t>
  </si>
  <si>
    <t>4º</t>
  </si>
  <si>
    <t>5º</t>
  </si>
  <si>
    <t>6º</t>
  </si>
  <si>
    <t>7º</t>
  </si>
  <si>
    <t>8º</t>
  </si>
  <si>
    <t>9º</t>
  </si>
  <si>
    <t>10º</t>
  </si>
  <si>
    <t>11º</t>
  </si>
  <si>
    <t>12º</t>
  </si>
  <si>
    <t>13º</t>
  </si>
  <si>
    <t>14º</t>
  </si>
  <si>
    <t>15º</t>
  </si>
  <si>
    <t>16º</t>
  </si>
  <si>
    <t>17º</t>
  </si>
  <si>
    <t>18º</t>
  </si>
  <si>
    <t>19º</t>
  </si>
  <si>
    <t>20º</t>
  </si>
  <si>
    <t>21º</t>
  </si>
  <si>
    <t>22º</t>
  </si>
  <si>
    <t>23º</t>
  </si>
  <si>
    <t>24º</t>
  </si>
  <si>
    <t>25º</t>
  </si>
  <si>
    <t>Unidades da Federação - 2018</t>
  </si>
  <si>
    <t>Grupos segundo qualidade estimada dos registros estatísticos oficiais de Mortes Violentas Intencionais</t>
  </si>
  <si>
    <t>GRUPOS DE QUALIDADE DA INFORMAÇÃO DE MORTES VIOLENTAS INTENCIONAIS</t>
  </si>
  <si>
    <r>
      <rPr>
        <b/>
        <sz val="8"/>
        <rFont val="Arial"/>
        <family val="2"/>
      </rPr>
      <t xml:space="preserve">Fonte: </t>
    </r>
    <r>
      <rPr>
        <sz val="8"/>
        <rFont val="Arial"/>
        <family val="2"/>
      </rPr>
      <t xml:space="preserve">Secretarias Estaduais de Segurança Pública e/ou Defesa Social; Fórum Brasileiro de Segurança Pública. </t>
    </r>
  </si>
  <si>
    <r>
      <t xml:space="preserve">Grupos segundo qualidade estimada dos registros estatísticos oficiais de Mortes Violentas Intencionais </t>
    </r>
    <r>
      <rPr>
        <vertAlign val="superscript"/>
        <sz val="8"/>
        <rFont val="Arial"/>
        <family val="2"/>
      </rPr>
      <t>(1)</t>
    </r>
  </si>
  <si>
    <r>
      <t xml:space="preserve">Grupo de Qualidade </t>
    </r>
    <r>
      <rPr>
        <b/>
        <vertAlign val="superscript"/>
        <sz val="8"/>
        <rFont val="Arial"/>
        <family val="2"/>
      </rPr>
      <t>(2)</t>
    </r>
  </si>
  <si>
    <t>(1) Desenvolvido em parceria com o Laboratório de Análise da Violência da Universidade Estadual do Rio de Janeiro (LAV-UERJ), com base nos critérios descritos no Protocolo de Bogotá. Metodologia disponível em www.forumseguranca.org.br.</t>
  </si>
  <si>
    <t>Pontuação Final</t>
  </si>
  <si>
    <t>TABELA 05</t>
  </si>
  <si>
    <t>TABELA 09</t>
  </si>
  <si>
    <t>TABELA 11</t>
  </si>
  <si>
    <t>TABELA 14</t>
  </si>
  <si>
    <t>TABELA 15</t>
  </si>
  <si>
    <t>TABELA 16</t>
  </si>
  <si>
    <t>TABELA 17</t>
  </si>
  <si>
    <t>TABELA 18</t>
  </si>
  <si>
    <t>Mortes decorrentes de intervenções policiais entre 2009-2017</t>
  </si>
  <si>
    <r>
      <t xml:space="preserve">(2) </t>
    </r>
    <r>
      <rPr>
        <b/>
        <sz val="8"/>
        <rFont val="Arial"/>
        <family val="2"/>
      </rPr>
      <t>Grupo 1</t>
    </r>
    <r>
      <rPr>
        <sz val="8"/>
        <rFont val="Arial"/>
        <family val="2"/>
      </rPr>
      <t xml:space="preserve">: Pontuação final de 80 pontos ou mais; </t>
    </r>
    <r>
      <rPr>
        <b/>
        <sz val="8"/>
        <rFont val="Arial"/>
        <family val="2"/>
      </rPr>
      <t>Grupo 2</t>
    </r>
    <r>
      <rPr>
        <sz val="8"/>
        <rFont val="Arial"/>
        <family val="2"/>
      </rPr>
      <t xml:space="preserve">: Pontuação final entre 60 e 80 pontos; </t>
    </r>
    <r>
      <rPr>
        <b/>
        <sz val="8"/>
        <rFont val="Arial"/>
        <family val="2"/>
      </rPr>
      <t>Grupo 3</t>
    </r>
    <r>
      <rPr>
        <sz val="8"/>
        <rFont val="Arial"/>
        <family val="2"/>
      </rPr>
      <t xml:space="preserve">: Pontuação final de até 60 pontos; </t>
    </r>
    <r>
      <rPr>
        <b/>
        <sz val="8"/>
        <rFont val="Arial"/>
        <family val="2"/>
      </rPr>
      <t>Grupo 4</t>
    </r>
    <r>
      <rPr>
        <sz val="8"/>
        <rFont val="Arial"/>
        <family val="2"/>
      </rPr>
      <t>: Sem pontuação, pois a a UF por não respondeu o questionário de avaliação.</t>
    </r>
  </si>
  <si>
    <t>TABELA 19</t>
  </si>
  <si>
    <t>TABELA 20</t>
  </si>
  <si>
    <t>TABELA 22</t>
  </si>
  <si>
    <t>TABELA 23</t>
  </si>
  <si>
    <t>TABELA 24</t>
  </si>
  <si>
    <t>TABELA 25</t>
  </si>
  <si>
    <t>TABELA 26</t>
  </si>
  <si>
    <t>TABELA 27</t>
  </si>
  <si>
    <t>Tabela 25</t>
  </si>
  <si>
    <t>SISTEMA PRISIONAL</t>
  </si>
  <si>
    <t>TABELA 28</t>
  </si>
  <si>
    <t>TABELA 29</t>
  </si>
  <si>
    <t>Presos no Sistema Penitenciário e sob custódia das polícias e taxas por 100 mil habitantes</t>
  </si>
  <si>
    <t>Total de pessoas presas no Sistema Penitenciário e sob custódia das polícias, vagas no sistema prisional e razão preso/vaga</t>
  </si>
  <si>
    <r>
      <rPr>
        <b/>
        <sz val="8"/>
        <rFont val="Arial"/>
        <family val="2"/>
      </rPr>
      <t>Fonte</t>
    </r>
    <r>
      <rPr>
        <sz val="8"/>
        <rFont val="Arial"/>
        <family val="2"/>
      </rPr>
      <t xml:space="preserve">: Secretarias Estaduais de Segurança Pública e/ou Defesa Social; Polícia Militar do Mato Grosso do Sul; Monitor da Violência/G1; Instituto Brasileiro de Geografia e Estatística (IBGE); Fórum Brasileiro de Segurança Pública. </t>
    </r>
  </si>
  <si>
    <t>(8) Nos registros de ocorrência lavrados pela Polícia Civil do Estado do Rio de Janeiro, não existe a capitulação "morte a esclarecer" ou "morte suspeita". Para compor a categoria Mortes a esclarecer, foram somadas as categorias existentes "encontro de cadáver", "encontro de ossada", "encontro de feto" e "encontro de parte do corpo humano".</t>
  </si>
  <si>
    <r>
      <rPr>
        <b/>
        <sz val="8"/>
        <color theme="1"/>
        <rFont val="Arial"/>
        <family val="2"/>
      </rPr>
      <t>Fonte</t>
    </r>
    <r>
      <rPr>
        <sz val="8"/>
        <color theme="1"/>
        <rFont val="Arial"/>
        <family val="2"/>
      </rPr>
      <t>: Secretarias Estaduais de Segurança Pública e/ou Defesa Social; Secretarias Estaduais de Justiça e/ou Cidadania;  PLID/MP - Programa de Localização e Identificação de Desaparecidos do Ministério Público do Estado de São Paulo; Instituto Brasileiro de Geografia e Estatística (IBGE); Cruz Vermelha; Fórum Brasileiro de Segurança Pública</t>
    </r>
  </si>
  <si>
    <t>Pontuação de qualidade dos dados</t>
  </si>
  <si>
    <t>Posição no ranking de qualidade dos dados</t>
  </si>
  <si>
    <t>Brasil - 2013-2017</t>
  </si>
  <si>
    <t>Razão preso/vaga</t>
  </si>
  <si>
    <t>Capitais –  2016-2017</t>
  </si>
  <si>
    <t>Proporção de Mortes decorrentes de intervenções policiais em relação às Mortes Violentas Intencionais</t>
  </si>
  <si>
    <t>Tabela 30</t>
  </si>
  <si>
    <t>TABELA 30</t>
  </si>
  <si>
    <t>Atualizações:</t>
  </si>
  <si>
    <r>
      <t xml:space="preserve">Pessoas localizadas </t>
    </r>
    <r>
      <rPr>
        <b/>
        <vertAlign val="superscript"/>
        <sz val="8"/>
        <color theme="1"/>
        <rFont val="Arial"/>
        <family val="2"/>
      </rPr>
      <t>(NT)</t>
    </r>
  </si>
  <si>
    <r>
      <rPr>
        <b/>
        <sz val="8"/>
        <color theme="1"/>
        <rFont val="Arial"/>
        <family val="2"/>
      </rPr>
      <t>Observação:</t>
    </r>
    <r>
      <rPr>
        <sz val="8"/>
        <color theme="1"/>
        <rFont val="Arial"/>
        <family val="2"/>
      </rPr>
      <t xml:space="preserve"> Essa tabela foi modificada em 04/09/2018, com acréscimo da nota técnica explicando os dados sobre pessoas localizadas.</t>
    </r>
  </si>
  <si>
    <r>
      <rPr>
        <b/>
        <sz val="8"/>
        <color theme="1"/>
        <rFont val="Arial"/>
        <family val="2"/>
      </rPr>
      <t>Observação:</t>
    </r>
    <r>
      <rPr>
        <sz val="8"/>
        <color theme="1"/>
        <rFont val="Arial"/>
        <family val="2"/>
      </rPr>
      <t xml:space="preserve"> Esta versão foi modificada em 04/09/2018 a partir da retificação oficial por parte de duas UFs: a) Minas Gerais atualizou o número de mortes decorrentes de intervenções de Policiais Militares em serviço em 2016 e b) O estado do Amapá atualizou as mortes decorrentes de intervenção policial sem desagregar os dados em serviço e fora, para 2017. Essas modificações têm impacto no total de ocorrências no Brasil.</t>
    </r>
  </si>
  <si>
    <r>
      <rPr>
        <b/>
        <sz val="8"/>
        <color theme="1"/>
        <rFont val="Arial"/>
        <family val="2"/>
      </rPr>
      <t xml:space="preserve">Observação: </t>
    </r>
    <r>
      <rPr>
        <sz val="8"/>
        <color theme="1"/>
        <rFont val="Arial"/>
        <family val="2"/>
      </rPr>
      <t>Esta versão foi modificada em 04/09/2018 a partir da retificação oficial por parte de duas UFs: a) Minas Gerais atualizou o número de mortes decorrentes de intervenções de Policiais Militares em serviço em 2016 e b) O estado do Amapá atualizou as mortes decorrentes de intervenção policial sem desagregar os dados em serviço e fora, para 2017. Essas modificações têm impacto no total de ocorrências no Brasil.</t>
    </r>
  </si>
  <si>
    <r>
      <rPr>
        <b/>
        <sz val="8"/>
        <color theme="1"/>
        <rFont val="Arial"/>
        <family val="2"/>
      </rPr>
      <t xml:space="preserve">Observação: </t>
    </r>
    <r>
      <rPr>
        <sz val="8"/>
        <color theme="1"/>
        <rFont val="Arial"/>
        <family val="2"/>
      </rPr>
      <t xml:space="preserve">Esta versão foi modificada em 04/09/2018: o estado do Paraná retificou o número de estupros em 2016 e 2017. Essa modificação tem impacto no total de ocorrências no Brasil.
</t>
    </r>
  </si>
  <si>
    <t>(NT) Nota técnica: As informações sobre pessoas localizadas foram fornecidas pelas UFs. No entanto, não foi possível apurar como o registro é realizado: qual o documento de base (por exemplo, Boletim de Ocorrência); se diz respeito a pessoas localizadas vivas ou mortas; se o encontro está ou não vinculado a eventos de desaparecimento previamente reportados; a que ano se refere o desaparecimento eventualmente antes reportado, ou seja, em que ano essa pessoa foi dada como desaparecida. Assim, os registros de pessoas localizadas no ano de 2017 não correspondem necessariamente aos casos de pessoas desaparecidas registrados no mesmo.</t>
  </si>
  <si>
    <t>(7) O número de registros de pessoas desaparecidas e o número de registros de pessoas localizadas em 2017 têm como fonte o Programa de Localização e Identificação de Desaparecidos do Ministério Público do Estado de São Paulo.</t>
  </si>
  <si>
    <r>
      <rPr>
        <b/>
        <sz val="8"/>
        <color theme="1"/>
        <rFont val="Arial"/>
        <family val="2"/>
      </rPr>
      <t xml:space="preserve">Observação: </t>
    </r>
    <r>
      <rPr>
        <sz val="8"/>
        <color theme="1"/>
        <rFont val="Arial"/>
        <family val="2"/>
      </rPr>
      <t xml:space="preserve">Esta versão foi modificada em 04/09/2018: a Polícia Militar de Rondônia retificou os dados de policiais mortos em situação de confronto e de mortes decorrentes de intervenções policiais. Essas modificações têm impacto no total de ocorrências das capitais brasileiras. </t>
    </r>
  </si>
  <si>
    <r>
      <rPr>
        <b/>
        <sz val="8"/>
        <color theme="1"/>
        <rFont val="Arial"/>
        <family val="2"/>
      </rPr>
      <t xml:space="preserve">Observação: </t>
    </r>
    <r>
      <rPr>
        <sz val="8"/>
        <color theme="1"/>
        <rFont val="Arial"/>
        <family val="2"/>
      </rPr>
      <t xml:space="preserve">Esta versão foi modificada em 04/09/2018: a Polícia Militar de Rondônia retificou os dados de policiais mortos em situação de confronto. Essas modificações têm impacto no total de ocorrências das capitais brasileiras. </t>
    </r>
  </si>
  <si>
    <r>
      <rPr>
        <b/>
        <sz val="8"/>
        <color theme="1"/>
        <rFont val="Arial"/>
        <family val="2"/>
      </rPr>
      <t>Observação:</t>
    </r>
    <r>
      <rPr>
        <sz val="8"/>
        <color theme="1"/>
        <rFont val="Arial"/>
        <family val="2"/>
      </rPr>
      <t xml:space="preserve"> Esta versão foi modificada em 04/09/2018 com novos totais para o dado de pessoas em custódia das polícias e para o total da população carcerárea.</t>
    </r>
  </si>
  <si>
    <r>
      <rPr>
        <b/>
        <sz val="8"/>
        <color theme="1"/>
        <rFont val="Arial"/>
        <family val="2"/>
      </rPr>
      <t>Observação:</t>
    </r>
    <r>
      <rPr>
        <sz val="8"/>
        <color theme="1"/>
        <rFont val="Arial"/>
        <family val="2"/>
      </rPr>
      <t xml:space="preserve"> Esta versão foi modificada em 04/09/2018 com novo total de vagas no sistema prisional. Essa modificação tem impacto na razão preso/vaga brasileira. </t>
    </r>
  </si>
  <si>
    <r>
      <rPr>
        <b/>
        <sz val="8"/>
        <color theme="1"/>
        <rFont val="Arial"/>
        <family val="2"/>
      </rPr>
      <t xml:space="preserve">Observação: </t>
    </r>
    <r>
      <rPr>
        <sz val="8"/>
        <color theme="1"/>
        <rFont val="Arial"/>
        <family val="2"/>
      </rPr>
      <t xml:space="preserve">Esta versão foi modificada em 04/09/2018: a Polícia Militar de Rondônia retificou os dados de mortes decorrentes de intervenções policiais. Essas modificações têm impacto no total de ocorrências das capitais brasileiras. </t>
    </r>
  </si>
  <si>
    <t>Outros roubos, por tipo</t>
  </si>
  <si>
    <t>Roubo a estabelecimento comercial</t>
  </si>
  <si>
    <t>Roubo a residência</t>
  </si>
  <si>
    <t>Roubo a transeunte</t>
  </si>
  <si>
    <t>Roubo a instituição financeira</t>
  </si>
  <si>
    <t>Roubo de carga</t>
  </si>
  <si>
    <t>Roubo (total)</t>
  </si>
  <si>
    <r>
      <t xml:space="preserve">Taxas </t>
    </r>
    <r>
      <rPr>
        <b/>
        <vertAlign val="superscript"/>
        <sz val="8"/>
        <color theme="1"/>
        <rFont val="Arial"/>
        <family val="2"/>
      </rPr>
      <t>(2)</t>
    </r>
  </si>
  <si>
    <r>
      <t xml:space="preserve">Tocantins </t>
    </r>
    <r>
      <rPr>
        <vertAlign val="superscript"/>
        <sz val="8"/>
        <color theme="1"/>
        <rFont val="Arial"/>
        <family val="2"/>
      </rPr>
      <t>(5)</t>
    </r>
  </si>
  <si>
    <r>
      <rPr>
        <b/>
        <sz val="8"/>
        <color theme="1"/>
        <rFont val="Arial"/>
        <family val="2"/>
      </rPr>
      <t>Fonte</t>
    </r>
    <r>
      <rPr>
        <sz val="8"/>
        <color theme="1"/>
        <rFont val="Arial"/>
        <family val="2"/>
      </rPr>
      <t xml:space="preserve">: Secretarias Estaduais de Segurança Pública e/ou Defesa Social; Instituto Brasileiro de Geografia e Estatística - IBGE; Banco Central do Brasil; Fórum Brasileiro de Segurança Pública. </t>
    </r>
  </si>
  <si>
    <t xml:space="preserve">(...) Informação não disponível. </t>
  </si>
  <si>
    <t>(1) Taxas por 100 mil habitantes.</t>
  </si>
  <si>
    <t>(2) Taxas por 100 instituições financeiras.</t>
  </si>
  <si>
    <t>(4) Nos casos de roubo a instituição financeira, o estado computa separadamente explosões e arrombamento para o furto qualificado.</t>
  </si>
  <si>
    <t>(5) Dados parciais para 2017.</t>
  </si>
  <si>
    <t>(4) Dados parciais para 2017.</t>
  </si>
  <si>
    <t>(2) Taxas por 100 mil habitantes.</t>
  </si>
  <si>
    <t>(1) Inclui estupro de vulnerável.</t>
  </si>
  <si>
    <r>
      <rPr>
        <b/>
        <sz val="8"/>
        <color theme="1"/>
        <rFont val="Arial"/>
        <family val="2"/>
      </rPr>
      <t>Fonte</t>
    </r>
    <r>
      <rPr>
        <sz val="8"/>
        <color theme="1"/>
        <rFont val="Arial"/>
        <family val="2"/>
      </rPr>
      <t xml:space="preserve">: Secretarias Estaduais de Segurança Pública e/ou Defesa Social; Instituto Brasileiro de Geografia e Estatística - IBGE; Fórum Brasileiro de Segurança Pública. </t>
    </r>
  </si>
  <si>
    <r>
      <t xml:space="preserve">Palmas </t>
    </r>
    <r>
      <rPr>
        <vertAlign val="superscript"/>
        <sz val="8"/>
        <color theme="1"/>
        <rFont val="Arial"/>
        <family val="2"/>
      </rPr>
      <t>(4)</t>
    </r>
  </si>
  <si>
    <t>Estupro</t>
  </si>
  <si>
    <t>Capitais – 2016- 2017</t>
  </si>
  <si>
    <r>
      <t xml:space="preserve">Estupros </t>
    </r>
    <r>
      <rPr>
        <vertAlign val="superscript"/>
        <sz val="8"/>
        <color theme="1"/>
        <rFont val="Arial"/>
        <family val="2"/>
      </rPr>
      <t>(1)</t>
    </r>
  </si>
  <si>
    <t>(3) Dados parciais para 2017.</t>
  </si>
  <si>
    <r>
      <t xml:space="preserve">Tocantins </t>
    </r>
    <r>
      <rPr>
        <vertAlign val="superscript"/>
        <sz val="8"/>
        <color theme="1"/>
        <rFont val="Arial"/>
        <family val="2"/>
      </rPr>
      <t>(3)</t>
    </r>
  </si>
  <si>
    <r>
      <t xml:space="preserve">2016 </t>
    </r>
    <r>
      <rPr>
        <b/>
        <vertAlign val="superscript"/>
        <sz val="8"/>
        <color theme="1"/>
        <rFont val="Arial"/>
        <family val="2"/>
      </rPr>
      <t>(2)</t>
    </r>
  </si>
  <si>
    <t>Suicídio</t>
  </si>
  <si>
    <t>Suicídios</t>
  </si>
  <si>
    <t>Tráfico de entorpecentes e Posse e Uso de entorpecentes</t>
  </si>
  <si>
    <t>Tráfico de Entorpecentes</t>
  </si>
  <si>
    <t>Posse e Uso de Entorpecentes</t>
  </si>
  <si>
    <t>Crimes violentos não letais intencionais contra a pessoa</t>
  </si>
  <si>
    <t>Tentativa de homicídio</t>
  </si>
  <si>
    <t>Lesão corporal dolosa</t>
  </si>
  <si>
    <t>SISTEMA SOCIOEDUCATIVO</t>
  </si>
  <si>
    <t>Atos infracionais, por tipo</t>
  </si>
  <si>
    <t>Brasil e Unidades da Federação – 2015-2016</t>
  </si>
  <si>
    <t>Roubo</t>
  </si>
  <si>
    <t>Tráfico</t>
  </si>
  <si>
    <t>Homicídio</t>
  </si>
  <si>
    <t>Furto</t>
  </si>
  <si>
    <t>Tentativa de Homicídio</t>
  </si>
  <si>
    <t>Porte de Arma de Fogo</t>
  </si>
  <si>
    <t>Receptação</t>
  </si>
  <si>
    <t>Tentativa de Roubo</t>
  </si>
  <si>
    <t>Lesão Corporal</t>
  </si>
  <si>
    <t>Sequestro e Cárcere Privado</t>
  </si>
  <si>
    <r>
      <t>Outros</t>
    </r>
    <r>
      <rPr>
        <b/>
        <vertAlign val="superscript"/>
        <sz val="8"/>
        <color theme="1"/>
        <rFont val="Arial"/>
        <family val="2"/>
      </rPr>
      <t xml:space="preserve"> (1)</t>
    </r>
  </si>
  <si>
    <t>Percentual em relação ao total (%)</t>
  </si>
  <si>
    <r>
      <rPr>
        <b/>
        <sz val="8"/>
        <rFont val="Arial"/>
        <family val="2"/>
      </rPr>
      <t>Fonte:</t>
    </r>
    <r>
      <rPr>
        <sz val="8"/>
        <rFont val="Arial"/>
        <family val="2"/>
      </rPr>
      <t xml:space="preserve"> Ministério dos Direitos Humanos. Levantamento Nacional do Atendimento Socioeducativo ao Adolescente em Conflito com a Lei; Fórum Brasileiro de Segurança Pública.</t>
    </r>
  </si>
  <si>
    <t>(1) Inclui as seguintes categorias do Levantamento Anual SINASE: Ameaça de morte; Tentativa de latrocínio; Busca e apreensão; Formação de quadrilha; Dano; Porte de arma branca; Atentado violento ao pudor; Estelionato; Outros.</t>
  </si>
  <si>
    <t>Evolução dos atos infracionais, por tipo</t>
  </si>
  <si>
    <t>Brasil – 2011-2016</t>
  </si>
  <si>
    <t>Ns. Abs</t>
  </si>
  <si>
    <t>%</t>
  </si>
  <si>
    <t>Atos Infracionais</t>
  </si>
  <si>
    <t>Outros</t>
  </si>
  <si>
    <t>Homicídio tentado</t>
  </si>
  <si>
    <t>Porte de arma de fogo</t>
  </si>
  <si>
    <t>Roubo tentado</t>
  </si>
  <si>
    <t>Lesão corporal</t>
  </si>
  <si>
    <t>Ameaça de morte</t>
  </si>
  <si>
    <t>Latrocínio tentado</t>
  </si>
  <si>
    <t>Busca e apreensão</t>
  </si>
  <si>
    <t>Formação de quadrilha</t>
  </si>
  <si>
    <t>Dano</t>
  </si>
  <si>
    <t>Porte de arma branca</t>
  </si>
  <si>
    <t>Atentado violento ao pudor</t>
  </si>
  <si>
    <t>Estelionato</t>
  </si>
  <si>
    <t>Evolução do número de adolescentes em cumprimento de medida socioeducativa</t>
  </si>
  <si>
    <t>FORÇA NACIONAL DE SEGURANÇA PÚBLICA E OPERAÇÕES DE GARANTIA DA LEI E DA ORDEM</t>
  </si>
  <si>
    <t>Quantidade de operações da Força Nacional em andamento</t>
  </si>
  <si>
    <t>Operações ativas</t>
  </si>
  <si>
    <r>
      <t xml:space="preserve">Fonte: </t>
    </r>
    <r>
      <rPr>
        <sz val="8"/>
        <color theme="1"/>
        <rFont val="Arial"/>
        <family val="2"/>
      </rPr>
      <t>Ministério Extraordinário da Segurança Pública; Fórum Brasileiro de Segurança Pública.</t>
    </r>
  </si>
  <si>
    <t>Operações da Força Nacional ativas em cada ano, por tipo</t>
  </si>
  <si>
    <t>Brasil – 2016-2017</t>
  </si>
  <si>
    <t>Tipo de operação</t>
  </si>
  <si>
    <t>Aéreo</t>
  </si>
  <si>
    <t>Ambiental</t>
  </si>
  <si>
    <t>Bombeiro</t>
  </si>
  <si>
    <t>Fronteiras</t>
  </si>
  <si>
    <t>Indígena</t>
  </si>
  <si>
    <t>Judiciária</t>
  </si>
  <si>
    <t>Ostensiva</t>
  </si>
  <si>
    <t>Perícia</t>
  </si>
  <si>
    <t>Presídio</t>
  </si>
  <si>
    <r>
      <t xml:space="preserve">Fonte: </t>
    </r>
    <r>
      <rPr>
        <sz val="8"/>
        <color theme="1"/>
        <rFont val="Arial"/>
        <family val="2"/>
      </rPr>
      <t>Ministério Extraordinário da Segurança Pública; Secretaria Nacional de Segurança Pública</t>
    </r>
  </si>
  <si>
    <t>Gastos totais por operação da Força Nacional</t>
  </si>
  <si>
    <t>Unidades da Federação – 2016</t>
  </si>
  <si>
    <t>Operação</t>
  </si>
  <si>
    <t>Total de gastos</t>
  </si>
  <si>
    <t>Enafron/ SSP-AC</t>
  </si>
  <si>
    <t>Jaraguá - AL; Verão Seguro; Aviação Policial</t>
  </si>
  <si>
    <t>Onda Verde - AM Humaitá; Enafron/ SSP-AM</t>
  </si>
  <si>
    <t>Fortaleza - CE</t>
  </si>
  <si>
    <t>Serra Dourada; Cerrado</t>
  </si>
  <si>
    <t>São Luís; Onda Verde/ Gurupi; Parnaíba</t>
  </si>
  <si>
    <t>Serra da Borda; Onda Verde/ Juína; Onda Verde/ Sinop</t>
  </si>
  <si>
    <t>Caarapó; Sapucaia; Enafron/ SSP-MS</t>
  </si>
  <si>
    <t>Belo Monte; Xingu; Onda Verde/ Novo Progresso; Aviação Policial</t>
  </si>
  <si>
    <t>Quedas do Iguaçu; Iguaçu; Enafron/ PF</t>
  </si>
  <si>
    <t>Jenipapo - PI</t>
  </si>
  <si>
    <t>Rio de Janeiro - RJ; Eventos Testes; Eleições Rio 2016; Olimpíadas Rio 2016; Pacificadora; GBS</t>
  </si>
  <si>
    <t>Potiguar - RN; Verão Potiguar</t>
  </si>
  <si>
    <t>Onda Verde/ Bandeirantes; Jamari</t>
  </si>
  <si>
    <t>Angicos - SE</t>
  </si>
  <si>
    <r>
      <t xml:space="preserve">Fonte: </t>
    </r>
    <r>
      <rPr>
        <sz val="8"/>
        <color theme="1"/>
        <rFont val="Arial"/>
        <family val="2"/>
      </rPr>
      <t>Ministério Extraordinário da Segurança Pública; Secretaria Nacional de Segurança Pública.</t>
    </r>
  </si>
  <si>
    <t>Unidades da Federação – 2017</t>
  </si>
  <si>
    <t>Manaós; Onda Verde/ Humaitá</t>
  </si>
  <si>
    <t>Piratininga</t>
  </si>
  <si>
    <t>Onda Verde/ Juína II</t>
  </si>
  <si>
    <t>Caarapó</t>
  </si>
  <si>
    <t>Belo Monte; Xingu; LT 800; Onda Verde/ Itaituba; UHE São Manoel; Belém - PA; Onda Verde/ Novo Progresso II</t>
  </si>
  <si>
    <t>Foz do Iguaçu</t>
  </si>
  <si>
    <t>Rio de Janeiro - RJ</t>
  </si>
  <si>
    <t>Potiguar - RN</t>
  </si>
  <si>
    <t>PNSP/ Porto Alegre - RS</t>
  </si>
  <si>
    <t>Monte Cristo - RR</t>
  </si>
  <si>
    <t>PNSP/ Aracaju - SE</t>
  </si>
  <si>
    <t>Gastos totais por operação da Força Nacional em 2016</t>
  </si>
  <si>
    <t>Gastos totais por operação da Força Nacional em 2017</t>
  </si>
  <si>
    <t>Recursos recebidos pelo Estado Maior Conjunto das Forças Armadas para atender às Operações de Garantia da Lei e da Ordem - GLO e efetivo empregado, no período de 2016 a 2018</t>
  </si>
  <si>
    <t>Operação, Unidade da Federação e período</t>
  </si>
  <si>
    <t>Período</t>
  </si>
  <si>
    <t>Efetivo</t>
  </si>
  <si>
    <t>Operação Potiguar</t>
  </si>
  <si>
    <t>Agosto de 2016</t>
  </si>
  <si>
    <t>Jogos Olímpicos e Paralímpicos</t>
  </si>
  <si>
    <t>Território Nacional</t>
  </si>
  <si>
    <t>Julho a Setembro de 2016</t>
  </si>
  <si>
    <t xml:space="preserve">Eleições Municipais 2016 
</t>
  </si>
  <si>
    <t>Outubro a Novembro de 2016</t>
  </si>
  <si>
    <t>Operação Pernambuco</t>
  </si>
  <si>
    <t>Dezembro de 2016 a Janeiro de 2017</t>
  </si>
  <si>
    <t>Operação Potiguar II</t>
  </si>
  <si>
    <t>Janeiro de 2017</t>
  </si>
  <si>
    <t>Operação Varredura</t>
  </si>
  <si>
    <t>Janeiro de 2017 a Janeiro de 2018</t>
  </si>
  <si>
    <t>Operação Capixaba</t>
  </si>
  <si>
    <t>Fevereiro a Março de 2017</t>
  </si>
  <si>
    <t>Operação Carioca</t>
  </si>
  <si>
    <t>Fevereiro de 2017</t>
  </si>
  <si>
    <t>Operação Esplanada</t>
  </si>
  <si>
    <t>Maio de 2017</t>
  </si>
  <si>
    <r>
      <t xml:space="preserve">Operação Rio de Janeiro </t>
    </r>
    <r>
      <rPr>
        <vertAlign val="superscript"/>
        <sz val="8"/>
        <color theme="1"/>
        <rFont val="Arial"/>
        <family val="2"/>
      </rPr>
      <t>(1) (2)</t>
    </r>
  </si>
  <si>
    <t>Agosto de 2017 a Dezembro de 2018</t>
  </si>
  <si>
    <t>Eleições Suplementares no 
Estado do Amazonas</t>
  </si>
  <si>
    <t>Agosto de 2017</t>
  </si>
  <si>
    <t>Operação Potiguar III</t>
  </si>
  <si>
    <t>Dezembro de 2017 a Junho de 2018</t>
  </si>
  <si>
    <r>
      <rPr>
        <b/>
        <sz val="8"/>
        <color theme="1"/>
        <rFont val="Arial"/>
        <family val="2"/>
      </rPr>
      <t>Fonte:</t>
    </r>
    <r>
      <rPr>
        <sz val="8"/>
        <color theme="1"/>
        <rFont val="Arial"/>
        <family val="2"/>
      </rPr>
      <t xml:space="preserve"> Ministério da Defesa; Fórum Brasileiro de Segurança Pública.</t>
    </r>
  </si>
  <si>
    <r>
      <rPr>
        <b/>
        <sz val="8"/>
        <color theme="1"/>
        <rFont val="Arial"/>
        <family val="2"/>
      </rPr>
      <t>Nota:</t>
    </r>
    <r>
      <rPr>
        <sz val="8"/>
        <color theme="1"/>
        <rFont val="Arial"/>
        <family val="2"/>
      </rPr>
      <t xml:space="preserve"> Valores atualizados pelo IPCA de dezembro/18</t>
    </r>
  </si>
  <si>
    <t>(...) Informação indisponível.</t>
  </si>
  <si>
    <t xml:space="preserve">(1) Na Operação Rio de Janeiro, o efetivo empregado foi de 2.500 por fase, em média. </t>
  </si>
  <si>
    <t>(2) O custo total da Operação Rio de Janeiro é indisponível pois, no momento em que os dados foram informados pelo Ministério da Defesa, a operação encontrava-se em andamento.</t>
  </si>
  <si>
    <t>Efetivo e Despesas com a Força Nacional</t>
  </si>
  <si>
    <t>Brasil – 2013-2017</t>
  </si>
  <si>
    <r>
      <t>2016</t>
    </r>
    <r>
      <rPr>
        <b/>
        <vertAlign val="superscript"/>
        <sz val="8"/>
        <color theme="1"/>
        <rFont val="Arial"/>
        <family val="2"/>
      </rPr>
      <t xml:space="preserve"> (1)</t>
    </r>
  </si>
  <si>
    <t>Profissionais mobilizados</t>
  </si>
  <si>
    <t>Profissionais capacitados</t>
  </si>
  <si>
    <t>Em reais correntes de 2017</t>
  </si>
  <si>
    <t>Despesas</t>
  </si>
  <si>
    <t>Diárias</t>
  </si>
  <si>
    <t>Aquisição de armamento</t>
  </si>
  <si>
    <t>Aquisição de viaturas</t>
  </si>
  <si>
    <t>Abastecimento de viaturas</t>
  </si>
  <si>
    <t>Manutenção de viaturas</t>
  </si>
  <si>
    <r>
      <rPr>
        <b/>
        <sz val="8"/>
        <color theme="1"/>
        <rFont val="Arial"/>
        <family val="2"/>
      </rPr>
      <t>Fonte:</t>
    </r>
    <r>
      <rPr>
        <sz val="8"/>
        <color theme="1"/>
        <rFont val="Arial"/>
        <family val="2"/>
      </rPr>
      <t xml:space="preserve"> Ministério da Justiça e Segurança Pública; Fórum Brasileiro de Segurança Pública.</t>
    </r>
  </si>
  <si>
    <r>
      <rPr>
        <b/>
        <sz val="8"/>
        <color theme="1"/>
        <rFont val="Arial"/>
        <family val="2"/>
      </rPr>
      <t>Nota:</t>
    </r>
    <r>
      <rPr>
        <sz val="8"/>
        <color theme="1"/>
        <rFont val="Arial"/>
        <family val="2"/>
      </rPr>
      <t xml:space="preserve"> Valores corrigidos segundo o IPCA de dez/2017.</t>
    </r>
  </si>
  <si>
    <t>Adolescentes em conflito com a lei</t>
  </si>
  <si>
    <r>
      <t>Taxa</t>
    </r>
    <r>
      <rPr>
        <b/>
        <vertAlign val="superscript"/>
        <sz val="8"/>
        <rFont val="Arial"/>
        <family val="2"/>
      </rPr>
      <t xml:space="preserve"> (1)</t>
    </r>
  </si>
  <si>
    <r>
      <rPr>
        <b/>
        <sz val="8"/>
        <rFont val="Arial"/>
        <family val="2"/>
      </rPr>
      <t>Fonte:</t>
    </r>
    <r>
      <rPr>
        <sz val="8"/>
        <rFont val="Arial"/>
        <family val="2"/>
      </rPr>
      <t xml:space="preserve"> Ministério dos Direitos Humanos. Levantamento Nacional do Atendimento Socioeducativo ao Adolescente em Conflito com a Lei; Instituto Brasileiro de Geografia e Estatística - IBGE; Fórum Brasileiro de Segurança Pública.</t>
    </r>
  </si>
  <si>
    <t>Estupros</t>
  </si>
  <si>
    <t>Tabela 31</t>
  </si>
  <si>
    <t>Tabela 32</t>
  </si>
  <si>
    <t>Tabela 33</t>
  </si>
  <si>
    <t>Tabela 34</t>
  </si>
  <si>
    <t>Tabela 35</t>
  </si>
  <si>
    <t>Tabela 36</t>
  </si>
  <si>
    <t>Tabela 37</t>
  </si>
  <si>
    <t>Tabela 38</t>
  </si>
  <si>
    <t>Tabela 39</t>
  </si>
  <si>
    <t>Tabela 40</t>
  </si>
  <si>
    <t>Tabela 41</t>
  </si>
  <si>
    <t>Tabela 42</t>
  </si>
  <si>
    <t>Tabela 43</t>
  </si>
  <si>
    <t>Tabela 44</t>
  </si>
  <si>
    <t>Tabela 45</t>
  </si>
  <si>
    <t>Gráfico 05</t>
  </si>
  <si>
    <t>GRÁFICO 05</t>
  </si>
  <si>
    <t>TABELA 45</t>
  </si>
  <si>
    <t>TABELA 44</t>
  </si>
  <si>
    <t>TABELA 43</t>
  </si>
  <si>
    <t>TABELA 42</t>
  </si>
  <si>
    <t>TABELA 41</t>
  </si>
  <si>
    <t>TABELA 40</t>
  </si>
  <si>
    <t>TABELA 39</t>
  </si>
  <si>
    <t>TABELA 38</t>
  </si>
  <si>
    <t>TABELA 37</t>
  </si>
  <si>
    <t>TABELA 36</t>
  </si>
  <si>
    <t>TABELA 35</t>
  </si>
  <si>
    <t>TABELA 34</t>
  </si>
  <si>
    <t>TABELA 33</t>
  </si>
  <si>
    <t>TABELA 32</t>
  </si>
  <si>
    <t>TABELA 31</t>
  </si>
  <si>
    <t>Capital</t>
  </si>
  <si>
    <t>Roubo e furto de veículo</t>
  </si>
  <si>
    <r>
      <t xml:space="preserve">João Pessoa </t>
    </r>
    <r>
      <rPr>
        <vertAlign val="superscript"/>
        <sz val="8"/>
        <color theme="1"/>
        <rFont val="Arial"/>
        <family val="2"/>
      </rPr>
      <t>(3)</t>
    </r>
  </si>
  <si>
    <r>
      <rPr>
        <b/>
        <sz val="8"/>
        <color theme="1"/>
        <rFont val="Arial"/>
        <family val="2"/>
      </rPr>
      <t>Fonte</t>
    </r>
    <r>
      <rPr>
        <sz val="8"/>
        <color theme="1"/>
        <rFont val="Arial"/>
        <family val="2"/>
      </rPr>
      <t xml:space="preserve">: Secretarias Estaduais de Segurança Pública e/ou Defesa Social; Instituto Brasileiro de Geografia e Estatística - IBGE; Departamento Nacional de Trânsito - DENATRAN; Fórum Brasileiro de Segurança Pública. </t>
    </r>
  </si>
  <si>
    <t>(1) Taxas por 100 mil veículos, calculadas a partir da frota de veículos informada pelo Departamento Nacional de Trânsito (Denatran) em dezembro/2016 e dezembro/2017.</t>
  </si>
  <si>
    <t>(3) As ocorrências computadas conjuntamente pelo sistema de inclusão de bloqueios no DETRAN para roubo e furto de veículos, portanto não há dados desagregados para as duas categorias.</t>
  </si>
  <si>
    <r>
      <t>Lesão corporal seguida de morte</t>
    </r>
    <r>
      <rPr>
        <sz val="8"/>
        <color theme="1"/>
        <rFont val="Arial"/>
        <family val="2"/>
      </rPr>
      <t>, por número de ocorrências e número de vitimas</t>
    </r>
  </si>
  <si>
    <t>Brasil – 1996-2016</t>
  </si>
  <si>
    <r>
      <t xml:space="preserve">Quantidade de armas apreendidas e cadastradas no SINARM/Polícia Federal </t>
    </r>
    <r>
      <rPr>
        <b/>
        <vertAlign val="superscript"/>
        <sz val="8"/>
        <color theme="1"/>
        <rFont val="Arial"/>
        <family val="2"/>
      </rPr>
      <t>(1)</t>
    </r>
  </si>
  <si>
    <r>
      <t>2016</t>
    </r>
    <r>
      <rPr>
        <b/>
        <vertAlign val="superscript"/>
        <sz val="8"/>
        <rFont val="Arial"/>
        <family val="2"/>
      </rPr>
      <t xml:space="preserve"> (2)</t>
    </r>
  </si>
  <si>
    <t>(1) O SINARM não é capaz de individualizar a instituição responsável pela apreensão.</t>
  </si>
  <si>
    <r>
      <t xml:space="preserve">Percentual </t>
    </r>
    <r>
      <rPr>
        <b/>
        <vertAlign val="superscript"/>
        <sz val="8"/>
        <color theme="1"/>
        <rFont val="Arial"/>
        <family val="2"/>
      </rPr>
      <t>(1)</t>
    </r>
  </si>
  <si>
    <t>(1) Percentual em relação ao total de armas de fogo apreendidas.</t>
  </si>
  <si>
    <t>Nota: Despesas empenhadas por unidade orçamentária.</t>
  </si>
  <si>
    <t xml:space="preserve">(-) Fenômeno inexistente. </t>
  </si>
  <si>
    <t>(1) Por 100 mil habitantes entre 12 e 21 anos (estimativa).</t>
  </si>
  <si>
    <t>Custo</t>
  </si>
  <si>
    <t>Registros de apreensão de armas de fogo e armas de fogo extraviadas, perdidas, furtadas ou roubadas cadastradas no SINARM, em ns. Absolutos e percentual</t>
  </si>
  <si>
    <t>Registros de apreensão de armas de fogo e armas de fogo extraviadas, perdidas, furtadas ou roubadas cadastradas no SINARM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</si>
</sst>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8" formatCode="&quot;R$&quot;\ #,##0.00;[Red]\-&quot;R$&quot;\ #,##0.00"/>
    <numFmt numFmtId="43" formatCode="_-* #,##0.00_-;\-* #,##0.00_-;_-* &quot;-&quot;??_-;_-@_-"/>
    <numFmt numFmtId="164" formatCode="#,##0.0"/>
    <numFmt numFmtId="165" formatCode="0.0"/>
    <numFmt numFmtId="166" formatCode="0.0%"/>
    <numFmt numFmtId="167" formatCode="_-* #,##0_-;\-* #,##0_-;_-* &quot;-&quot;??_-;_-@_-"/>
    <numFmt numFmtId="168" formatCode="_-* #,##0.0_-;\-* #,##0.0_-;_-* &quot;-&quot;??_-;_-@_-"/>
    <numFmt numFmtId="169" formatCode="_(* #,##0.00_);_(* \(#,##0.00\);_(* &quot;-&quot;??_);_(@_)"/>
    <numFmt numFmtId="170" formatCode="0.000"/>
    <numFmt numFmtId="171" formatCode="###0.00"/>
    <numFmt numFmtId="172" formatCode="&quot;R$&quot;#,##0.00"/>
    <numFmt numFmtId="173" formatCode="&quot;R$&quot;\ #,##0.00"/>
  </numFmts>
  <fonts count="42"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b/>
      <sz val="8"/>
      <name val="Arial"/>
      <family val="2"/>
    </font>
    <font>
      <sz val="8"/>
      <color theme="1"/>
      <name val="Arial"/>
      <family val="2"/>
    </font>
    <font>
      <b/>
      <sz val="8"/>
      <color theme="1"/>
      <name val="Arial"/>
      <family val="2"/>
    </font>
    <font>
      <u/>
      <sz val="8"/>
      <color theme="10"/>
      <name val="Arial"/>
      <family val="2"/>
    </font>
    <font>
      <sz val="10"/>
      <name val="Arial"/>
      <family val="2"/>
    </font>
    <font>
      <sz val="8"/>
      <name val="Arial"/>
      <family val="2"/>
    </font>
    <font>
      <sz val="8"/>
      <color rgb="FFFF0000"/>
      <name val="Arial"/>
      <family val="2"/>
    </font>
    <font>
      <vertAlign val="superscript"/>
      <sz val="8"/>
      <name val="Arial"/>
      <family val="2"/>
    </font>
    <font>
      <b/>
      <vertAlign val="superscript"/>
      <sz val="8"/>
      <color theme="1"/>
      <name val="Arial"/>
      <family val="2"/>
    </font>
    <font>
      <vertAlign val="superscript"/>
      <sz val="8"/>
      <color theme="1"/>
      <name val="Arial"/>
      <family val="2"/>
    </font>
    <font>
      <b/>
      <vertAlign val="superscript"/>
      <sz val="8"/>
      <name val="Arial"/>
      <family val="2"/>
    </font>
    <font>
      <sz val="8"/>
      <color indexed="8"/>
      <name val="Arial"/>
      <family val="2"/>
    </font>
    <font>
      <b/>
      <sz val="8"/>
      <color indexed="8"/>
      <name val="Arial"/>
      <family val="2"/>
    </font>
    <font>
      <b/>
      <sz val="8"/>
      <color rgb="FFFF0000"/>
      <name val="Arial"/>
      <family val="2"/>
    </font>
    <font>
      <strike/>
      <sz val="8"/>
      <color theme="1"/>
      <name val="Arial"/>
      <family val="2"/>
    </font>
    <font>
      <sz val="11"/>
      <color indexed="8"/>
      <name val="Calibri"/>
      <family val="2"/>
    </font>
    <font>
      <b/>
      <sz val="8"/>
      <color rgb="FF000000"/>
      <name val="Arial"/>
      <family val="2"/>
    </font>
    <font>
      <sz val="8"/>
      <color rgb="FF000000"/>
      <name val="Arial"/>
      <family val="2"/>
    </font>
    <font>
      <b/>
      <vertAlign val="superscript"/>
      <sz val="8"/>
      <color rgb="FF000000"/>
      <name val="Arial"/>
      <family val="2"/>
    </font>
    <font>
      <vertAlign val="superscript"/>
      <sz val="8"/>
      <color rgb="FF000000"/>
      <name val="Arial"/>
      <family val="2"/>
    </font>
    <font>
      <b/>
      <vertAlign val="superscript"/>
      <sz val="8"/>
      <color indexed="8"/>
      <name val="Arial"/>
      <family val="2"/>
    </font>
    <font>
      <sz val="8"/>
      <color theme="0"/>
      <name val="Arial"/>
      <family val="2"/>
    </font>
    <font>
      <b/>
      <u/>
      <sz val="8"/>
      <color theme="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4">
    <fill>
      <patternFill patternType="none"/>
    </fill>
    <fill>
      <patternFill patternType="gray125"/>
    </fill>
    <fill>
      <patternFill patternType="solid">
        <fgColor theme="6"/>
      </patternFill>
    </fill>
    <fill>
      <patternFill patternType="solid">
        <fgColor theme="7"/>
      </patternFill>
    </fill>
    <fill>
      <patternFill patternType="solid">
        <fgColor theme="9"/>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22"/>
      </left>
      <right style="thin">
        <color indexed="22"/>
      </right>
      <top style="thin">
        <color indexed="64"/>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19" fillId="0" borderId="0"/>
    <xf numFmtId="0" fontId="19"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Alignment="0" applyProtection="0"/>
    <xf numFmtId="0" fontId="28" fillId="0" borderId="19" applyNumberFormat="0" applyFill="0" applyAlignment="0" applyProtection="0"/>
    <xf numFmtId="0" fontId="29" fillId="0" borderId="20" applyNumberFormat="0" applyFill="0" applyAlignment="0" applyProtection="0"/>
    <xf numFmtId="0" fontId="30" fillId="0" borderId="21" applyNumberFormat="0" applyFill="0" applyAlignment="0" applyProtection="0"/>
    <xf numFmtId="0" fontId="30" fillId="0" borderId="0" applyNumberFormat="0" applyFill="0" applyBorder="0" applyAlignment="0" applyProtection="0"/>
    <xf numFmtId="0" fontId="31" fillId="6" borderId="0" applyNumberFormat="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22" applyNumberFormat="0" applyAlignment="0" applyProtection="0"/>
    <xf numFmtId="0" fontId="35" fillId="10" borderId="23" applyNumberFormat="0" applyAlignment="0" applyProtection="0"/>
    <xf numFmtId="0" fontId="36" fillId="10" borderId="22" applyNumberFormat="0" applyAlignment="0" applyProtection="0"/>
    <xf numFmtId="0" fontId="37" fillId="0" borderId="24" applyNumberFormat="0" applyFill="0" applyAlignment="0" applyProtection="0"/>
    <xf numFmtId="0" fontId="38" fillId="11" borderId="25" applyNumberFormat="0" applyAlignment="0" applyProtection="0"/>
    <xf numFmtId="0" fontId="39" fillId="0" borderId="0" applyNumberFormat="0" applyFill="0" applyBorder="0" applyAlignment="0" applyProtection="0"/>
    <xf numFmtId="0" fontId="1" fillId="12" borderId="26" applyNumberFormat="0" applyFont="0" applyAlignment="0" applyProtection="0"/>
    <xf numFmtId="0" fontId="40" fillId="0" borderId="0" applyNumberFormat="0" applyFill="0" applyBorder="0" applyAlignment="0" applyProtection="0"/>
    <xf numFmtId="0" fontId="41" fillId="0" borderId="27" applyNumberFormat="0" applyFill="0" applyAlignment="0" applyProtection="0"/>
    <xf numFmtId="0" fontId="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43" fontId="1" fillId="0" borderId="0" applyFont="0" applyFill="0" applyBorder="0" applyAlignment="0" applyProtection="0"/>
    <xf numFmtId="0" fontId="8" fillId="0" borderId="0"/>
    <xf numFmtId="0" fontId="1" fillId="0" borderId="0"/>
    <xf numFmtId="0" fontId="8" fillId="0" borderId="0"/>
    <xf numFmtId="0" fontId="8" fillId="0" borderId="0"/>
    <xf numFmtId="0" fontId="8" fillId="0" borderId="0"/>
    <xf numFmtId="0" fontId="8" fillId="0" borderId="0"/>
  </cellStyleXfs>
  <cellXfs count="849">
    <xf numFmtId="0" fontId="0" fillId="0" borderId="0" xfId="0"/>
    <xf numFmtId="0" fontId="5" fillId="0" borderId="0" xfId="0" applyFont="1"/>
    <xf numFmtId="0" fontId="4" fillId="0" borderId="0" xfId="0" applyFont="1" applyFill="1"/>
    <xf numFmtId="0" fontId="5" fillId="0" borderId="0" xfId="0" applyFont="1" applyFill="1"/>
    <xf numFmtId="0" fontId="6" fillId="0" borderId="0" xfId="0" applyFont="1" applyFill="1"/>
    <xf numFmtId="0" fontId="7" fillId="0" borderId="0" xfId="6" applyFont="1" applyFill="1" applyAlignment="1">
      <alignment vertical="center"/>
    </xf>
    <xf numFmtId="0" fontId="9" fillId="0" borderId="0" xfId="7" applyFont="1" applyFill="1"/>
    <xf numFmtId="0" fontId="4" fillId="0" borderId="0" xfId="8" applyFont="1" applyFill="1" applyAlignment="1">
      <alignment vertical="center"/>
    </xf>
    <xf numFmtId="0" fontId="5" fillId="0" borderId="0" xfId="0" applyFont="1" applyFill="1" applyAlignment="1">
      <alignment vertical="center"/>
    </xf>
    <xf numFmtId="0" fontId="10" fillId="0" borderId="0" xfId="0" applyFont="1" applyFill="1" applyAlignment="1">
      <alignment vertical="center"/>
    </xf>
    <xf numFmtId="0" fontId="7" fillId="0" borderId="0" xfId="6" applyFont="1" applyFill="1" applyAlignment="1">
      <alignment horizontal="right" vertical="center"/>
    </xf>
    <xf numFmtId="0" fontId="9" fillId="0" borderId="0" xfId="8" applyFont="1" applyFill="1" applyAlignment="1">
      <alignment vertical="center"/>
    </xf>
    <xf numFmtId="3" fontId="5" fillId="0" borderId="0" xfId="0" applyNumberFormat="1" applyFont="1" applyFill="1" applyAlignment="1">
      <alignment vertical="center"/>
    </xf>
    <xf numFmtId="3" fontId="5"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6" fillId="0" borderId="1" xfId="0" applyFont="1" applyFill="1" applyBorder="1" applyAlignment="1">
      <alignment horizontal="center" vertical="center"/>
    </xf>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6" xfId="0" applyFont="1" applyFill="1" applyBorder="1" applyAlignment="1">
      <alignment vertical="center"/>
    </xf>
    <xf numFmtId="0" fontId="6"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3" fontId="5" fillId="0" borderId="0" xfId="0" applyNumberFormat="1" applyFont="1" applyFill="1" applyBorder="1" applyAlignment="1">
      <alignment vertical="center"/>
    </xf>
    <xf numFmtId="165" fontId="5" fillId="0" borderId="0" xfId="2" applyNumberFormat="1" applyFont="1" applyFill="1" applyBorder="1" applyAlignment="1">
      <alignment vertical="center"/>
    </xf>
    <xf numFmtId="165" fontId="5" fillId="0" borderId="0" xfId="0" applyNumberFormat="1" applyFont="1" applyFill="1" applyBorder="1"/>
    <xf numFmtId="3" fontId="5" fillId="0" borderId="0" xfId="0" applyNumberFormat="1" applyFont="1" applyFill="1" applyBorder="1" applyAlignment="1">
      <alignment horizontal="right" vertical="center"/>
    </xf>
    <xf numFmtId="3" fontId="9" fillId="0" borderId="0" xfId="8" applyNumberFormat="1" applyFont="1" applyFill="1" applyBorder="1" applyAlignment="1">
      <alignment horizontal="right" vertical="center" wrapText="1"/>
    </xf>
    <xf numFmtId="3" fontId="5" fillId="0" borderId="0" xfId="0" applyNumberFormat="1" applyFont="1" applyFill="1" applyAlignment="1">
      <alignment horizontal="right" vertical="center"/>
    </xf>
    <xf numFmtId="3" fontId="5" fillId="0" borderId="0" xfId="1" applyNumberFormat="1" applyFont="1" applyFill="1" applyBorder="1" applyAlignment="1">
      <alignment horizontal="right" vertical="center"/>
    </xf>
    <xf numFmtId="164" fontId="5" fillId="0" borderId="0" xfId="0" applyNumberFormat="1" applyFont="1" applyFill="1" applyAlignment="1">
      <alignment horizontal="right" vertical="center"/>
    </xf>
    <xf numFmtId="165" fontId="5" fillId="0" borderId="0" xfId="2" applyNumberFormat="1" applyFont="1" applyFill="1" applyBorder="1" applyAlignment="1">
      <alignment horizontal="right" vertical="center"/>
    </xf>
    <xf numFmtId="1" fontId="5" fillId="0" borderId="0" xfId="1" applyNumberFormat="1" applyFont="1" applyFill="1" applyBorder="1" applyAlignment="1">
      <alignment horizontal="right" vertical="center" wrapText="1"/>
    </xf>
    <xf numFmtId="0" fontId="5" fillId="0" borderId="0" xfId="0" applyFont="1" applyFill="1" applyBorder="1" applyAlignment="1">
      <alignment horizontal="right" vertical="center"/>
    </xf>
    <xf numFmtId="165" fontId="5" fillId="0" borderId="0" xfId="0" applyNumberFormat="1" applyFont="1" applyFill="1" applyBorder="1" applyAlignment="1">
      <alignment vertical="center"/>
    </xf>
    <xf numFmtId="164" fontId="5" fillId="0" borderId="0" xfId="0" applyNumberFormat="1" applyFont="1" applyFill="1" applyBorder="1" applyAlignment="1">
      <alignment vertical="center"/>
    </xf>
    <xf numFmtId="0" fontId="9" fillId="0" borderId="0" xfId="8" applyFont="1" applyFill="1" applyBorder="1" applyAlignment="1">
      <alignment horizontal="left" vertical="center"/>
    </xf>
    <xf numFmtId="0" fontId="9" fillId="0" borderId="0" xfId="9" applyFont="1" applyFill="1" applyAlignment="1">
      <alignment vertical="center"/>
    </xf>
    <xf numFmtId="0" fontId="9" fillId="0" borderId="0" xfId="0" applyFont="1" applyFill="1" applyAlignment="1">
      <alignment vertical="center"/>
    </xf>
    <xf numFmtId="0" fontId="9" fillId="0" borderId="0" xfId="9" applyFont="1" applyFill="1" applyBorder="1" applyAlignment="1">
      <alignment vertical="center"/>
    </xf>
    <xf numFmtId="0" fontId="5" fillId="0" borderId="0" xfId="0" applyFont="1" applyBorder="1"/>
    <xf numFmtId="0" fontId="6" fillId="0" borderId="0" xfId="0" applyFont="1" applyFill="1" applyBorder="1" applyAlignment="1">
      <alignment horizont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165" fontId="5" fillId="0" borderId="0" xfId="0" applyNumberFormat="1" applyFont="1" applyFill="1" applyAlignment="1">
      <alignment vertical="center"/>
    </xf>
    <xf numFmtId="1" fontId="4" fillId="0" borderId="1" xfId="0" applyNumberFormat="1" applyFont="1" applyFill="1" applyBorder="1" applyAlignment="1">
      <alignment horizontal="center" vertical="center" wrapText="1"/>
    </xf>
    <xf numFmtId="2" fontId="4" fillId="0" borderId="1" xfId="8" applyNumberFormat="1" applyFont="1" applyFill="1" applyBorder="1" applyAlignment="1">
      <alignment horizontal="center" vertical="center" wrapText="1"/>
    </xf>
    <xf numFmtId="0" fontId="6" fillId="0" borderId="0" xfId="0" applyFont="1" applyFill="1" applyBorder="1" applyAlignment="1">
      <alignment vertical="center" wrapText="1"/>
    </xf>
    <xf numFmtId="0" fontId="4" fillId="0" borderId="0" xfId="8"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 fontId="4" fillId="0" borderId="0" xfId="9"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4" fillId="0" borderId="0" xfId="8" applyNumberFormat="1" applyFont="1" applyFill="1" applyBorder="1" applyAlignment="1">
      <alignment horizontal="center" vertical="center" wrapText="1"/>
    </xf>
    <xf numFmtId="164" fontId="9" fillId="0" borderId="0" xfId="0" applyNumberFormat="1" applyFont="1" applyFill="1" applyBorder="1" applyAlignment="1">
      <alignment horizontal="right" vertical="center" wrapText="1"/>
    </xf>
    <xf numFmtId="164" fontId="9" fillId="0" borderId="0" xfId="2" applyNumberFormat="1" applyFont="1" applyFill="1" applyBorder="1" applyAlignment="1">
      <alignment horizontal="right" vertical="center" wrapText="1"/>
    </xf>
    <xf numFmtId="3" fontId="5" fillId="0" borderId="0" xfId="0" applyNumberFormat="1" applyFont="1" applyBorder="1"/>
    <xf numFmtId="3" fontId="9" fillId="0" borderId="0" xfId="0" applyNumberFormat="1" applyFont="1" applyFill="1" applyBorder="1" applyAlignment="1">
      <alignment horizontal="right" vertical="center" wrapText="1"/>
    </xf>
    <xf numFmtId="3" fontId="5" fillId="0" borderId="0" xfId="0" applyNumberFormat="1" applyFont="1" applyBorder="1" applyAlignment="1">
      <alignment horizontal="right"/>
    </xf>
    <xf numFmtId="3" fontId="5" fillId="0" borderId="0" xfId="0" applyNumberFormat="1" applyFont="1" applyFill="1" applyBorder="1" applyAlignment="1">
      <alignment horizontal="right"/>
    </xf>
    <xf numFmtId="164" fontId="4" fillId="0" borderId="0" xfId="0" applyNumberFormat="1" applyFont="1" applyFill="1" applyBorder="1" applyAlignment="1">
      <alignment horizontal="right" vertical="center" wrapText="1"/>
    </xf>
    <xf numFmtId="165" fontId="9" fillId="0" borderId="0" xfId="2" applyNumberFormat="1" applyFont="1" applyFill="1" applyBorder="1" applyAlignment="1">
      <alignment horizontal="right" vertical="center" wrapText="1"/>
    </xf>
    <xf numFmtId="0" fontId="9" fillId="0" borderId="0" xfId="8" applyFont="1" applyFill="1" applyBorder="1" applyAlignment="1">
      <alignment vertical="center"/>
    </xf>
    <xf numFmtId="0" fontId="15" fillId="0" borderId="0" xfId="9" applyFont="1" applyFill="1" applyBorder="1" applyAlignment="1">
      <alignment vertical="center" wrapText="1"/>
    </xf>
    <xf numFmtId="0" fontId="15" fillId="0" borderId="0" xfId="0" applyFont="1" applyFill="1" applyAlignment="1">
      <alignment vertical="center"/>
    </xf>
    <xf numFmtId="0" fontId="9" fillId="0" borderId="0" xfId="0" applyFont="1" applyFill="1" applyAlignment="1">
      <alignment vertical="center" wrapText="1"/>
    </xf>
    <xf numFmtId="0" fontId="5" fillId="0" borderId="0" xfId="8" applyFont="1" applyFill="1" applyAlignment="1">
      <alignment vertical="center"/>
    </xf>
    <xf numFmtId="3" fontId="9" fillId="0" borderId="0" xfId="9" applyNumberFormat="1" applyFont="1" applyFill="1" applyBorder="1" applyAlignment="1">
      <alignment vertical="center"/>
    </xf>
    <xf numFmtId="0" fontId="4" fillId="0" borderId="0" xfId="8" applyFont="1" applyFill="1" applyBorder="1" applyAlignment="1">
      <alignment vertical="center" wrapText="1"/>
    </xf>
    <xf numFmtId="3" fontId="4" fillId="0" borderId="0" xfId="8" applyNumberFormat="1" applyFont="1" applyFill="1" applyBorder="1" applyAlignment="1">
      <alignment horizontal="center" vertical="center" wrapText="1"/>
    </xf>
    <xf numFmtId="0" fontId="4" fillId="0" borderId="1" xfId="9" applyFont="1" applyFill="1" applyBorder="1" applyAlignment="1">
      <alignment horizontal="center" vertical="center" wrapText="1"/>
    </xf>
    <xf numFmtId="0" fontId="4" fillId="0" borderId="0" xfId="9" applyFont="1" applyFill="1" applyBorder="1" applyAlignment="1">
      <alignment horizontal="center" vertical="center" wrapText="1"/>
    </xf>
    <xf numFmtId="0" fontId="9" fillId="0" borderId="0" xfId="8" applyFont="1" applyFill="1" applyBorder="1" applyAlignment="1">
      <alignment horizontal="center" vertical="center" wrapText="1"/>
    </xf>
    <xf numFmtId="0" fontId="5" fillId="0" borderId="0" xfId="0" applyFont="1" applyBorder="1" applyAlignment="1">
      <alignment horizontal="right"/>
    </xf>
    <xf numFmtId="165" fontId="9" fillId="0" borderId="0" xfId="9" applyNumberFormat="1" applyFont="1" applyFill="1" applyBorder="1" applyAlignment="1">
      <alignment horizontal="center" vertical="center" wrapText="1"/>
    </xf>
    <xf numFmtId="0" fontId="9" fillId="0" borderId="0" xfId="0" applyFont="1" applyFill="1" applyBorder="1" applyAlignment="1">
      <alignment horizontal="left" vertical="center"/>
    </xf>
    <xf numFmtId="3" fontId="4" fillId="0" borderId="0" xfId="8" applyNumberFormat="1" applyFont="1" applyFill="1" applyBorder="1" applyAlignment="1">
      <alignment horizontal="right" vertical="center" wrapText="1"/>
    </xf>
    <xf numFmtId="164" fontId="9" fillId="0" borderId="0" xfId="8" applyNumberFormat="1" applyFont="1" applyFill="1" applyBorder="1" applyAlignment="1">
      <alignment horizontal="right" vertical="center" wrapText="1"/>
    </xf>
    <xf numFmtId="165" fontId="4" fillId="0" borderId="0" xfId="2" applyNumberFormat="1" applyFont="1" applyFill="1" applyBorder="1" applyAlignment="1">
      <alignment horizontal="right" vertical="center" wrapText="1"/>
    </xf>
    <xf numFmtId="0" fontId="15" fillId="0" borderId="0" xfId="9" applyFont="1" applyFill="1" applyAlignment="1">
      <alignment vertical="center" wrapText="1"/>
    </xf>
    <xf numFmtId="49" fontId="15" fillId="0" borderId="0" xfId="9" applyNumberFormat="1" applyFont="1" applyFill="1" applyAlignment="1">
      <alignment vertical="center"/>
    </xf>
    <xf numFmtId="0" fontId="10" fillId="0" borderId="0" xfId="0" applyFont="1" applyAlignment="1">
      <alignment wrapText="1"/>
    </xf>
    <xf numFmtId="0" fontId="5" fillId="0" borderId="0" xfId="0" applyFont="1" applyFill="1" applyBorder="1"/>
    <xf numFmtId="0" fontId="6" fillId="0" borderId="13" xfId="0" applyFont="1" applyFill="1" applyBorder="1" applyAlignment="1">
      <alignment horizontal="center" vertical="center"/>
    </xf>
    <xf numFmtId="0" fontId="6" fillId="0" borderId="13" xfId="0" applyFont="1" applyBorder="1" applyAlignment="1">
      <alignment horizontal="center" vertical="center" wrapText="1"/>
    </xf>
    <xf numFmtId="0" fontId="5" fillId="0" borderId="3" xfId="0" applyFont="1" applyFill="1" applyBorder="1"/>
    <xf numFmtId="3" fontId="5" fillId="0" borderId="3" xfId="0" applyNumberFormat="1" applyFont="1" applyFill="1" applyBorder="1"/>
    <xf numFmtId="3" fontId="9" fillId="0" borderId="3" xfId="2" applyNumberFormat="1" applyFont="1" applyFill="1" applyBorder="1" applyAlignment="1">
      <alignment horizontal="right" vertical="center" wrapText="1"/>
    </xf>
    <xf numFmtId="165" fontId="5" fillId="0" borderId="3" xfId="0" applyNumberFormat="1" applyFont="1" applyBorder="1"/>
    <xf numFmtId="165" fontId="5" fillId="0" borderId="3" xfId="0" applyNumberFormat="1" applyFont="1" applyFill="1" applyBorder="1"/>
    <xf numFmtId="0" fontId="17" fillId="0" borderId="0" xfId="9" applyFont="1" applyFill="1" applyAlignment="1">
      <alignment vertical="center" wrapText="1"/>
    </xf>
    <xf numFmtId="3" fontId="9" fillId="0" borderId="0" xfId="9" applyNumberFormat="1" applyFont="1" applyFill="1" applyAlignment="1">
      <alignment vertical="center"/>
    </xf>
    <xf numFmtId="165" fontId="6" fillId="0" borderId="0" xfId="0" applyNumberFormat="1" applyFont="1" applyFill="1" applyBorder="1" applyAlignment="1">
      <alignment vertical="center"/>
    </xf>
    <xf numFmtId="165" fontId="5" fillId="0" borderId="0" xfId="0" applyNumberFormat="1" applyFont="1" applyFill="1" applyBorder="1" applyAlignment="1">
      <alignment horizontal="right" vertical="center"/>
    </xf>
    <xf numFmtId="0" fontId="9" fillId="0" borderId="0" xfId="0" applyFont="1" applyFill="1" applyBorder="1" applyAlignment="1">
      <alignment vertical="center"/>
    </xf>
    <xf numFmtId="0" fontId="15" fillId="0" borderId="0" xfId="9" applyFont="1" applyFill="1" applyAlignment="1">
      <alignment horizontal="left" vertical="center" wrapText="1"/>
    </xf>
    <xf numFmtId="0" fontId="5"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5" fillId="0" borderId="0" xfId="0" applyFont="1" applyFill="1" applyAlignment="1">
      <alignment vertical="center" wrapText="1"/>
    </xf>
    <xf numFmtId="165" fontId="9" fillId="0" borderId="0" xfId="0" applyNumberFormat="1" applyFont="1" applyFill="1" applyAlignment="1">
      <alignment vertical="center"/>
    </xf>
    <xf numFmtId="1" fontId="9" fillId="0" borderId="0" xfId="0" applyNumberFormat="1" applyFont="1" applyFill="1" applyAlignment="1">
      <alignment vertical="center"/>
    </xf>
    <xf numFmtId="166" fontId="5" fillId="0" borderId="0" xfId="2" applyNumberFormat="1" applyFont="1" applyFill="1"/>
    <xf numFmtId="0" fontId="9" fillId="0" borderId="0" xfId="0" applyFont="1" applyFill="1" applyBorder="1" applyAlignment="1">
      <alignment horizontal="right" vertical="center"/>
    </xf>
    <xf numFmtId="165" fontId="9" fillId="0" borderId="0" xfId="10" applyNumberFormat="1" applyFont="1" applyFill="1" applyBorder="1" applyAlignment="1">
      <alignment horizontal="right" vertical="center" wrapText="1"/>
    </xf>
    <xf numFmtId="0" fontId="6" fillId="0" borderId="0" xfId="0" applyNumberFormat="1" applyFont="1" applyFill="1" applyBorder="1" applyAlignment="1">
      <alignment horizontal="center" vertical="center" wrapText="1"/>
    </xf>
    <xf numFmtId="0" fontId="4" fillId="0" borderId="3" xfId="8" applyFont="1" applyFill="1" applyBorder="1" applyAlignment="1">
      <alignment horizontal="center" vertical="center" wrapText="1"/>
    </xf>
    <xf numFmtId="165" fontId="6" fillId="0" borderId="3" xfId="0" applyNumberFormat="1" applyFont="1" applyFill="1" applyBorder="1"/>
    <xf numFmtId="167" fontId="9" fillId="0" borderId="0" xfId="8" applyNumberFormat="1" applyFont="1" applyFill="1" applyBorder="1" applyAlignment="1">
      <alignment horizontal="center" vertical="center" wrapText="1"/>
    </xf>
    <xf numFmtId="165" fontId="5" fillId="0" borderId="0" xfId="0" applyNumberFormat="1" applyFont="1" applyFill="1"/>
    <xf numFmtId="168" fontId="5" fillId="0" borderId="0" xfId="0" applyNumberFormat="1" applyFont="1" applyFill="1"/>
    <xf numFmtId="165" fontId="5" fillId="0" borderId="0" xfId="0" applyNumberFormat="1" applyFont="1" applyFill="1" applyAlignment="1">
      <alignment horizontal="right" vertical="center"/>
    </xf>
    <xf numFmtId="3" fontId="5" fillId="0" borderId="0" xfId="1" applyNumberFormat="1" applyFont="1" applyFill="1" applyBorder="1" applyAlignment="1">
      <alignment horizontal="right" vertical="center" wrapText="1"/>
    </xf>
    <xf numFmtId="165" fontId="5" fillId="0" borderId="0" xfId="0" applyNumberFormat="1" applyFont="1" applyFill="1" applyAlignment="1">
      <alignment horizontal="right"/>
    </xf>
    <xf numFmtId="0" fontId="9" fillId="0" borderId="0" xfId="0" applyFont="1" applyFill="1"/>
    <xf numFmtId="0" fontId="5" fillId="0" borderId="0" xfId="0" applyFont="1" applyFill="1" applyAlignment="1"/>
    <xf numFmtId="0" fontId="18" fillId="0" borderId="0" xfId="0" applyFont="1" applyFill="1"/>
    <xf numFmtId="165" fontId="18" fillId="0" borderId="0" xfId="0" applyNumberFormat="1" applyFont="1" applyFill="1"/>
    <xf numFmtId="3" fontId="9" fillId="0" borderId="0" xfId="7" applyNumberFormat="1" applyFont="1" applyFill="1" applyBorder="1" applyAlignment="1">
      <alignment vertical="center"/>
    </xf>
    <xf numFmtId="0" fontId="9" fillId="0" borderId="0" xfId="7" applyFont="1" applyFill="1" applyBorder="1" applyAlignment="1">
      <alignment vertical="center"/>
    </xf>
    <xf numFmtId="3" fontId="9" fillId="0" borderId="0" xfId="0" applyNumberFormat="1" applyFont="1" applyFill="1" applyAlignment="1">
      <alignment vertical="center"/>
    </xf>
    <xf numFmtId="0" fontId="10" fillId="0" borderId="0" xfId="7" applyFont="1" applyFill="1" applyBorder="1" applyAlignment="1">
      <alignment vertical="center"/>
    </xf>
    <xf numFmtId="3" fontId="9" fillId="0" borderId="0" xfId="0" applyNumberFormat="1" applyFont="1" applyFill="1" applyBorder="1" applyAlignment="1">
      <alignment horizontal="right" vertical="center"/>
    </xf>
    <xf numFmtId="3" fontId="9" fillId="0" borderId="0" xfId="10" applyNumberFormat="1" applyFont="1" applyFill="1" applyBorder="1" applyAlignment="1">
      <alignment horizontal="right" vertical="center" wrapText="1"/>
    </xf>
    <xf numFmtId="165" fontId="9" fillId="0" borderId="0" xfId="7" applyNumberFormat="1" applyFont="1" applyFill="1" applyBorder="1" applyAlignment="1">
      <alignment vertical="center"/>
    </xf>
    <xf numFmtId="0" fontId="4" fillId="0" borderId="6" xfId="8" applyFont="1" applyFill="1" applyBorder="1" applyAlignment="1">
      <alignment horizontal="center" vertical="center" wrapText="1"/>
    </xf>
    <xf numFmtId="0" fontId="5" fillId="0" borderId="0" xfId="0" applyFont="1" applyFill="1" applyBorder="1" applyAlignment="1">
      <alignment vertical="center" wrapText="1"/>
    </xf>
    <xf numFmtId="165" fontId="9" fillId="0" borderId="0" xfId="8" applyNumberFormat="1" applyFont="1" applyFill="1" applyBorder="1" applyAlignment="1">
      <alignment horizontal="right" vertical="center" wrapText="1"/>
    </xf>
    <xf numFmtId="0" fontId="5" fillId="0" borderId="0" xfId="1" applyNumberFormat="1" applyFont="1" applyFill="1" applyBorder="1" applyAlignment="1">
      <alignment horizontal="right" vertical="center" wrapText="1"/>
    </xf>
    <xf numFmtId="1" fontId="9" fillId="0" borderId="0" xfId="8" quotePrefix="1" applyNumberFormat="1" applyFont="1" applyFill="1" applyBorder="1" applyAlignment="1">
      <alignment horizontal="right" vertical="center" wrapText="1"/>
    </xf>
    <xf numFmtId="0" fontId="9" fillId="0" borderId="0" xfId="8" applyNumberFormat="1" applyFont="1" applyFill="1" applyBorder="1" applyAlignment="1">
      <alignment horizontal="right" vertical="center" wrapText="1"/>
    </xf>
    <xf numFmtId="1" fontId="5" fillId="0" borderId="0" xfId="1" applyNumberFormat="1" applyFont="1" applyFill="1" applyBorder="1" applyAlignment="1">
      <alignment horizontal="right" vertical="center"/>
    </xf>
    <xf numFmtId="1" fontId="9" fillId="0" borderId="0" xfId="8" applyNumberFormat="1" applyFont="1" applyFill="1" applyBorder="1" applyAlignment="1">
      <alignment horizontal="right" vertical="center" wrapText="1"/>
    </xf>
    <xf numFmtId="1" fontId="5" fillId="0" borderId="0" xfId="1" quotePrefix="1" applyNumberFormat="1" applyFont="1" applyFill="1" applyBorder="1" applyAlignment="1">
      <alignment horizontal="right" vertical="center" wrapText="1"/>
    </xf>
    <xf numFmtId="0" fontId="9" fillId="0" borderId="0" xfId="8" quotePrefix="1" applyNumberFormat="1" applyFont="1" applyFill="1" applyBorder="1" applyAlignment="1">
      <alignment horizontal="right" vertical="center" wrapText="1"/>
    </xf>
    <xf numFmtId="0" fontId="5" fillId="0" borderId="0" xfId="1" applyNumberFormat="1" applyFont="1" applyFill="1" applyBorder="1" applyAlignment="1">
      <alignment horizontal="right" vertical="center"/>
    </xf>
    <xf numFmtId="0" fontId="5" fillId="0" borderId="0" xfId="1" quotePrefix="1" applyNumberFormat="1" applyFont="1" applyFill="1" applyBorder="1" applyAlignment="1">
      <alignment horizontal="right" vertical="center" wrapText="1"/>
    </xf>
    <xf numFmtId="0" fontId="5" fillId="0" borderId="0" xfId="1" quotePrefix="1" applyNumberFormat="1" applyFont="1" applyFill="1" applyBorder="1" applyAlignment="1">
      <alignment horizontal="right" vertical="center"/>
    </xf>
    <xf numFmtId="1" fontId="5" fillId="0" borderId="0" xfId="1" quotePrefix="1" applyNumberFormat="1" applyFont="1" applyFill="1" applyBorder="1" applyAlignment="1">
      <alignment horizontal="right" vertical="center"/>
    </xf>
    <xf numFmtId="1" fontId="5" fillId="0" borderId="0" xfId="1" applyNumberFormat="1" applyFont="1" applyFill="1" applyBorder="1" applyAlignment="1">
      <alignment vertical="center"/>
    </xf>
    <xf numFmtId="0" fontId="5" fillId="0" borderId="0" xfId="9" applyFont="1" applyFill="1" applyAlignment="1">
      <alignment vertical="center"/>
    </xf>
    <xf numFmtId="0" fontId="15" fillId="0" borderId="0" xfId="0" applyFont="1" applyFill="1" applyAlignment="1">
      <alignment vertical="center" wrapText="1"/>
    </xf>
    <xf numFmtId="0" fontId="15" fillId="0" borderId="0" xfId="11" applyFont="1" applyFill="1" applyBorder="1" applyAlignment="1">
      <alignment vertical="center"/>
    </xf>
    <xf numFmtId="0" fontId="15" fillId="0" borderId="0" xfId="9" applyFont="1" applyFill="1" applyAlignment="1">
      <alignment vertical="center"/>
    </xf>
    <xf numFmtId="0" fontId="20" fillId="0" borderId="0" xfId="0" applyFont="1" applyFill="1" applyAlignment="1">
      <alignment horizontal="left" vertical="center" readingOrder="1"/>
    </xf>
    <xf numFmtId="0" fontId="6" fillId="0" borderId="1" xfId="0" applyFont="1" applyFill="1" applyBorder="1" applyAlignment="1">
      <alignment horizontal="center"/>
    </xf>
    <xf numFmtId="0" fontId="5" fillId="0" borderId="1" xfId="0" applyFont="1" applyFill="1" applyBorder="1"/>
    <xf numFmtId="0" fontId="5" fillId="0" borderId="0" xfId="0" applyFont="1" applyFill="1" applyAlignment="1">
      <alignment horizontal="right" vertical="center"/>
    </xf>
    <xf numFmtId="3" fontId="10" fillId="0" borderId="0" xfId="7" applyNumberFormat="1" applyFont="1" applyFill="1" applyBorder="1" applyAlignment="1">
      <alignment vertical="center"/>
    </xf>
    <xf numFmtId="0" fontId="10" fillId="0" borderId="0" xfId="0" applyFont="1" applyFill="1" applyBorder="1" applyAlignment="1">
      <alignment vertical="center"/>
    </xf>
    <xf numFmtId="0" fontId="5" fillId="0" borderId="0" xfId="0" applyFont="1" applyFill="1" applyAlignment="1">
      <alignment horizontal="center" vertical="center"/>
    </xf>
    <xf numFmtId="0" fontId="4" fillId="0" borderId="0" xfId="8" applyFont="1" applyFill="1" applyBorder="1" applyAlignment="1">
      <alignment horizontal="right" vertical="center" wrapText="1"/>
    </xf>
    <xf numFmtId="0" fontId="9" fillId="0" borderId="0" xfId="8" applyFont="1" applyFill="1" applyBorder="1" applyAlignment="1">
      <alignment vertical="center" wrapText="1"/>
    </xf>
    <xf numFmtId="0" fontId="5" fillId="0" borderId="0" xfId="0" applyFont="1" applyFill="1" applyBorder="1" applyAlignment="1">
      <alignment horizontal="right"/>
    </xf>
    <xf numFmtId="0" fontId="9" fillId="0" borderId="0" xfId="8" applyFont="1" applyFill="1" applyBorder="1" applyAlignment="1">
      <alignment horizontal="left" vertical="center" wrapText="1"/>
    </xf>
    <xf numFmtId="0" fontId="9" fillId="0" borderId="0" xfId="8" applyFont="1" applyFill="1" applyBorder="1" applyAlignment="1">
      <alignment horizontal="right" vertical="center" wrapText="1"/>
    </xf>
    <xf numFmtId="0" fontId="9" fillId="0" borderId="0" xfId="9" applyFont="1" applyFill="1" applyAlignment="1">
      <alignment horizontal="left" vertical="center"/>
    </xf>
    <xf numFmtId="3" fontId="5" fillId="0" borderId="0" xfId="0" applyNumberFormat="1" applyFont="1" applyFill="1"/>
    <xf numFmtId="3" fontId="5" fillId="0" borderId="0" xfId="0" applyNumberFormat="1" applyFont="1" applyFill="1" applyBorder="1"/>
    <xf numFmtId="0" fontId="6" fillId="0" borderId="6" xfId="0" applyFont="1" applyFill="1" applyBorder="1" applyAlignment="1">
      <alignment horizontal="center"/>
    </xf>
    <xf numFmtId="0" fontId="5" fillId="0" borderId="0" xfId="0" applyNumberFormat="1" applyFont="1" applyFill="1" applyAlignment="1">
      <alignment vertical="center"/>
    </xf>
    <xf numFmtId="165" fontId="5" fillId="0" borderId="0" xfId="2" applyNumberFormat="1" applyFont="1" applyFill="1" applyBorder="1"/>
    <xf numFmtId="165" fontId="5" fillId="0" borderId="0" xfId="2" applyNumberFormat="1" applyFont="1" applyFill="1" applyAlignment="1">
      <alignment vertical="center"/>
    </xf>
    <xf numFmtId="164" fontId="5" fillId="0" borderId="0" xfId="1" applyNumberFormat="1" applyFont="1" applyFill="1" applyBorder="1" applyAlignment="1">
      <alignment horizontal="right" vertical="center"/>
    </xf>
    <xf numFmtId="0" fontId="7" fillId="0" borderId="0" xfId="6" applyFont="1" applyFill="1" applyBorder="1" applyAlignment="1">
      <alignment horizontal="right" vertical="center"/>
    </xf>
    <xf numFmtId="0" fontId="16" fillId="0" borderId="0" xfId="9" applyFont="1" applyFill="1" applyBorder="1" applyAlignment="1">
      <alignment horizontal="center" vertical="center" wrapText="1"/>
    </xf>
    <xf numFmtId="0" fontId="4" fillId="0" borderId="1" xfId="8" applyNumberFormat="1" applyFont="1" applyFill="1" applyBorder="1" applyAlignment="1">
      <alignment horizontal="center" vertical="center" wrapText="1"/>
    </xf>
    <xf numFmtId="0" fontId="4" fillId="0" borderId="1" xfId="8" applyFont="1" applyFill="1" applyBorder="1" applyAlignment="1">
      <alignment horizontal="center" vertical="center" wrapText="1"/>
    </xf>
    <xf numFmtId="165" fontId="9" fillId="0" borderId="0" xfId="9" applyNumberFormat="1" applyFont="1" applyFill="1" applyBorder="1" applyAlignment="1">
      <alignment horizontal="right" vertical="center"/>
    </xf>
    <xf numFmtId="0" fontId="6"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left"/>
    </xf>
    <xf numFmtId="0" fontId="6" fillId="0" borderId="1" xfId="0" applyFont="1" applyFill="1" applyBorder="1" applyAlignment="1">
      <alignment horizontal="center" vertical="center" wrapText="1"/>
    </xf>
    <xf numFmtId="0" fontId="5" fillId="0" borderId="0" xfId="0" applyFont="1" applyFill="1" applyBorder="1" applyAlignment="1">
      <alignment horizontal="left"/>
    </xf>
    <xf numFmtId="3" fontId="5" fillId="0" borderId="0" xfId="0" applyNumberFormat="1" applyFont="1" applyFill="1" applyBorder="1" applyAlignment="1">
      <alignment horizontal="center" vertical="center" wrapText="1"/>
    </xf>
    <xf numFmtId="3" fontId="21" fillId="0" borderId="0" xfId="0" applyNumberFormat="1" applyFont="1" applyFill="1" applyBorder="1" applyAlignment="1">
      <alignment horizontal="right" vertical="center"/>
    </xf>
    <xf numFmtId="165" fontId="5" fillId="0" borderId="0" xfId="0" applyNumberFormat="1" applyFont="1" applyFill="1" applyBorder="1" applyAlignment="1">
      <alignment horizontal="right" vertical="center" wrapText="1"/>
    </xf>
    <xf numFmtId="164" fontId="5" fillId="0" borderId="0" xfId="0" applyNumberFormat="1" applyFont="1" applyFill="1" applyBorder="1" applyAlignment="1">
      <alignment horizontal="right"/>
    </xf>
    <xf numFmtId="0" fontId="21" fillId="0" borderId="0" xfId="0" applyFont="1" applyFill="1" applyBorder="1" applyAlignment="1">
      <alignment horizontal="left" vertical="center"/>
    </xf>
    <xf numFmtId="0" fontId="5" fillId="0" borderId="0" xfId="0" applyFont="1" applyFill="1" applyBorder="1" applyAlignment="1">
      <alignment horizontal="right" vertical="center" wrapText="1"/>
    </xf>
    <xf numFmtId="3" fontId="5" fillId="0" borderId="0" xfId="0" applyNumberFormat="1" applyFont="1" applyFill="1" applyBorder="1" applyAlignment="1">
      <alignment horizontal="right" vertical="center" wrapText="1"/>
    </xf>
    <xf numFmtId="0" fontId="5" fillId="0" borderId="0" xfId="0" applyFont="1" applyBorder="1" applyAlignment="1">
      <alignment vertical="center"/>
    </xf>
    <xf numFmtId="0" fontId="5" fillId="0" borderId="0"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vertical="center"/>
    </xf>
    <xf numFmtId="0" fontId="5" fillId="0" borderId="0" xfId="0" applyFont="1" applyBorder="1" applyAlignment="1">
      <alignment horizontal="left"/>
    </xf>
    <xf numFmtId="0" fontId="5" fillId="0" borderId="0" xfId="0" applyFont="1" applyFill="1" applyAlignment="1">
      <alignment horizontal="left" vertical="center"/>
    </xf>
    <xf numFmtId="0" fontId="5" fillId="0" borderId="0" xfId="0" applyFont="1" applyAlignment="1">
      <alignment vertical="center"/>
    </xf>
    <xf numFmtId="0" fontId="7" fillId="0" borderId="0" xfId="6" applyFont="1" applyAlignment="1">
      <alignment horizontal="right" vertical="center"/>
    </xf>
    <xf numFmtId="165" fontId="5" fillId="0" borderId="0" xfId="0" applyNumberFormat="1" applyFont="1" applyBorder="1" applyAlignment="1">
      <alignment horizontal="right" vertical="center"/>
    </xf>
    <xf numFmtId="3" fontId="5" fillId="0" borderId="0" xfId="0" applyNumberFormat="1" applyFont="1" applyBorder="1" applyAlignment="1">
      <alignment horizontal="right" vertical="center"/>
    </xf>
    <xf numFmtId="0" fontId="4" fillId="0" borderId="0" xfId="8" applyFont="1" applyFill="1" applyBorder="1" applyAlignment="1">
      <alignment vertical="center"/>
    </xf>
    <xf numFmtId="0" fontId="17" fillId="0" borderId="0" xfId="8" applyFont="1" applyFill="1" applyBorder="1" applyAlignment="1">
      <alignment horizontal="left" vertical="center"/>
    </xf>
    <xf numFmtId="0" fontId="4" fillId="0" borderId="0" xfId="8" applyFont="1" applyFill="1" applyBorder="1" applyAlignment="1">
      <alignment horizontal="left" vertical="center"/>
    </xf>
    <xf numFmtId="0" fontId="15" fillId="0" borderId="0" xfId="9" applyFont="1" applyFill="1" applyAlignment="1">
      <alignment horizontal="left" vertical="center"/>
    </xf>
    <xf numFmtId="0" fontId="10" fillId="0" borderId="0" xfId="9" applyFont="1" applyFill="1" applyAlignment="1">
      <alignment horizontal="left" vertical="center"/>
    </xf>
    <xf numFmtId="0" fontId="10" fillId="0" borderId="0" xfId="0" applyFont="1" applyAlignment="1">
      <alignment vertical="center"/>
    </xf>
    <xf numFmtId="165" fontId="5" fillId="0" borderId="0" xfId="0" applyNumberFormat="1" applyFont="1" applyBorder="1" applyAlignment="1">
      <alignment vertical="center"/>
    </xf>
    <xf numFmtId="0" fontId="25" fillId="0" borderId="0" xfId="9" applyFont="1" applyFill="1" applyAlignment="1">
      <alignment vertical="center" wrapText="1"/>
    </xf>
    <xf numFmtId="2" fontId="5" fillId="0" borderId="0" xfId="0" applyNumberFormat="1" applyFont="1" applyFill="1" applyBorder="1" applyAlignment="1">
      <alignment vertical="center"/>
    </xf>
    <xf numFmtId="49" fontId="5" fillId="0" borderId="0" xfId="0" applyNumberFormat="1" applyFont="1" applyFill="1" applyBorder="1" applyAlignment="1">
      <alignment vertical="center"/>
    </xf>
    <xf numFmtId="164" fontId="5" fillId="0" borderId="0" xfId="0" applyNumberFormat="1" applyFont="1" applyFill="1" applyBorder="1" applyAlignment="1">
      <alignment horizontal="right" vertical="center"/>
    </xf>
    <xf numFmtId="49" fontId="9" fillId="0" borderId="0" xfId="0" applyNumberFormat="1" applyFont="1" applyFill="1" applyBorder="1" applyAlignment="1">
      <alignment horizontal="left" vertical="center"/>
    </xf>
    <xf numFmtId="3" fontId="15" fillId="0" borderId="0" xfId="9" applyNumberFormat="1" applyFont="1" applyFill="1" applyBorder="1" applyAlignment="1">
      <alignment horizontal="right" vertical="center"/>
    </xf>
    <xf numFmtId="49" fontId="5" fillId="0" borderId="0" xfId="0" applyNumberFormat="1" applyFont="1" applyFill="1" applyAlignment="1">
      <alignment vertical="center"/>
    </xf>
    <xf numFmtId="165" fontId="15" fillId="0" borderId="0" xfId="9" applyNumberFormat="1" applyFont="1" applyFill="1" applyBorder="1" applyAlignment="1">
      <alignment horizontal="right" vertical="center"/>
    </xf>
    <xf numFmtId="0" fontId="6" fillId="0" borderId="0" xfId="0" applyFont="1" applyFill="1" applyBorder="1" applyAlignment="1">
      <alignment horizontal="left" vertical="center" wrapText="1"/>
    </xf>
    <xf numFmtId="0" fontId="7" fillId="0" borderId="0" xfId="6" applyFont="1" applyFill="1" applyAlignment="1">
      <alignment horizontal="right"/>
    </xf>
    <xf numFmtId="0" fontId="9" fillId="0" borderId="0" xfId="8" applyFont="1" applyFill="1" applyAlignment="1">
      <alignment horizontal="left" vertical="center"/>
    </xf>
    <xf numFmtId="0" fontId="6" fillId="0" borderId="0" xfId="0" applyFont="1" applyFill="1" applyBorder="1" applyAlignment="1">
      <alignment horizontal="right" vertical="center" wrapText="1"/>
    </xf>
    <xf numFmtId="3" fontId="4" fillId="0" borderId="3" xfId="8" applyNumberFormat="1" applyFont="1" applyFill="1" applyBorder="1" applyAlignment="1">
      <alignment horizontal="right" vertical="center" wrapText="1"/>
    </xf>
    <xf numFmtId="164" fontId="4" fillId="0" borderId="3" xfId="8" applyNumberFormat="1" applyFont="1" applyFill="1" applyBorder="1" applyAlignment="1">
      <alignment horizontal="right" vertical="center" wrapText="1"/>
    </xf>
    <xf numFmtId="165" fontId="6" fillId="0" borderId="3" xfId="2" applyNumberFormat="1" applyFont="1" applyFill="1" applyBorder="1" applyAlignment="1">
      <alignment horizontal="right" vertical="center"/>
    </xf>
    <xf numFmtId="164" fontId="6" fillId="0" borderId="3" xfId="0" applyNumberFormat="1" applyFont="1" applyFill="1" applyBorder="1"/>
    <xf numFmtId="165" fontId="6" fillId="0" borderId="9" xfId="2" applyNumberFormat="1" applyFont="1" applyFill="1" applyBorder="1" applyAlignment="1">
      <alignment horizontal="right" vertical="center"/>
    </xf>
    <xf numFmtId="0" fontId="5" fillId="0" borderId="6" xfId="0" applyFont="1" applyFill="1" applyBorder="1" applyAlignment="1">
      <alignment vertical="center"/>
    </xf>
    <xf numFmtId="0" fontId="5" fillId="0" borderId="6" xfId="0" applyFont="1" applyBorder="1" applyAlignment="1">
      <alignment horizontal="right"/>
    </xf>
    <xf numFmtId="165" fontId="5" fillId="0" borderId="6" xfId="0" applyNumberFormat="1" applyFont="1" applyBorder="1" applyAlignment="1">
      <alignment horizontal="right"/>
    </xf>
    <xf numFmtId="0" fontId="21" fillId="0" borderId="6" xfId="0" applyFont="1" applyFill="1" applyBorder="1" applyAlignment="1">
      <alignment horizontal="right" vertical="center"/>
    </xf>
    <xf numFmtId="165" fontId="21" fillId="0" borderId="6" xfId="0" applyNumberFormat="1" applyFont="1" applyFill="1" applyBorder="1" applyAlignment="1">
      <alignment horizontal="right" vertical="center"/>
    </xf>
    <xf numFmtId="164" fontId="5" fillId="0" borderId="6" xfId="0" applyNumberFormat="1" applyFont="1" applyFill="1" applyBorder="1" applyAlignment="1">
      <alignment horizontal="right" vertical="center"/>
    </xf>
    <xf numFmtId="165" fontId="5" fillId="0" borderId="6" xfId="0" applyNumberFormat="1" applyFont="1" applyFill="1" applyBorder="1"/>
    <xf numFmtId="0" fontId="5" fillId="0" borderId="6" xfId="0" applyFont="1" applyFill="1" applyBorder="1"/>
    <xf numFmtId="165" fontId="5" fillId="0" borderId="0" xfId="0" applyNumberFormat="1" applyFont="1" applyBorder="1" applyAlignment="1">
      <alignment horizontal="right"/>
    </xf>
    <xf numFmtId="165" fontId="5" fillId="0" borderId="0" xfId="1" applyNumberFormat="1" applyFont="1" applyFill="1" applyBorder="1" applyAlignment="1">
      <alignment horizontal="right" vertical="center"/>
    </xf>
    <xf numFmtId="0" fontId="21" fillId="0" borderId="0" xfId="0" applyFont="1" applyFill="1" applyBorder="1" applyAlignment="1">
      <alignment horizontal="right" vertical="center"/>
    </xf>
    <xf numFmtId="165" fontId="21" fillId="0" borderId="0" xfId="0" applyNumberFormat="1" applyFont="1" applyFill="1" applyBorder="1" applyAlignment="1">
      <alignment horizontal="right" vertical="center"/>
    </xf>
    <xf numFmtId="0" fontId="15" fillId="0" borderId="0" xfId="12" applyFont="1" applyFill="1" applyBorder="1" applyAlignment="1">
      <alignment horizontal="left" vertical="center"/>
    </xf>
    <xf numFmtId="0" fontId="5" fillId="0" borderId="9" xfId="0" applyFont="1" applyFill="1" applyBorder="1" applyAlignment="1">
      <alignment vertical="center"/>
    </xf>
    <xf numFmtId="3" fontId="5" fillId="0" borderId="9" xfId="1" applyNumberFormat="1" applyFont="1" applyFill="1" applyBorder="1" applyAlignment="1">
      <alignment horizontal="right" vertical="center"/>
    </xf>
    <xf numFmtId="165" fontId="5" fillId="0" borderId="9" xfId="0" applyNumberFormat="1" applyFont="1" applyBorder="1" applyAlignment="1">
      <alignment horizontal="right"/>
    </xf>
    <xf numFmtId="165" fontId="5" fillId="0" borderId="9" xfId="1" applyNumberFormat="1" applyFont="1" applyFill="1" applyBorder="1" applyAlignment="1">
      <alignment horizontal="right" vertical="center"/>
    </xf>
    <xf numFmtId="0" fontId="21" fillId="0" borderId="9" xfId="0" applyFont="1" applyFill="1" applyBorder="1" applyAlignment="1">
      <alignment horizontal="right" vertical="center"/>
    </xf>
    <xf numFmtId="165" fontId="21" fillId="0" borderId="9" xfId="0" applyNumberFormat="1" applyFont="1" applyFill="1" applyBorder="1" applyAlignment="1">
      <alignment horizontal="right" vertical="center"/>
    </xf>
    <xf numFmtId="164" fontId="5" fillId="0" borderId="9" xfId="0" applyNumberFormat="1" applyFont="1" applyFill="1" applyBorder="1" applyAlignment="1">
      <alignment horizontal="right" vertical="center"/>
    </xf>
    <xf numFmtId="165" fontId="5" fillId="0" borderId="9" xfId="0" applyNumberFormat="1" applyFont="1" applyFill="1" applyBorder="1"/>
    <xf numFmtId="167" fontId="21" fillId="0" borderId="6" xfId="1" applyNumberFormat="1" applyFont="1" applyFill="1" applyBorder="1" applyAlignment="1">
      <alignment horizontal="right" vertical="center"/>
    </xf>
    <xf numFmtId="167" fontId="21" fillId="0" borderId="0" xfId="1" applyNumberFormat="1" applyFont="1" applyFill="1" applyBorder="1" applyAlignment="1">
      <alignment horizontal="right" vertical="center"/>
    </xf>
    <xf numFmtId="167" fontId="21" fillId="0" borderId="9" xfId="1" applyNumberFormat="1" applyFont="1" applyFill="1" applyBorder="1" applyAlignment="1">
      <alignment horizontal="right" vertical="center"/>
    </xf>
    <xf numFmtId="0" fontId="4" fillId="0" borderId="0" xfId="7" applyFont="1" applyFill="1" applyBorder="1" applyAlignment="1">
      <alignment vertical="center"/>
    </xf>
    <xf numFmtId="4" fontId="5" fillId="0" borderId="0" xfId="0" applyNumberFormat="1" applyFont="1" applyFill="1" applyBorder="1"/>
    <xf numFmtId="4" fontId="4" fillId="0" borderId="0" xfId="7" applyNumberFormat="1" applyFont="1" applyFill="1" applyBorder="1" applyAlignment="1">
      <alignment horizontal="right" vertical="center"/>
    </xf>
    <xf numFmtId="0" fontId="9" fillId="0" borderId="0" xfId="7" applyFont="1" applyFill="1" applyBorder="1" applyAlignment="1">
      <alignment vertical="center" wrapText="1"/>
    </xf>
    <xf numFmtId="0" fontId="4" fillId="0" borderId="0" xfId="7" applyFont="1" applyFill="1" applyBorder="1" applyAlignment="1">
      <alignment vertical="center" wrapText="1"/>
    </xf>
    <xf numFmtId="4" fontId="9" fillId="0" borderId="0" xfId="7" applyNumberFormat="1" applyFont="1" applyFill="1" applyBorder="1" applyAlignment="1">
      <alignment vertical="center" wrapText="1"/>
    </xf>
    <xf numFmtId="4" fontId="4" fillId="0" borderId="0" xfId="7" applyNumberFormat="1" applyFont="1" applyFill="1" applyBorder="1" applyAlignment="1">
      <alignment vertical="center"/>
    </xf>
    <xf numFmtId="3" fontId="9" fillId="0" borderId="0" xfId="7" applyNumberFormat="1" applyFont="1" applyFill="1" applyBorder="1" applyAlignment="1">
      <alignment vertical="center" wrapText="1"/>
    </xf>
    <xf numFmtId="4" fontId="5" fillId="0" borderId="0" xfId="0" applyNumberFormat="1" applyFont="1" applyFill="1" applyBorder="1" applyAlignment="1">
      <alignment horizontal="left"/>
    </xf>
    <xf numFmtId="4" fontId="5" fillId="0" borderId="0" xfId="0" applyNumberFormat="1" applyFont="1" applyFill="1" applyBorder="1" applyAlignment="1">
      <alignment horizontal="right"/>
    </xf>
    <xf numFmtId="4" fontId="4" fillId="0" borderId="0" xfId="7" applyNumberFormat="1" applyFont="1" applyFill="1" applyBorder="1" applyAlignment="1">
      <alignment vertical="center" wrapText="1"/>
    </xf>
    <xf numFmtId="0" fontId="4" fillId="0" borderId="0" xfId="0" applyFont="1" applyFill="1" applyBorder="1" applyAlignment="1">
      <alignment horizontal="right"/>
    </xf>
    <xf numFmtId="0" fontId="4" fillId="0" borderId="3" xfId="7" applyFont="1" applyFill="1" applyBorder="1" applyAlignment="1">
      <alignment horizontal="center" vertical="center" wrapText="1"/>
    </xf>
    <xf numFmtId="0" fontId="9" fillId="0" borderId="0" xfId="7" applyFont="1" applyFill="1" applyBorder="1" applyAlignment="1">
      <alignment horizontal="center" vertical="center"/>
    </xf>
    <xf numFmtId="0" fontId="4" fillId="0" borderId="0" xfId="7" applyFont="1" applyFill="1" applyBorder="1" applyAlignment="1">
      <alignment horizontal="center" vertical="center" wrapText="1"/>
    </xf>
    <xf numFmtId="0" fontId="4" fillId="0" borderId="3" xfId="7" applyFont="1" applyFill="1" applyBorder="1" applyAlignment="1">
      <alignment horizontal="center" vertical="center"/>
    </xf>
    <xf numFmtId="4" fontId="6" fillId="0" borderId="3" xfId="0" applyNumberFormat="1" applyFont="1" applyFill="1" applyBorder="1" applyAlignment="1">
      <alignment vertical="center"/>
    </xf>
    <xf numFmtId="164" fontId="6" fillId="0" borderId="3" xfId="0" applyNumberFormat="1" applyFont="1" applyFill="1" applyBorder="1" applyAlignment="1">
      <alignment horizontal="right" vertical="center"/>
    </xf>
    <xf numFmtId="4" fontId="6" fillId="0" borderId="3" xfId="0" applyNumberFormat="1" applyFont="1" applyFill="1" applyBorder="1" applyAlignment="1">
      <alignment horizontal="right" vertical="center"/>
    </xf>
    <xf numFmtId="4" fontId="5" fillId="0" borderId="0" xfId="0" applyNumberFormat="1" applyFont="1" applyFill="1" applyBorder="1" applyAlignment="1">
      <alignment vertical="center"/>
    </xf>
    <xf numFmtId="4" fontId="6" fillId="0" borderId="0" xfId="0" applyNumberFormat="1" applyFont="1" applyFill="1" applyBorder="1" applyAlignment="1">
      <alignment vertical="center"/>
    </xf>
    <xf numFmtId="4" fontId="6" fillId="0" borderId="3" xfId="0" applyNumberFormat="1" applyFont="1" applyFill="1" applyBorder="1"/>
    <xf numFmtId="0" fontId="4" fillId="0" borderId="0" xfId="7" applyFont="1" applyFill="1" applyBorder="1" applyAlignment="1">
      <alignment horizontal="center" vertical="center"/>
    </xf>
    <xf numFmtId="0" fontId="9" fillId="0" borderId="6" xfId="7" applyFont="1" applyFill="1" applyBorder="1" applyAlignment="1">
      <alignment horizontal="left" vertical="center" indent="3"/>
    </xf>
    <xf numFmtId="4" fontId="5" fillId="0" borderId="6" xfId="0" applyNumberFormat="1" applyFont="1" applyFill="1" applyBorder="1" applyAlignment="1">
      <alignment horizontal="right" vertical="center"/>
    </xf>
    <xf numFmtId="4" fontId="5" fillId="0" borderId="6" xfId="0" applyNumberFormat="1" applyFont="1" applyFill="1" applyBorder="1" applyAlignment="1">
      <alignment horizontal="right"/>
    </xf>
    <xf numFmtId="4" fontId="5" fillId="0" borderId="6" xfId="0" applyNumberFormat="1" applyFont="1" applyFill="1" applyBorder="1" applyAlignment="1">
      <alignment vertical="center"/>
    </xf>
    <xf numFmtId="0" fontId="9" fillId="0" borderId="0" xfId="7" applyFont="1" applyFill="1" applyBorder="1" applyAlignment="1">
      <alignment horizontal="left" vertical="center" indent="3"/>
    </xf>
    <xf numFmtId="4" fontId="5" fillId="0" borderId="0" xfId="0" applyNumberFormat="1" applyFont="1" applyFill="1" applyBorder="1" applyAlignment="1">
      <alignment horizontal="right" vertical="center"/>
    </xf>
    <xf numFmtId="0" fontId="9" fillId="0" borderId="9" xfId="7" applyFont="1" applyFill="1" applyBorder="1" applyAlignment="1">
      <alignment horizontal="left" vertical="center" indent="3"/>
    </xf>
    <xf numFmtId="4" fontId="5" fillId="0" borderId="9" xfId="0" applyNumberFormat="1" applyFont="1" applyFill="1" applyBorder="1" applyAlignment="1">
      <alignment horizontal="right" vertical="center"/>
    </xf>
    <xf numFmtId="4" fontId="5" fillId="0" borderId="9" xfId="0" applyNumberFormat="1" applyFont="1" applyFill="1" applyBorder="1" applyAlignment="1">
      <alignment horizontal="right"/>
    </xf>
    <xf numFmtId="4" fontId="5" fillId="0" borderId="9" xfId="0" applyNumberFormat="1" applyFont="1" applyFill="1" applyBorder="1" applyAlignment="1">
      <alignment vertical="center"/>
    </xf>
    <xf numFmtId="4" fontId="9" fillId="0" borderId="0" xfId="7" applyNumberFormat="1" applyFont="1" applyFill="1" applyBorder="1" applyAlignment="1">
      <alignment vertical="center"/>
    </xf>
    <xf numFmtId="164" fontId="9" fillId="0" borderId="0" xfId="7" applyNumberFormat="1" applyFont="1" applyFill="1" applyBorder="1" applyAlignment="1">
      <alignment vertical="center"/>
    </xf>
    <xf numFmtId="0" fontId="9" fillId="0" borderId="0" xfId="7" applyFont="1" applyFill="1" applyBorder="1"/>
    <xf numFmtId="169" fontId="9" fillId="0" borderId="0" xfId="7" applyNumberFormat="1" applyFont="1" applyFill="1" applyBorder="1" applyAlignment="1">
      <alignment vertical="center" wrapText="1"/>
    </xf>
    <xf numFmtId="8" fontId="6" fillId="0" borderId="0" xfId="0" applyNumberFormat="1" applyFont="1" applyFill="1" applyBorder="1" applyAlignment="1">
      <alignment vertical="center"/>
    </xf>
    <xf numFmtId="0" fontId="4" fillId="0" borderId="0" xfId="7" applyFont="1" applyFill="1"/>
    <xf numFmtId="0" fontId="4" fillId="0" borderId="1" xfId="7" applyFont="1" applyFill="1" applyBorder="1" applyAlignment="1">
      <alignment horizontal="center" vertical="center"/>
    </xf>
    <xf numFmtId="0" fontId="4" fillId="0" borderId="3" xfId="7" applyFont="1" applyFill="1" applyBorder="1"/>
    <xf numFmtId="4" fontId="4" fillId="0" borderId="3" xfId="7" applyNumberFormat="1" applyFont="1" applyFill="1" applyBorder="1" applyAlignment="1">
      <alignment horizontal="center"/>
    </xf>
    <xf numFmtId="2" fontId="4" fillId="0" borderId="3" xfId="7" applyNumberFormat="1" applyFont="1" applyFill="1" applyBorder="1" applyAlignment="1">
      <alignment horizontal="right"/>
    </xf>
    <xf numFmtId="4" fontId="4" fillId="0" borderId="3" xfId="7" applyNumberFormat="1" applyFont="1" applyFill="1" applyBorder="1"/>
    <xf numFmtId="2" fontId="6" fillId="0" borderId="0" xfId="0" applyNumberFormat="1" applyFont="1" applyFill="1"/>
    <xf numFmtId="2" fontId="6" fillId="0" borderId="3" xfId="0" applyNumberFormat="1" applyFont="1" applyFill="1" applyBorder="1"/>
    <xf numFmtId="4" fontId="9" fillId="0" borderId="0" xfId="7" applyNumberFormat="1" applyFont="1" applyFill="1" applyBorder="1"/>
    <xf numFmtId="2" fontId="9" fillId="0" borderId="6" xfId="7" applyNumberFormat="1" applyFont="1" applyFill="1" applyBorder="1" applyAlignment="1">
      <alignment horizontal="right"/>
    </xf>
    <xf numFmtId="4" fontId="9" fillId="0" borderId="6" xfId="7" applyNumberFormat="1" applyFont="1" applyFill="1" applyBorder="1"/>
    <xf numFmtId="2" fontId="5" fillId="0" borderId="6" xfId="0" applyNumberFormat="1" applyFont="1" applyFill="1" applyBorder="1"/>
    <xf numFmtId="2" fontId="9" fillId="0" borderId="0" xfId="7" applyNumberFormat="1" applyFont="1" applyFill="1" applyBorder="1" applyAlignment="1">
      <alignment horizontal="right"/>
    </xf>
    <xf numFmtId="2" fontId="5" fillId="0" borderId="0" xfId="0" applyNumberFormat="1" applyFont="1" applyFill="1" applyBorder="1"/>
    <xf numFmtId="4" fontId="9" fillId="0" borderId="0" xfId="13" applyNumberFormat="1" applyFont="1" applyFill="1" applyBorder="1"/>
    <xf numFmtId="4" fontId="9" fillId="0" borderId="9" xfId="13" applyNumberFormat="1" applyFont="1" applyFill="1" applyBorder="1"/>
    <xf numFmtId="2" fontId="9" fillId="0" borderId="9" xfId="7" applyNumberFormat="1" applyFont="1" applyFill="1" applyBorder="1" applyAlignment="1">
      <alignment horizontal="right"/>
    </xf>
    <xf numFmtId="2" fontId="5" fillId="0" borderId="9" xfId="0" applyNumberFormat="1" applyFont="1" applyFill="1" applyBorder="1"/>
    <xf numFmtId="0" fontId="9" fillId="0" borderId="0" xfId="7" applyFont="1" applyFill="1" applyBorder="1" applyAlignment="1">
      <alignment horizontal="left"/>
    </xf>
    <xf numFmtId="0" fontId="4" fillId="0" borderId="0" xfId="7" applyFont="1" applyFill="1" applyAlignment="1">
      <alignment horizontal="right"/>
    </xf>
    <xf numFmtId="0" fontId="4" fillId="0" borderId="1" xfId="7" applyFont="1" applyFill="1" applyBorder="1" applyAlignment="1">
      <alignment horizontal="center" vertical="center" wrapText="1"/>
    </xf>
    <xf numFmtId="0" fontId="9" fillId="0" borderId="3" xfId="7" applyFont="1" applyFill="1" applyBorder="1" applyAlignment="1">
      <alignment horizontal="center" wrapText="1"/>
    </xf>
    <xf numFmtId="165" fontId="4" fillId="0" borderId="3" xfId="7" applyNumberFormat="1" applyFont="1" applyFill="1" applyBorder="1"/>
    <xf numFmtId="0" fontId="9" fillId="0" borderId="6" xfId="7" applyFont="1" applyFill="1" applyBorder="1"/>
    <xf numFmtId="165" fontId="9" fillId="0" borderId="6" xfId="7" applyNumberFormat="1" applyFont="1" applyFill="1" applyBorder="1"/>
    <xf numFmtId="165" fontId="9" fillId="0" borderId="0" xfId="7" applyNumberFormat="1" applyFont="1" applyFill="1" applyBorder="1"/>
    <xf numFmtId="0" fontId="9" fillId="0" borderId="0" xfId="14" applyFont="1" applyFill="1" applyBorder="1"/>
    <xf numFmtId="0" fontId="9" fillId="0" borderId="9" xfId="14" applyFont="1" applyFill="1" applyBorder="1"/>
    <xf numFmtId="165" fontId="9" fillId="0" borderId="9" xfId="7" applyNumberFormat="1" applyFont="1" applyFill="1" applyBorder="1"/>
    <xf numFmtId="0" fontId="6" fillId="0" borderId="0" xfId="0" applyFont="1" applyFill="1" applyAlignment="1">
      <alignment horizontal="right"/>
    </xf>
    <xf numFmtId="4" fontId="5" fillId="0" borderId="6" xfId="0" applyNumberFormat="1" applyFont="1" applyBorder="1"/>
    <xf numFmtId="4" fontId="5" fillId="0" borderId="0" xfId="0" applyNumberFormat="1" applyFont="1" applyBorder="1"/>
    <xf numFmtId="0" fontId="6" fillId="0" borderId="9" xfId="0" applyFont="1" applyBorder="1"/>
    <xf numFmtId="4" fontId="6" fillId="0" borderId="9" xfId="0" applyNumberFormat="1" applyFont="1" applyBorder="1"/>
    <xf numFmtId="1" fontId="5" fillId="0" borderId="6" xfId="0" applyNumberFormat="1" applyFont="1" applyBorder="1"/>
    <xf numFmtId="1" fontId="5" fillId="0" borderId="0" xfId="0" applyNumberFormat="1" applyFont="1" applyBorder="1"/>
    <xf numFmtId="4" fontId="5" fillId="0" borderId="9" xfId="0" applyNumberFormat="1" applyFont="1" applyBorder="1"/>
    <xf numFmtId="1" fontId="5" fillId="0" borderId="9" xfId="0" applyNumberFormat="1" applyFont="1" applyBorder="1"/>
    <xf numFmtId="4" fontId="5" fillId="0" borderId="0" xfId="0" applyNumberFormat="1" applyFont="1"/>
    <xf numFmtId="0" fontId="6" fillId="0" borderId="1" xfId="0" applyFont="1" applyFill="1" applyBorder="1" applyAlignment="1">
      <alignment horizontal="center" vertical="center"/>
    </xf>
    <xf numFmtId="3" fontId="6" fillId="0" borderId="0"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165" fontId="9" fillId="0" borderId="0" xfId="2" quotePrefix="1" applyNumberFormat="1" applyFont="1" applyFill="1" applyBorder="1" applyAlignment="1">
      <alignment horizontal="right" vertical="center" wrapText="1"/>
    </xf>
    <xf numFmtId="0" fontId="15" fillId="0" borderId="0" xfId="9" applyFont="1" applyFill="1" applyBorder="1" applyAlignment="1">
      <alignment vertical="center"/>
    </xf>
    <xf numFmtId="0" fontId="9" fillId="0" borderId="0" xfId="9" applyFont="1" applyFill="1" applyBorder="1" applyAlignment="1">
      <alignment horizontal="left" vertical="center" wrapText="1"/>
    </xf>
    <xf numFmtId="3" fontId="9" fillId="0" borderId="0" xfId="8" applyNumberFormat="1" applyFont="1" applyFill="1" applyBorder="1" applyAlignment="1">
      <alignment horizontal="center" vertical="center" wrapText="1"/>
    </xf>
    <xf numFmtId="3" fontId="5" fillId="0" borderId="6" xfId="0" applyNumberFormat="1" applyFont="1" applyFill="1" applyBorder="1" applyAlignment="1">
      <alignment horizontal="right"/>
    </xf>
    <xf numFmtId="3" fontId="5" fillId="0" borderId="9" xfId="0" applyNumberFormat="1" applyFont="1" applyFill="1" applyBorder="1" applyAlignment="1">
      <alignment horizontal="right"/>
    </xf>
    <xf numFmtId="170" fontId="5" fillId="0" borderId="0" xfId="0" applyNumberFormat="1" applyFont="1" applyFill="1" applyAlignment="1">
      <alignment vertical="center"/>
    </xf>
    <xf numFmtId="0" fontId="4" fillId="0" borderId="6" xfId="7" applyFont="1" applyFill="1" applyBorder="1" applyAlignment="1">
      <alignment horizontal="center" vertical="center" wrapText="1"/>
    </xf>
    <xf numFmtId="4" fontId="6" fillId="0" borderId="6" xfId="0" applyNumberFormat="1" applyFont="1" applyFill="1" applyBorder="1" applyAlignment="1">
      <alignment vertical="center"/>
    </xf>
    <xf numFmtId="164" fontId="6" fillId="0" borderId="6" xfId="0" applyNumberFormat="1" applyFont="1" applyFill="1" applyBorder="1" applyAlignment="1">
      <alignment horizontal="right" vertical="center"/>
    </xf>
    <xf numFmtId="4" fontId="6" fillId="0" borderId="6" xfId="0" applyNumberFormat="1" applyFont="1" applyFill="1" applyBorder="1" applyAlignment="1">
      <alignment horizontal="right" vertical="center"/>
    </xf>
    <xf numFmtId="4" fontId="5" fillId="0" borderId="0" xfId="0" applyNumberFormat="1" applyFont="1" applyFill="1"/>
    <xf numFmtId="3" fontId="5" fillId="0" borderId="0" xfId="0" applyNumberFormat="1" applyFont="1"/>
    <xf numFmtId="4" fontId="6" fillId="0" borderId="0" xfId="0" applyNumberFormat="1" applyFont="1" applyFill="1"/>
    <xf numFmtId="164" fontId="5" fillId="0" borderId="0" xfId="0" applyNumberFormat="1" applyFont="1" applyFill="1"/>
    <xf numFmtId="0" fontId="5" fillId="0" borderId="0" xfId="0" applyNumberFormat="1" applyFont="1"/>
    <xf numFmtId="0" fontId="6" fillId="0" borderId="0" xfId="0" applyFont="1" applyFill="1" applyBorder="1" applyAlignment="1">
      <alignment horizontal="left"/>
    </xf>
    <xf numFmtId="0" fontId="6" fillId="0" borderId="0" xfId="0" applyNumberFormat="1" applyFont="1" applyFill="1" applyBorder="1"/>
    <xf numFmtId="49" fontId="15" fillId="5" borderId="16" xfId="0" applyNumberFormat="1" applyFont="1" applyFill="1" applyBorder="1" applyAlignment="1">
      <alignment wrapText="1"/>
    </xf>
    <xf numFmtId="49" fontId="15" fillId="5" borderId="17" xfId="0" applyNumberFormat="1" applyFont="1" applyFill="1" applyBorder="1" applyAlignment="1">
      <alignment wrapText="1"/>
    </xf>
    <xf numFmtId="49" fontId="15" fillId="5" borderId="18" xfId="0" applyNumberFormat="1" applyFont="1" applyFill="1" applyBorder="1" applyAlignment="1">
      <alignment wrapText="1"/>
    </xf>
    <xf numFmtId="49" fontId="16" fillId="0" borderId="0" xfId="0" applyNumberFormat="1" applyFont="1" applyFill="1" applyBorder="1"/>
    <xf numFmtId="0" fontId="6" fillId="0" borderId="0" xfId="0" applyNumberFormat="1" applyFont="1" applyBorder="1"/>
    <xf numFmtId="49" fontId="16" fillId="0" borderId="3" xfId="0" applyNumberFormat="1" applyFont="1" applyFill="1" applyBorder="1"/>
    <xf numFmtId="0" fontId="6" fillId="0" borderId="3" xfId="0" applyNumberFormat="1" applyFont="1" applyBorder="1"/>
    <xf numFmtId="168" fontId="5" fillId="0" borderId="0" xfId="0" applyNumberFormat="1" applyFont="1" applyFill="1" applyBorder="1"/>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xf>
    <xf numFmtId="0" fontId="4" fillId="0" borderId="3" xfId="8"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3" xfId="0" applyFont="1" applyFill="1" applyBorder="1" applyAlignment="1">
      <alignment vertical="center"/>
    </xf>
    <xf numFmtId="3" fontId="6" fillId="0" borderId="3" xfId="0" applyNumberFormat="1" applyFont="1" applyFill="1" applyBorder="1" applyAlignment="1">
      <alignment horizontal="right" vertical="center"/>
    </xf>
    <xf numFmtId="0" fontId="6" fillId="0" borderId="3" xfId="0" applyFont="1" applyFill="1" applyBorder="1" applyAlignment="1">
      <alignment vertical="center" wrapText="1"/>
    </xf>
    <xf numFmtId="3" fontId="6" fillId="0" borderId="3" xfId="1" applyNumberFormat="1" applyFont="1" applyFill="1" applyBorder="1" applyAlignment="1">
      <alignment horizontal="right" vertical="center"/>
    </xf>
    <xf numFmtId="164" fontId="4" fillId="0" borderId="3" xfId="0" applyNumberFormat="1" applyFont="1" applyFill="1" applyBorder="1" applyAlignment="1">
      <alignment horizontal="right" vertical="center" wrapText="1"/>
    </xf>
    <xf numFmtId="164" fontId="4" fillId="0" borderId="3" xfId="2" applyNumberFormat="1" applyFont="1" applyFill="1" applyBorder="1" applyAlignment="1">
      <alignment horizontal="right" vertical="center" wrapText="1"/>
    </xf>
    <xf numFmtId="3" fontId="6" fillId="0" borderId="3" xfId="0" applyNumberFormat="1" applyFont="1" applyBorder="1"/>
    <xf numFmtId="165" fontId="4" fillId="0" borderId="3" xfId="2" applyNumberFormat="1" applyFont="1" applyFill="1" applyBorder="1" applyAlignment="1">
      <alignment horizontal="right" vertical="center" wrapText="1"/>
    </xf>
    <xf numFmtId="0" fontId="6" fillId="0" borderId="3" xfId="0" applyFont="1" applyBorder="1"/>
    <xf numFmtId="49" fontId="4" fillId="0" borderId="3" xfId="4" applyNumberFormat="1" applyFont="1" applyFill="1" applyBorder="1" applyAlignment="1">
      <alignment horizontal="center" vertical="center"/>
    </xf>
    <xf numFmtId="3" fontId="6" fillId="0" borderId="3" xfId="0" applyNumberFormat="1" applyFont="1" applyFill="1" applyBorder="1" applyAlignment="1">
      <alignment horizontal="right"/>
    </xf>
    <xf numFmtId="3" fontId="4" fillId="0" borderId="3" xfId="4" applyNumberFormat="1" applyFont="1" applyFill="1" applyBorder="1" applyAlignment="1">
      <alignment horizontal="right" vertical="center"/>
    </xf>
    <xf numFmtId="164" fontId="4" fillId="0" borderId="3" xfId="4" applyNumberFormat="1" applyFont="1" applyFill="1" applyBorder="1" applyAlignment="1">
      <alignment horizontal="right" vertical="center"/>
    </xf>
    <xf numFmtId="165" fontId="4" fillId="0" borderId="3" xfId="4" applyNumberFormat="1" applyFont="1" applyFill="1" applyBorder="1" applyAlignment="1">
      <alignment horizontal="right" vertical="center"/>
    </xf>
    <xf numFmtId="49" fontId="9" fillId="0" borderId="0" xfId="4" applyNumberFormat="1" applyFont="1" applyFill="1" applyBorder="1" applyAlignment="1">
      <alignment horizontal="center" vertical="center"/>
    </xf>
    <xf numFmtId="0" fontId="5" fillId="0" borderId="0" xfId="0" applyFont="1" applyFill="1" applyBorder="1" applyAlignment="1">
      <alignment horizontal="center"/>
    </xf>
    <xf numFmtId="0" fontId="9" fillId="0" borderId="0" xfId="4" applyFont="1" applyFill="1" applyBorder="1" applyAlignment="1">
      <alignment horizontal="center" vertical="center"/>
    </xf>
    <xf numFmtId="49" fontId="9" fillId="0" borderId="6" xfId="5" applyNumberFormat="1" applyFont="1" applyFill="1" applyBorder="1" applyAlignment="1">
      <alignment horizontal="left" vertical="center"/>
    </xf>
    <xf numFmtId="3" fontId="9" fillId="0" borderId="6" xfId="5" applyNumberFormat="1" applyFont="1" applyFill="1" applyBorder="1" applyAlignment="1">
      <alignment horizontal="right" vertical="center"/>
    </xf>
    <xf numFmtId="3" fontId="9" fillId="0" borderId="6" xfId="4" applyNumberFormat="1" applyFont="1" applyFill="1" applyBorder="1" applyAlignment="1">
      <alignment horizontal="right" vertical="center"/>
    </xf>
    <xf numFmtId="164" fontId="9" fillId="0" borderId="6" xfId="4" applyNumberFormat="1" applyFont="1" applyFill="1" applyBorder="1" applyAlignment="1">
      <alignment horizontal="right" vertical="center"/>
    </xf>
    <xf numFmtId="49" fontId="9" fillId="0" borderId="0" xfId="5" applyNumberFormat="1" applyFont="1" applyFill="1" applyBorder="1" applyAlignment="1">
      <alignment horizontal="left" vertical="center"/>
    </xf>
    <xf numFmtId="3" fontId="9" fillId="0" borderId="0" xfId="5" applyNumberFormat="1" applyFont="1" applyFill="1" applyBorder="1" applyAlignment="1">
      <alignment horizontal="right" vertical="center"/>
    </xf>
    <xf numFmtId="3" fontId="9" fillId="0" borderId="0" xfId="4" applyNumberFormat="1" applyFont="1" applyFill="1" applyBorder="1" applyAlignment="1">
      <alignment horizontal="right" vertical="center"/>
    </xf>
    <xf numFmtId="164" fontId="9" fillId="0" borderId="0" xfId="4" applyNumberFormat="1" applyFont="1" applyFill="1" applyBorder="1" applyAlignment="1">
      <alignment horizontal="right" vertical="center"/>
    </xf>
    <xf numFmtId="49" fontId="9" fillId="0" borderId="0" xfId="3" applyNumberFormat="1" applyFont="1" applyFill="1" applyBorder="1" applyAlignment="1">
      <alignment horizontal="left" vertical="center"/>
    </xf>
    <xf numFmtId="3" fontId="9" fillId="0" borderId="0" xfId="3" applyNumberFormat="1" applyFont="1" applyFill="1" applyBorder="1" applyAlignment="1">
      <alignment horizontal="right" vertical="center"/>
    </xf>
    <xf numFmtId="49" fontId="9" fillId="0" borderId="9" xfId="5" applyNumberFormat="1" applyFont="1" applyFill="1" applyBorder="1" applyAlignment="1">
      <alignment horizontal="left" vertical="center"/>
    </xf>
    <xf numFmtId="3" fontId="9" fillId="0" borderId="9" xfId="5" applyNumberFormat="1" applyFont="1" applyFill="1" applyBorder="1" applyAlignment="1">
      <alignment horizontal="right" vertical="center"/>
    </xf>
    <xf numFmtId="3" fontId="9" fillId="0" borderId="9" xfId="4" applyNumberFormat="1" applyFont="1" applyFill="1" applyBorder="1" applyAlignment="1">
      <alignment horizontal="right" vertical="center"/>
    </xf>
    <xf numFmtId="164" fontId="9" fillId="0" borderId="9" xfId="4" applyNumberFormat="1" applyFont="1" applyFill="1" applyBorder="1" applyAlignment="1">
      <alignment horizontal="right" vertical="center"/>
    </xf>
    <xf numFmtId="49" fontId="9" fillId="0" borderId="0" xfId="5" applyNumberFormat="1" applyFont="1" applyFill="1" applyBorder="1" applyAlignment="1">
      <alignment horizontal="center" vertical="center"/>
    </xf>
    <xf numFmtId="0" fontId="9" fillId="0" borderId="0" xfId="5" applyFont="1" applyFill="1" applyBorder="1" applyAlignment="1">
      <alignment horizontal="center" vertical="center"/>
    </xf>
    <xf numFmtId="164" fontId="9" fillId="0" borderId="0" xfId="4" applyNumberFormat="1" applyFont="1" applyFill="1" applyBorder="1" applyAlignment="1">
      <alignment horizontal="center" vertical="center"/>
    </xf>
    <xf numFmtId="165" fontId="9" fillId="0" borderId="0" xfId="4" applyNumberFormat="1" applyFont="1" applyFill="1" applyBorder="1" applyAlignment="1">
      <alignment horizontal="center" vertical="center"/>
    </xf>
    <xf numFmtId="49" fontId="9" fillId="0" borderId="6" xfId="4" applyNumberFormat="1" applyFont="1" applyFill="1" applyBorder="1" applyAlignment="1">
      <alignment horizontal="left" vertical="center"/>
    </xf>
    <xf numFmtId="3" fontId="5" fillId="0" borderId="6" xfId="0" applyNumberFormat="1" applyFont="1" applyFill="1" applyBorder="1" applyAlignment="1"/>
    <xf numFmtId="3" fontId="9" fillId="0" borderId="6" xfId="4" applyNumberFormat="1" applyFont="1" applyFill="1" applyBorder="1" applyAlignment="1">
      <alignment vertical="center"/>
    </xf>
    <xf numFmtId="164" fontId="9" fillId="0" borderId="6" xfId="4" applyNumberFormat="1" applyFont="1" applyFill="1" applyBorder="1" applyAlignment="1">
      <alignment vertical="center"/>
    </xf>
    <xf numFmtId="49" fontId="9" fillId="0" borderId="0" xfId="4" applyNumberFormat="1" applyFont="1" applyFill="1" applyBorder="1" applyAlignment="1">
      <alignment horizontal="left" vertical="center"/>
    </xf>
    <xf numFmtId="3" fontId="5" fillId="0" borderId="0" xfId="0" applyNumberFormat="1" applyFont="1" applyFill="1" applyBorder="1" applyAlignment="1"/>
    <xf numFmtId="3" fontId="9" fillId="0" borderId="0" xfId="4" applyNumberFormat="1" applyFont="1" applyFill="1" applyBorder="1" applyAlignment="1">
      <alignment vertical="center"/>
    </xf>
    <xf numFmtId="164" fontId="9" fillId="0" borderId="0" xfId="4" applyNumberFormat="1" applyFont="1" applyFill="1" applyBorder="1" applyAlignment="1">
      <alignment vertical="center"/>
    </xf>
    <xf numFmtId="49" fontId="9" fillId="0" borderId="9" xfId="4" applyNumberFormat="1" applyFont="1" applyFill="1" applyBorder="1" applyAlignment="1">
      <alignment horizontal="left" vertical="center"/>
    </xf>
    <xf numFmtId="3" fontId="5" fillId="0" borderId="9" xfId="0" applyNumberFormat="1" applyFont="1" applyFill="1" applyBorder="1" applyAlignment="1"/>
    <xf numFmtId="3" fontId="9" fillId="0" borderId="9" xfId="4" applyNumberFormat="1" applyFont="1" applyFill="1" applyBorder="1" applyAlignment="1">
      <alignment vertical="center"/>
    </xf>
    <xf numFmtId="164" fontId="9" fillId="0" borderId="9" xfId="4" applyNumberFormat="1" applyFont="1" applyFill="1" applyBorder="1" applyAlignment="1">
      <alignment vertical="center"/>
    </xf>
    <xf numFmtId="49" fontId="9" fillId="0" borderId="6" xfId="0" applyNumberFormat="1" applyFont="1" applyFill="1" applyBorder="1" applyAlignment="1">
      <alignment horizontal="left" vertical="center"/>
    </xf>
    <xf numFmtId="3" fontId="9" fillId="0" borderId="6" xfId="0" applyNumberFormat="1" applyFont="1" applyFill="1" applyBorder="1" applyAlignment="1">
      <alignment horizontal="right" vertical="center"/>
    </xf>
    <xf numFmtId="164" fontId="9" fillId="0" borderId="6" xfId="0" applyNumberFormat="1" applyFont="1" applyFill="1" applyBorder="1" applyAlignment="1">
      <alignment horizontal="right" vertical="center"/>
    </xf>
    <xf numFmtId="164" fontId="9" fillId="0" borderId="0" xfId="0" applyNumberFormat="1" applyFont="1" applyFill="1" applyBorder="1" applyAlignment="1">
      <alignment horizontal="right" vertical="center"/>
    </xf>
    <xf numFmtId="0" fontId="5" fillId="0" borderId="9" xfId="0" applyFont="1" applyFill="1" applyBorder="1" applyAlignment="1">
      <alignment horizontal="left" vertical="center"/>
    </xf>
    <xf numFmtId="3" fontId="5" fillId="0" borderId="9" xfId="0" applyNumberFormat="1" applyFont="1" applyFill="1" applyBorder="1" applyAlignment="1">
      <alignment horizontal="right" vertical="center"/>
    </xf>
    <xf numFmtId="164" fontId="9" fillId="0" borderId="9" xfId="0" applyNumberFormat="1" applyFont="1" applyFill="1" applyBorder="1" applyAlignment="1">
      <alignment horizontal="right"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49" fontId="5" fillId="0" borderId="0" xfId="0" applyNumberFormat="1" applyFont="1" applyFill="1" applyAlignment="1">
      <alignment horizontal="left" vertical="center"/>
    </xf>
    <xf numFmtId="3" fontId="5" fillId="0" borderId="6" xfId="0" applyNumberFormat="1" applyFont="1" applyFill="1" applyBorder="1"/>
    <xf numFmtId="3" fontId="5" fillId="0" borderId="9" xfId="0" applyNumberFormat="1" applyFont="1" applyFill="1" applyBorder="1"/>
    <xf numFmtId="49" fontId="5" fillId="0" borderId="0" xfId="0" applyNumberFormat="1" applyFont="1" applyFill="1"/>
    <xf numFmtId="49" fontId="7" fillId="0" borderId="0" xfId="6" applyNumberFormat="1" applyFont="1" applyFill="1"/>
    <xf numFmtId="0" fontId="7" fillId="0" borderId="0" xfId="6" applyFont="1" applyFill="1"/>
    <xf numFmtId="49" fontId="6" fillId="0" borderId="0" xfId="0" applyNumberFormat="1" applyFont="1" applyFill="1"/>
    <xf numFmtId="164" fontId="5" fillId="0" borderId="6" xfId="0" applyNumberFormat="1" applyFont="1" applyFill="1" applyBorder="1" applyAlignment="1">
      <alignment horizontal="right"/>
    </xf>
    <xf numFmtId="165" fontId="5" fillId="0" borderId="6" xfId="0" applyNumberFormat="1" applyFont="1" applyFill="1" applyBorder="1" applyAlignment="1">
      <alignment horizontal="right"/>
    </xf>
    <xf numFmtId="0" fontId="5" fillId="0" borderId="6" xfId="0" applyFont="1" applyFill="1" applyBorder="1" applyAlignment="1">
      <alignment horizontal="right"/>
    </xf>
    <xf numFmtId="165" fontId="5" fillId="0" borderId="0" xfId="0" applyNumberFormat="1" applyFont="1" applyFill="1" applyBorder="1" applyAlignment="1">
      <alignment horizontal="right"/>
    </xf>
    <xf numFmtId="164" fontId="5" fillId="0" borderId="9" xfId="0" applyNumberFormat="1" applyFont="1" applyFill="1" applyBorder="1" applyAlignment="1">
      <alignment horizontal="right"/>
    </xf>
    <xf numFmtId="165" fontId="5" fillId="0" borderId="9" xfId="0" applyNumberFormat="1" applyFont="1" applyFill="1" applyBorder="1" applyAlignment="1">
      <alignment horizontal="right"/>
    </xf>
    <xf numFmtId="0" fontId="7" fillId="0" borderId="0" xfId="6" applyFont="1" applyFill="1" applyAlignment="1">
      <alignment horizontal="left" vertical="center"/>
    </xf>
    <xf numFmtId="0" fontId="4" fillId="0" borderId="0" xfId="6" applyFont="1" applyFill="1" applyAlignment="1">
      <alignment vertical="center"/>
    </xf>
    <xf numFmtId="0" fontId="5" fillId="0" borderId="0" xfId="0" applyFont="1" applyAlignment="1">
      <alignment horizontal="center"/>
    </xf>
    <xf numFmtId="0" fontId="9" fillId="0" borderId="0" xfId="0" applyFont="1" applyFill="1" applyBorder="1"/>
    <xf numFmtId="0" fontId="9" fillId="0" borderId="0" xfId="16" applyFont="1" applyFill="1" applyBorder="1" applyAlignment="1">
      <alignment horizontal="left" vertical="top" wrapText="1"/>
    </xf>
    <xf numFmtId="171" fontId="9" fillId="0" borderId="0" xfId="17" applyNumberFormat="1" applyFont="1" applyFill="1" applyBorder="1" applyAlignment="1">
      <alignment horizontal="right" vertical="center"/>
    </xf>
    <xf numFmtId="171" fontId="9" fillId="0" borderId="0" xfId="18" applyNumberFormat="1" applyFont="1" applyFill="1" applyBorder="1" applyAlignment="1">
      <alignment horizontal="right" vertical="center"/>
    </xf>
    <xf numFmtId="171" fontId="9" fillId="0" borderId="0" xfId="19" applyNumberFormat="1" applyFont="1" applyFill="1" applyBorder="1" applyAlignment="1">
      <alignment horizontal="right" vertical="center"/>
    </xf>
    <xf numFmtId="0" fontId="9" fillId="0" borderId="0" xfId="0" applyFont="1" applyFill="1" applyBorder="1" applyAlignment="1">
      <alignment horizontal="center"/>
    </xf>
    <xf numFmtId="0" fontId="9" fillId="0" borderId="0" xfId="20" applyFont="1" applyFill="1" applyBorder="1" applyAlignment="1">
      <alignment horizontal="left" vertical="top" wrapText="1"/>
    </xf>
    <xf numFmtId="171" fontId="9" fillId="0" borderId="0" xfId="21" applyNumberFormat="1" applyFont="1" applyFill="1" applyBorder="1" applyAlignment="1">
      <alignment horizontal="right" vertical="center"/>
    </xf>
    <xf numFmtId="171" fontId="9" fillId="0" borderId="0" xfId="22" applyNumberFormat="1" applyFont="1" applyFill="1" applyBorder="1" applyAlignment="1">
      <alignment horizontal="right" vertical="center"/>
    </xf>
    <xf numFmtId="171" fontId="9" fillId="0" borderId="0" xfId="23" applyNumberFormat="1" applyFont="1" applyFill="1" applyBorder="1" applyAlignment="1">
      <alignment horizontal="right" vertical="center"/>
    </xf>
    <xf numFmtId="0" fontId="9" fillId="0" borderId="0" xfId="0" applyFont="1" applyFill="1" applyBorder="1" applyAlignment="1">
      <alignment wrapText="1"/>
    </xf>
    <xf numFmtId="0" fontId="4" fillId="0" borderId="3" xfId="15" applyFont="1" applyFill="1" applyBorder="1" applyAlignment="1">
      <alignment horizontal="center" vertical="center" wrapText="1"/>
    </xf>
    <xf numFmtId="0" fontId="4" fillId="0" borderId="3" xfId="0" applyFont="1" applyFill="1" applyBorder="1" applyAlignment="1">
      <alignment horizontal="center" vertical="center" wrapText="1"/>
    </xf>
    <xf numFmtId="0" fontId="9" fillId="0" borderId="6" xfId="16" applyFont="1" applyFill="1" applyBorder="1" applyAlignment="1">
      <alignment horizontal="left" vertical="top" wrapText="1"/>
    </xf>
    <xf numFmtId="171" fontId="9" fillId="0" borderId="6" xfId="17" applyNumberFormat="1" applyFont="1" applyFill="1" applyBorder="1" applyAlignment="1">
      <alignment horizontal="right" vertical="center"/>
    </xf>
    <xf numFmtId="171" fontId="9" fillId="0" borderId="6" xfId="18" applyNumberFormat="1" applyFont="1" applyFill="1" applyBorder="1" applyAlignment="1">
      <alignment horizontal="right" vertical="center"/>
    </xf>
    <xf numFmtId="171" fontId="9" fillId="0" borderId="6" xfId="19" applyNumberFormat="1" applyFont="1" applyFill="1" applyBorder="1" applyAlignment="1">
      <alignment horizontal="right" vertical="center"/>
    </xf>
    <xf numFmtId="0" fontId="9" fillId="0" borderId="6" xfId="0" applyFont="1" applyFill="1" applyBorder="1" applyAlignment="1">
      <alignment horizontal="center"/>
    </xf>
    <xf numFmtId="0" fontId="9" fillId="0" borderId="9" xfId="25" applyFont="1" applyFill="1" applyBorder="1" applyAlignment="1">
      <alignment horizontal="left" vertical="top" wrapText="1"/>
    </xf>
    <xf numFmtId="171" fontId="9" fillId="0" borderId="9" xfId="17" applyNumberFormat="1" applyFont="1" applyFill="1" applyBorder="1" applyAlignment="1">
      <alignment horizontal="right" vertical="center"/>
    </xf>
    <xf numFmtId="0" fontId="9" fillId="0" borderId="9" xfId="0" applyFont="1" applyFill="1" applyBorder="1" applyAlignment="1">
      <alignment horizontal="center"/>
    </xf>
    <xf numFmtId="2" fontId="9" fillId="0" borderId="0" xfId="24" applyNumberFormat="1" applyFont="1" applyFill="1" applyBorder="1" applyAlignment="1">
      <alignment horizontal="right" vertical="center"/>
    </xf>
    <xf numFmtId="0" fontId="9" fillId="0" borderId="0" xfId="9" applyFont="1" applyFill="1" applyAlignment="1">
      <alignment vertical="center" wrapText="1"/>
    </xf>
    <xf numFmtId="0" fontId="7" fillId="0" borderId="0" xfId="6" applyFont="1" applyFill="1" applyBorder="1" applyAlignment="1">
      <alignment vertical="center"/>
    </xf>
    <xf numFmtId="0" fontId="7" fillId="0" borderId="0" xfId="6" applyFont="1" applyFill="1" applyBorder="1" applyAlignment="1">
      <alignment horizontal="left"/>
    </xf>
    <xf numFmtId="0" fontId="6" fillId="0" borderId="0" xfId="0" applyFont="1" applyFill="1" applyAlignment="1"/>
    <xf numFmtId="0" fontId="7" fillId="0" borderId="0" xfId="6" applyFont="1" applyFill="1" applyAlignment="1"/>
    <xf numFmtId="3" fontId="5" fillId="0" borderId="6" xfId="0" applyNumberFormat="1" applyFont="1" applyFill="1" applyBorder="1" applyAlignment="1">
      <alignment horizontal="right" vertical="center"/>
    </xf>
    <xf numFmtId="164" fontId="9" fillId="0" borderId="6" xfId="0" applyNumberFormat="1" applyFont="1" applyFill="1" applyBorder="1" applyAlignment="1">
      <alignment horizontal="right" vertical="center" wrapText="1"/>
    </xf>
    <xf numFmtId="164" fontId="9" fillId="0" borderId="6" xfId="2" applyNumberFormat="1" applyFont="1" applyFill="1" applyBorder="1" applyAlignment="1">
      <alignment horizontal="right" vertical="center" wrapText="1"/>
    </xf>
    <xf numFmtId="3" fontId="5" fillId="0" borderId="6" xfId="0" applyNumberFormat="1" applyFont="1" applyBorder="1" applyAlignment="1">
      <alignment horizontal="right"/>
    </xf>
    <xf numFmtId="164" fontId="9" fillId="0" borderId="9" xfId="0" applyNumberFormat="1" applyFont="1" applyFill="1" applyBorder="1" applyAlignment="1">
      <alignment horizontal="right" vertical="center" wrapText="1"/>
    </xf>
    <xf numFmtId="164" fontId="9" fillId="0" borderId="9" xfId="2" applyNumberFormat="1" applyFont="1" applyFill="1" applyBorder="1" applyAlignment="1">
      <alignment horizontal="right" vertical="center" wrapText="1"/>
    </xf>
    <xf numFmtId="3" fontId="5" fillId="0" borderId="9" xfId="0" applyNumberFormat="1" applyFont="1" applyBorder="1" applyAlignment="1">
      <alignment horizontal="right"/>
    </xf>
    <xf numFmtId="165" fontId="9" fillId="0" borderId="6" xfId="2" applyNumberFormat="1" applyFont="1" applyFill="1" applyBorder="1" applyAlignment="1">
      <alignment horizontal="right" vertical="center" wrapText="1"/>
    </xf>
    <xf numFmtId="165" fontId="9" fillId="0" borderId="9" xfId="2" applyNumberFormat="1" applyFont="1" applyFill="1" applyBorder="1" applyAlignment="1">
      <alignment horizontal="right" vertical="center" wrapText="1"/>
    </xf>
    <xf numFmtId="0" fontId="5" fillId="0" borderId="9" xfId="0" applyFont="1" applyBorder="1" applyAlignment="1">
      <alignment horizontal="right"/>
    </xf>
    <xf numFmtId="0" fontId="6" fillId="0" borderId="3" xfId="0" applyFont="1" applyFill="1" applyBorder="1" applyAlignment="1">
      <alignment vertical="center"/>
    </xf>
    <xf numFmtId="165" fontId="4" fillId="0" borderId="3" xfId="8" applyNumberFormat="1" applyFont="1" applyFill="1" applyBorder="1" applyAlignment="1">
      <alignment horizontal="right" vertical="center" wrapText="1"/>
    </xf>
    <xf numFmtId="1" fontId="6" fillId="0" borderId="3" xfId="0" applyNumberFormat="1" applyFont="1" applyFill="1" applyBorder="1" applyAlignment="1">
      <alignment vertical="center"/>
    </xf>
    <xf numFmtId="0" fontId="5" fillId="0" borderId="6" xfId="0" applyFont="1" applyFill="1" applyBorder="1" applyAlignment="1">
      <alignment horizontal="right" vertical="center"/>
    </xf>
    <xf numFmtId="0" fontId="5" fillId="0" borderId="6" xfId="1" applyNumberFormat="1" applyFont="1" applyFill="1" applyBorder="1" applyAlignment="1">
      <alignment horizontal="right" vertical="center" wrapText="1"/>
    </xf>
    <xf numFmtId="165" fontId="9" fillId="0" borderId="6" xfId="8" applyNumberFormat="1" applyFont="1" applyFill="1" applyBorder="1" applyAlignment="1">
      <alignment horizontal="right" vertical="center" wrapText="1"/>
    </xf>
    <xf numFmtId="1" fontId="5" fillId="0" borderId="6" xfId="1" applyNumberFormat="1" applyFont="1" applyFill="1" applyBorder="1" applyAlignment="1">
      <alignment horizontal="right" vertical="center" wrapText="1"/>
    </xf>
    <xf numFmtId="167" fontId="5" fillId="0" borderId="6" xfId="1" applyNumberFormat="1" applyFont="1" applyFill="1" applyBorder="1" applyAlignment="1">
      <alignment horizontal="right" vertical="center" wrapText="1"/>
    </xf>
    <xf numFmtId="1" fontId="9" fillId="0" borderId="6" xfId="8" quotePrefix="1" applyNumberFormat="1" applyFont="1" applyFill="1" applyBorder="1" applyAlignment="1">
      <alignment horizontal="right" vertical="center" wrapText="1"/>
    </xf>
    <xf numFmtId="0" fontId="5" fillId="0" borderId="9" xfId="0" applyFont="1" applyFill="1" applyBorder="1" applyAlignment="1">
      <alignment horizontal="right" vertical="center"/>
    </xf>
    <xf numFmtId="0" fontId="5" fillId="0" borderId="9" xfId="1" quotePrefix="1" applyNumberFormat="1" applyFont="1" applyFill="1" applyBorder="1" applyAlignment="1">
      <alignment horizontal="right" vertical="center"/>
    </xf>
    <xf numFmtId="165" fontId="9" fillId="0" borderId="9" xfId="8" applyNumberFormat="1" applyFont="1" applyFill="1" applyBorder="1" applyAlignment="1">
      <alignment horizontal="right" vertical="center" wrapText="1"/>
    </xf>
    <xf numFmtId="1" fontId="5" fillId="0" borderId="9" xfId="1" quotePrefix="1" applyNumberFormat="1" applyFont="1" applyFill="1" applyBorder="1" applyAlignment="1">
      <alignment horizontal="right" vertical="center" wrapText="1"/>
    </xf>
    <xf numFmtId="1" fontId="5" fillId="0" borderId="9" xfId="1" quotePrefix="1" applyNumberFormat="1" applyFont="1" applyFill="1" applyBorder="1" applyAlignment="1">
      <alignment horizontal="right" vertical="center"/>
    </xf>
    <xf numFmtId="1" fontId="5" fillId="0" borderId="9" xfId="1" applyNumberFormat="1" applyFont="1" applyFill="1" applyBorder="1" applyAlignment="1">
      <alignment horizontal="right" vertical="center" wrapText="1"/>
    </xf>
    <xf numFmtId="3" fontId="6" fillId="0" borderId="3" xfId="0" applyNumberFormat="1" applyFont="1" applyFill="1" applyBorder="1" applyAlignment="1">
      <alignment vertical="center"/>
    </xf>
    <xf numFmtId="165" fontId="6" fillId="0" borderId="3" xfId="0" applyNumberFormat="1" applyFont="1" applyFill="1" applyBorder="1" applyAlignment="1">
      <alignment vertical="center"/>
    </xf>
    <xf numFmtId="165" fontId="6" fillId="0" borderId="3" xfId="0" applyNumberFormat="1" applyFont="1" applyFill="1" applyBorder="1" applyAlignment="1">
      <alignment horizontal="right" vertical="center"/>
    </xf>
    <xf numFmtId="3" fontId="5" fillId="0" borderId="6" xfId="1" applyNumberFormat="1" applyFont="1" applyFill="1" applyBorder="1" applyAlignment="1">
      <alignment horizontal="right" vertical="center"/>
    </xf>
    <xf numFmtId="165" fontId="5" fillId="0" borderId="6" xfId="0" applyNumberFormat="1" applyFont="1" applyFill="1" applyBorder="1" applyAlignment="1">
      <alignment horizontal="right" vertical="center"/>
    </xf>
    <xf numFmtId="165" fontId="5" fillId="0" borderId="9" xfId="0" applyNumberFormat="1" applyFont="1" applyFill="1" applyBorder="1" applyAlignment="1">
      <alignment horizontal="right" vertical="center"/>
    </xf>
    <xf numFmtId="165" fontId="5" fillId="0" borderId="0" xfId="0" applyNumberFormat="1" applyFont="1" applyBorder="1"/>
    <xf numFmtId="165" fontId="5" fillId="0" borderId="6" xfId="2" applyNumberFormat="1" applyFont="1" applyFill="1" applyBorder="1"/>
    <xf numFmtId="165" fontId="5" fillId="0" borderId="6" xfId="2" applyNumberFormat="1" applyFont="1" applyFill="1" applyBorder="1" applyAlignment="1">
      <alignment vertical="center"/>
    </xf>
    <xf numFmtId="165" fontId="5" fillId="0" borderId="9" xfId="2" applyNumberFormat="1" applyFont="1" applyFill="1" applyBorder="1"/>
    <xf numFmtId="165" fontId="5" fillId="0" borderId="9" xfId="2" applyNumberFormat="1" applyFont="1" applyFill="1" applyBorder="1" applyAlignment="1">
      <alignment vertical="center"/>
    </xf>
    <xf numFmtId="3" fontId="4" fillId="0" borderId="3" xfId="0" applyNumberFormat="1" applyFont="1" applyFill="1" applyBorder="1" applyAlignment="1">
      <alignment horizontal="right" vertical="center" wrapText="1"/>
    </xf>
    <xf numFmtId="0" fontId="9" fillId="0" borderId="6" xfId="0" applyFont="1" applyFill="1" applyBorder="1" applyAlignment="1">
      <alignment vertical="center"/>
    </xf>
    <xf numFmtId="164" fontId="9" fillId="0" borderId="6" xfId="8" applyNumberFormat="1" applyFont="1" applyFill="1" applyBorder="1" applyAlignment="1">
      <alignment horizontal="right" vertical="center" wrapText="1"/>
    </xf>
    <xf numFmtId="165" fontId="5" fillId="0" borderId="6" xfId="0" applyNumberFormat="1" applyFont="1" applyBorder="1" applyAlignment="1">
      <alignment horizontal="right" vertical="center"/>
    </xf>
    <xf numFmtId="164" fontId="9" fillId="0" borderId="9" xfId="8" applyNumberFormat="1" applyFont="1" applyFill="1" applyBorder="1" applyAlignment="1">
      <alignment horizontal="right" vertical="center" wrapText="1"/>
    </xf>
    <xf numFmtId="165" fontId="5" fillId="0" borderId="9" xfId="0" applyNumberFormat="1" applyFont="1" applyBorder="1" applyAlignment="1">
      <alignment horizontal="right" vertical="center"/>
    </xf>
    <xf numFmtId="0" fontId="20" fillId="0" borderId="3" xfId="0" applyFont="1" applyFill="1" applyBorder="1" applyAlignment="1">
      <alignment horizontal="center" vertical="center"/>
    </xf>
    <xf numFmtId="3" fontId="20" fillId="0" borderId="3" xfId="0" applyNumberFormat="1" applyFont="1" applyFill="1" applyBorder="1" applyAlignment="1">
      <alignment horizontal="right" vertical="center"/>
    </xf>
    <xf numFmtId="165" fontId="6" fillId="0" borderId="3" xfId="0" applyNumberFormat="1" applyFont="1" applyFill="1" applyBorder="1" applyAlignment="1">
      <alignment horizontal="right" vertical="center" wrapText="1"/>
    </xf>
    <xf numFmtId="0" fontId="21" fillId="0" borderId="6" xfId="0" applyFont="1" applyFill="1" applyBorder="1" applyAlignment="1">
      <alignment horizontal="left" vertical="center"/>
    </xf>
    <xf numFmtId="3" fontId="21" fillId="0" borderId="6" xfId="0" applyNumberFormat="1" applyFont="1" applyFill="1" applyBorder="1" applyAlignment="1">
      <alignment horizontal="right" vertical="center"/>
    </xf>
    <xf numFmtId="165" fontId="5" fillId="0" borderId="6" xfId="0" applyNumberFormat="1" applyFont="1" applyFill="1" applyBorder="1" applyAlignment="1">
      <alignment horizontal="right" vertical="center" wrapText="1"/>
    </xf>
    <xf numFmtId="0" fontId="21" fillId="0" borderId="9" xfId="0" applyFont="1" applyFill="1" applyBorder="1" applyAlignment="1">
      <alignment horizontal="left" vertical="center"/>
    </xf>
    <xf numFmtId="3" fontId="5" fillId="0" borderId="9" xfId="0" applyNumberFormat="1" applyFont="1" applyFill="1" applyBorder="1" applyAlignment="1">
      <alignment horizontal="right" vertical="center" wrapText="1"/>
    </xf>
    <xf numFmtId="165" fontId="5" fillId="0" borderId="9" xfId="0" applyNumberFormat="1" applyFont="1" applyFill="1" applyBorder="1" applyAlignment="1">
      <alignment horizontal="right" vertical="center" wrapText="1"/>
    </xf>
    <xf numFmtId="49" fontId="5" fillId="0" borderId="6" xfId="0" applyNumberFormat="1" applyFont="1" applyFill="1" applyBorder="1" applyAlignment="1">
      <alignment vertical="center"/>
    </xf>
    <xf numFmtId="3" fontId="9" fillId="0" borderId="6" xfId="8" applyNumberFormat="1" applyFont="1" applyFill="1" applyBorder="1" applyAlignment="1">
      <alignment horizontal="right" vertical="center" wrapText="1"/>
    </xf>
    <xf numFmtId="49" fontId="5" fillId="0" borderId="9" xfId="0" applyNumberFormat="1" applyFont="1" applyFill="1" applyBorder="1" applyAlignment="1">
      <alignment vertical="center"/>
    </xf>
    <xf numFmtId="3" fontId="9" fillId="0" borderId="9" xfId="8" applyNumberFormat="1" applyFont="1" applyFill="1" applyBorder="1" applyAlignment="1">
      <alignment horizontal="right" vertical="center" wrapText="1"/>
    </xf>
    <xf numFmtId="164" fontId="6" fillId="0" borderId="3" xfId="0" applyNumberFormat="1" applyFont="1" applyFill="1" applyBorder="1" applyAlignment="1">
      <alignment vertical="center"/>
    </xf>
    <xf numFmtId="0" fontId="5" fillId="0" borderId="6" xfId="0" applyFont="1" applyFill="1" applyBorder="1" applyAlignment="1">
      <alignment horizontal="left" vertical="center"/>
    </xf>
    <xf numFmtId="165" fontId="9" fillId="0" borderId="9" xfId="2" quotePrefix="1" applyNumberFormat="1" applyFont="1" applyFill="1" applyBorder="1" applyAlignment="1">
      <alignment horizontal="right" vertical="center" wrapText="1"/>
    </xf>
    <xf numFmtId="0" fontId="5" fillId="0" borderId="9" xfId="0" applyFont="1" applyFill="1" applyBorder="1" applyAlignment="1">
      <alignment horizontal="right"/>
    </xf>
    <xf numFmtId="0" fontId="6" fillId="0" borderId="3" xfId="0" applyFont="1" applyFill="1" applyBorder="1"/>
    <xf numFmtId="167" fontId="4" fillId="0" borderId="3" xfId="8" applyNumberFormat="1" applyFont="1" applyFill="1" applyBorder="1" applyAlignment="1">
      <alignment horizontal="center" vertical="center" wrapText="1"/>
    </xf>
    <xf numFmtId="168" fontId="6" fillId="0" borderId="3" xfId="0" applyNumberFormat="1" applyFont="1" applyFill="1" applyBorder="1"/>
    <xf numFmtId="3" fontId="6" fillId="0" borderId="3" xfId="0" applyNumberFormat="1" applyFont="1" applyFill="1" applyBorder="1"/>
    <xf numFmtId="3" fontId="5" fillId="0" borderId="6" xfId="1" applyNumberFormat="1" applyFont="1" applyFill="1" applyBorder="1" applyAlignment="1">
      <alignment horizontal="right" vertical="center" wrapText="1"/>
    </xf>
    <xf numFmtId="168" fontId="5" fillId="0" borderId="6" xfId="0" applyNumberFormat="1" applyFont="1" applyFill="1" applyBorder="1"/>
    <xf numFmtId="168" fontId="5" fillId="0" borderId="6" xfId="0" applyNumberFormat="1" applyFont="1" applyFill="1" applyBorder="1" applyAlignment="1">
      <alignment horizontal="right"/>
    </xf>
    <xf numFmtId="168" fontId="5" fillId="0" borderId="0" xfId="0" applyNumberFormat="1" applyFont="1" applyFill="1" applyBorder="1" applyAlignment="1">
      <alignment horizontal="right"/>
    </xf>
    <xf numFmtId="0" fontId="5" fillId="0" borderId="9" xfId="0" applyFont="1" applyFill="1" applyBorder="1"/>
    <xf numFmtId="3" fontId="5" fillId="0" borderId="9" xfId="1" applyNumberFormat="1" applyFont="1" applyFill="1" applyBorder="1" applyAlignment="1">
      <alignment horizontal="right" vertical="center" wrapText="1"/>
    </xf>
    <xf numFmtId="168" fontId="5" fillId="0" borderId="9" xfId="0" applyNumberFormat="1" applyFont="1" applyFill="1" applyBorder="1"/>
    <xf numFmtId="168" fontId="5" fillId="0" borderId="9" xfId="0" applyNumberFormat="1" applyFont="1" applyFill="1" applyBorder="1" applyAlignment="1">
      <alignment horizontal="right"/>
    </xf>
    <xf numFmtId="165" fontId="6" fillId="0" borderId="3" xfId="0" applyNumberFormat="1" applyFont="1" applyBorder="1" applyAlignment="1">
      <alignment vertical="center"/>
    </xf>
    <xf numFmtId="165" fontId="5" fillId="0" borderId="0" xfId="0" applyNumberFormat="1" applyFont="1" applyFill="1" applyBorder="1" applyAlignment="1">
      <alignment horizontal="center" vertical="center"/>
    </xf>
    <xf numFmtId="165" fontId="5" fillId="0" borderId="6" xfId="0" applyNumberFormat="1" applyFont="1" applyFill="1" applyBorder="1" applyAlignment="1">
      <alignment horizontal="center" vertical="center"/>
    </xf>
    <xf numFmtId="165" fontId="5" fillId="0" borderId="6" xfId="2" applyNumberFormat="1" applyFont="1" applyFill="1" applyBorder="1" applyAlignment="1">
      <alignment horizontal="right" vertical="center"/>
    </xf>
    <xf numFmtId="165" fontId="5" fillId="0" borderId="9" xfId="0" applyNumberFormat="1" applyFont="1" applyFill="1" applyBorder="1" applyAlignment="1">
      <alignment horizontal="center" vertical="center"/>
    </xf>
    <xf numFmtId="165" fontId="5" fillId="0" borderId="9" xfId="2" applyNumberFormat="1" applyFont="1" applyFill="1" applyBorder="1" applyAlignment="1">
      <alignment horizontal="right" vertical="center"/>
    </xf>
    <xf numFmtId="0" fontId="6" fillId="0" borderId="1" xfId="0" applyFont="1" applyFill="1" applyBorder="1" applyAlignment="1">
      <alignment horizontal="center" vertical="center"/>
    </xf>
    <xf numFmtId="0" fontId="5" fillId="0" borderId="0" xfId="0" applyFont="1" applyFill="1" applyBorder="1" applyAlignment="1">
      <alignment horizontal="left" vertical="center" wrapText="1"/>
    </xf>
    <xf numFmtId="0" fontId="0" fillId="0" borderId="0" xfId="0"/>
    <xf numFmtId="2" fontId="5" fillId="0" borderId="0" xfId="0" applyNumberFormat="1" applyFont="1" applyFill="1" applyAlignment="1">
      <alignment vertical="center"/>
    </xf>
    <xf numFmtId="14" fontId="5" fillId="0" borderId="0" xfId="0" applyNumberFormat="1" applyFont="1" applyFill="1"/>
    <xf numFmtId="0" fontId="0" fillId="0" borderId="0" xfId="0"/>
    <xf numFmtId="0" fontId="0" fillId="0" borderId="0" xfId="0"/>
    <xf numFmtId="165" fontId="6" fillId="0" borderId="0" xfId="0" applyNumberFormat="1" applyFont="1" applyFill="1" applyAlignment="1">
      <alignment vertical="center"/>
    </xf>
    <xf numFmtId="165" fontId="6" fillId="0" borderId="3" xfId="2" applyNumberFormat="1" applyFont="1" applyFill="1" applyBorder="1"/>
    <xf numFmtId="170" fontId="5" fillId="0" borderId="0" xfId="0" applyNumberFormat="1" applyFont="1" applyBorder="1" applyAlignment="1">
      <alignment vertical="center"/>
    </xf>
    <xf numFmtId="165" fontId="5" fillId="0" borderId="0" xfId="0" applyNumberFormat="1" applyFont="1"/>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0" fillId="0" borderId="0" xfId="0"/>
    <xf numFmtId="3" fontId="0" fillId="0" borderId="0" xfId="0" applyNumberFormat="1"/>
    <xf numFmtId="3" fontId="6" fillId="0" borderId="0" xfId="0" applyNumberFormat="1" applyFont="1" applyFill="1" applyBorder="1" applyAlignment="1">
      <alignment vertical="center"/>
    </xf>
    <xf numFmtId="165" fontId="5" fillId="0" borderId="6" xfId="2" applyNumberFormat="1" applyFont="1" applyFill="1" applyBorder="1" applyAlignment="1">
      <alignment horizontal="right"/>
    </xf>
    <xf numFmtId="165" fontId="5" fillId="0" borderId="0" xfId="2" applyNumberFormat="1" applyFont="1" applyFill="1" applyBorder="1" applyAlignment="1">
      <alignment horizontal="right"/>
    </xf>
    <xf numFmtId="165" fontId="5" fillId="0" borderId="9" xfId="2" applyNumberFormat="1" applyFont="1" applyFill="1" applyBorder="1" applyAlignment="1">
      <alignment horizontal="right"/>
    </xf>
    <xf numFmtId="165" fontId="6" fillId="0" borderId="3" xfId="0" applyNumberFormat="1" applyFont="1" applyFill="1" applyBorder="1" applyAlignment="1">
      <alignment horizontal="right"/>
    </xf>
    <xf numFmtId="3" fontId="5" fillId="0" borderId="0" xfId="0" applyNumberFormat="1" applyFont="1" applyBorder="1" applyAlignment="1">
      <alignment vertical="center"/>
    </xf>
    <xf numFmtId="0" fontId="0" fillId="0" borderId="0" xfId="0"/>
    <xf numFmtId="0" fontId="6" fillId="0" borderId="3" xfId="0" applyFont="1" applyFill="1" applyBorder="1" applyAlignment="1">
      <alignment horizontal="center" vertical="center"/>
    </xf>
    <xf numFmtId="0" fontId="5" fillId="0" borderId="0" xfId="0" applyFont="1" applyAlignment="1">
      <alignment vertical="center" wrapText="1"/>
    </xf>
    <xf numFmtId="3" fontId="5" fillId="0" borderId="0" xfId="64" applyNumberFormat="1" applyFont="1" applyFill="1" applyBorder="1" applyAlignment="1">
      <alignment horizontal="right" vertical="center"/>
    </xf>
    <xf numFmtId="0" fontId="4" fillId="0" borderId="6" xfId="15" applyFont="1" applyFill="1" applyBorder="1" applyAlignment="1">
      <alignment horizontal="center" vertical="center" wrapText="1"/>
    </xf>
    <xf numFmtId="0" fontId="4" fillId="0" borderId="6" xfId="0" applyFont="1" applyFill="1" applyBorder="1" applyAlignment="1">
      <alignment horizontal="center" vertical="center" wrapText="1"/>
    </xf>
    <xf numFmtId="0" fontId="6" fillId="0" borderId="6" xfId="0" applyFont="1" applyFill="1" applyBorder="1" applyAlignment="1">
      <alignment vertical="center" wrapText="1"/>
    </xf>
    <xf numFmtId="0" fontId="6" fillId="0" borderId="6" xfId="0" applyFont="1" applyFill="1" applyBorder="1" applyAlignment="1">
      <alignment horizontal="center" vertical="center"/>
    </xf>
    <xf numFmtId="3" fontId="6" fillId="0" borderId="6" xfId="0" applyNumberFormat="1" applyFont="1" applyFill="1" applyBorder="1" applyAlignment="1">
      <alignment vertical="center"/>
    </xf>
    <xf numFmtId="164" fontId="6" fillId="0" borderId="6" xfId="0" applyNumberFormat="1" applyFont="1" applyFill="1" applyBorder="1" applyAlignment="1">
      <alignment vertical="center"/>
    </xf>
    <xf numFmtId="0" fontId="5" fillId="0" borderId="0" xfId="0" applyFont="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0" xfId="0" applyFont="1" applyFill="1" applyAlignment="1">
      <alignment horizontal="left" wrapText="1"/>
    </xf>
    <xf numFmtId="0" fontId="5" fillId="0" borderId="0" xfId="0" applyFont="1" applyBorder="1" applyAlignment="1">
      <alignment horizontal="left" vertical="center" wrapText="1"/>
    </xf>
    <xf numFmtId="0" fontId="6" fillId="0" borderId="1" xfId="0" applyFont="1" applyBorder="1" applyAlignment="1">
      <alignment horizontal="center" vertical="center"/>
    </xf>
    <xf numFmtId="0" fontId="6" fillId="0" borderId="3" xfId="0" applyFont="1" applyFill="1" applyBorder="1" applyAlignment="1">
      <alignment horizontal="center" vertical="center" wrapText="1"/>
    </xf>
    <xf numFmtId="2" fontId="5" fillId="0" borderId="6"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2" fontId="5" fillId="0" borderId="9" xfId="0" applyNumberFormat="1" applyFont="1" applyFill="1" applyBorder="1" applyAlignment="1">
      <alignment horizontal="center" vertical="center"/>
    </xf>
    <xf numFmtId="0" fontId="9" fillId="0" borderId="6" xfId="8" applyNumberFormat="1" applyFont="1" applyFill="1" applyBorder="1" applyAlignment="1">
      <alignment horizontal="right" vertical="center" wrapText="1"/>
    </xf>
    <xf numFmtId="1" fontId="5" fillId="0" borderId="6" xfId="1" applyNumberFormat="1" applyFont="1" applyFill="1" applyBorder="1" applyAlignment="1">
      <alignment horizontal="right" vertical="center"/>
    </xf>
    <xf numFmtId="1" fontId="9" fillId="0" borderId="6" xfId="8" applyNumberFormat="1" applyFont="1" applyFill="1" applyBorder="1" applyAlignment="1">
      <alignment horizontal="right" vertical="center" wrapText="1"/>
    </xf>
    <xf numFmtId="0" fontId="9" fillId="0" borderId="9" xfId="0" applyFont="1" applyFill="1" applyBorder="1" applyAlignment="1">
      <alignment vertical="center"/>
    </xf>
    <xf numFmtId="0" fontId="9" fillId="0" borderId="9" xfId="8" quotePrefix="1" applyNumberFormat="1" applyFont="1" applyFill="1" applyBorder="1" applyAlignment="1">
      <alignment horizontal="right" vertical="center" wrapText="1"/>
    </xf>
    <xf numFmtId="1" fontId="9" fillId="0" borderId="9" xfId="8" applyNumberFormat="1" applyFont="1" applyFill="1" applyBorder="1" applyAlignment="1">
      <alignment horizontal="right" vertical="center" wrapText="1"/>
    </xf>
    <xf numFmtId="1" fontId="9" fillId="0" borderId="9" xfId="8" quotePrefix="1" applyNumberFormat="1" applyFont="1" applyFill="1" applyBorder="1" applyAlignment="1">
      <alignment horizontal="right" vertical="center" wrapText="1"/>
    </xf>
    <xf numFmtId="1" fontId="5" fillId="0" borderId="9" xfId="1" applyNumberFormat="1" applyFont="1" applyFill="1" applyBorder="1" applyAlignment="1">
      <alignment horizontal="right" vertical="center"/>
    </xf>
    <xf numFmtId="0" fontId="5" fillId="0" borderId="9" xfId="1" applyNumberFormat="1" applyFont="1" applyFill="1" applyBorder="1" applyAlignment="1">
      <alignment horizontal="right" vertical="center"/>
    </xf>
    <xf numFmtId="0" fontId="5" fillId="0" borderId="6" xfId="1" quotePrefix="1" applyNumberFormat="1" applyFont="1" applyFill="1" applyBorder="1" applyAlignment="1">
      <alignment horizontal="right"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0" xfId="0" applyFont="1" applyFill="1" applyAlignment="1">
      <alignment horizontal="center" vertical="center" wrapText="1"/>
    </xf>
    <xf numFmtId="164" fontId="6" fillId="0" borderId="3" xfId="0" applyNumberFormat="1" applyFont="1" applyFill="1" applyBorder="1" applyAlignment="1">
      <alignment horizontal="right"/>
    </xf>
    <xf numFmtId="3" fontId="5" fillId="0" borderId="0" xfId="0" applyNumberFormat="1" applyFont="1" applyFill="1" applyAlignment="1">
      <alignment horizontal="right"/>
    </xf>
    <xf numFmtId="0" fontId="5" fillId="0" borderId="9" xfId="0" applyFont="1" applyBorder="1"/>
    <xf numFmtId="0" fontId="5" fillId="0" borderId="6" xfId="0" applyFont="1" applyBorder="1"/>
    <xf numFmtId="165" fontId="5" fillId="0" borderId="0" xfId="0" applyNumberFormat="1" applyFont="1" applyAlignment="1">
      <alignment horizontal="right"/>
    </xf>
    <xf numFmtId="3" fontId="5" fillId="0" borderId="0" xfId="0" applyNumberFormat="1" applyFont="1" applyAlignment="1">
      <alignment horizontal="right"/>
    </xf>
    <xf numFmtId="0" fontId="6" fillId="0" borderId="0" xfId="0" applyFont="1" applyAlignment="1">
      <alignment horizontal="center" vertical="center" wrapText="1"/>
    </xf>
    <xf numFmtId="165" fontId="6" fillId="0" borderId="3" xfId="0" applyNumberFormat="1" applyFont="1" applyBorder="1" applyAlignment="1">
      <alignment horizontal="right"/>
    </xf>
    <xf numFmtId="3" fontId="6" fillId="0" borderId="3" xfId="0" applyNumberFormat="1" applyFont="1" applyBorder="1" applyAlignment="1">
      <alignment horizontal="right"/>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xf numFmtId="0" fontId="5" fillId="0" borderId="0" xfId="0" applyNumberFormat="1" applyFont="1" applyFill="1"/>
    <xf numFmtId="0" fontId="4" fillId="0" borderId="0" xfId="65" applyFont="1" applyFill="1"/>
    <xf numFmtId="0" fontId="4" fillId="0" borderId="0" xfId="65" applyFont="1" applyFill="1" applyAlignment="1">
      <alignment horizontal="center"/>
    </xf>
    <xf numFmtId="0" fontId="5" fillId="0" borderId="0" xfId="66" applyFont="1" applyAlignment="1">
      <alignment horizontal="center"/>
    </xf>
    <xf numFmtId="0" fontId="7" fillId="0" borderId="0" xfId="6" applyFont="1" applyFill="1" applyAlignment="1">
      <alignment horizontal="center" vertical="center"/>
    </xf>
    <xf numFmtId="0" fontId="9" fillId="0" borderId="0" xfId="67" applyFont="1" applyFill="1"/>
    <xf numFmtId="0" fontId="9" fillId="0" borderId="0" xfId="67" applyFont="1" applyFill="1" applyAlignment="1">
      <alignment horizontal="center"/>
    </xf>
    <xf numFmtId="0" fontId="9" fillId="0" borderId="0" xfId="65" applyFont="1" applyFill="1"/>
    <xf numFmtId="0" fontId="9" fillId="0" borderId="0" xfId="65" applyFont="1" applyFill="1" applyAlignment="1">
      <alignment horizontal="center"/>
    </xf>
    <xf numFmtId="0" fontId="5" fillId="0" borderId="0" xfId="66" applyFont="1"/>
    <xf numFmtId="165" fontId="5" fillId="0" borderId="0" xfId="66" applyNumberFormat="1" applyFont="1" applyAlignment="1">
      <alignment horizontal="center"/>
    </xf>
    <xf numFmtId="0" fontId="6" fillId="0" borderId="1" xfId="66" applyFont="1" applyBorder="1" applyAlignment="1">
      <alignment horizontal="center"/>
    </xf>
    <xf numFmtId="0" fontId="4" fillId="0" borderId="0" xfId="68" applyFont="1" applyFill="1" applyBorder="1" applyAlignment="1">
      <alignment horizontal="center" vertical="center" wrapText="1"/>
    </xf>
    <xf numFmtId="1" fontId="4" fillId="0" borderId="0" xfId="68" applyNumberFormat="1" applyFont="1" applyFill="1" applyBorder="1" applyAlignment="1">
      <alignment horizontal="center" vertical="center"/>
    </xf>
    <xf numFmtId="1" fontId="15" fillId="0" borderId="0" xfId="66" applyNumberFormat="1" applyFont="1" applyFill="1" applyBorder="1" applyAlignment="1">
      <alignment horizontal="center"/>
    </xf>
    <xf numFmtId="1" fontId="5" fillId="0" borderId="0" xfId="66" applyNumberFormat="1" applyFont="1" applyFill="1" applyBorder="1" applyAlignment="1">
      <alignment horizontal="center"/>
    </xf>
    <xf numFmtId="0" fontId="5" fillId="0" borderId="0" xfId="66" applyFont="1" applyBorder="1" applyAlignment="1">
      <alignment horizontal="center"/>
    </xf>
    <xf numFmtId="0" fontId="4" fillId="0" borderId="3" xfId="68" applyFont="1" applyFill="1" applyBorder="1" applyAlignment="1">
      <alignment horizontal="center" vertical="center" wrapText="1"/>
    </xf>
    <xf numFmtId="3" fontId="4" fillId="0" borderId="3" xfId="68" applyNumberFormat="1" applyFont="1" applyFill="1" applyBorder="1" applyAlignment="1">
      <alignment horizontal="right" vertical="center"/>
    </xf>
    <xf numFmtId="164" fontId="4" fillId="0" borderId="3" xfId="68" applyNumberFormat="1" applyFont="1" applyFill="1" applyBorder="1" applyAlignment="1">
      <alignment horizontal="right" vertical="center"/>
    </xf>
    <xf numFmtId="0" fontId="9" fillId="0" borderId="0" xfId="68" applyFont="1" applyFill="1" applyBorder="1" applyAlignment="1">
      <alignment horizontal="left" vertical="center" wrapText="1"/>
    </xf>
    <xf numFmtId="3" fontId="9" fillId="0" borderId="0" xfId="68" applyNumberFormat="1" applyFont="1" applyFill="1" applyBorder="1" applyAlignment="1">
      <alignment horizontal="center" vertical="center"/>
    </xf>
    <xf numFmtId="3" fontId="5" fillId="0" borderId="0" xfId="66" applyNumberFormat="1" applyFont="1" applyFill="1" applyBorder="1" applyAlignment="1">
      <alignment horizontal="center"/>
    </xf>
    <xf numFmtId="0" fontId="9" fillId="0" borderId="6" xfId="69" applyFont="1" applyFill="1" applyBorder="1"/>
    <xf numFmtId="3" fontId="5" fillId="0" borderId="6" xfId="66" applyNumberFormat="1" applyFont="1" applyFill="1" applyBorder="1" applyAlignment="1">
      <alignment horizontal="right"/>
    </xf>
    <xf numFmtId="0" fontId="5" fillId="0" borderId="6" xfId="66" applyFont="1" applyBorder="1" applyAlignment="1">
      <alignment horizontal="right"/>
    </xf>
    <xf numFmtId="0" fontId="5" fillId="0" borderId="6" xfId="66" quotePrefix="1" applyFont="1" applyFill="1" applyBorder="1" applyAlignment="1">
      <alignment horizontal="right"/>
    </xf>
    <xf numFmtId="0" fontId="9" fillId="0" borderId="0" xfId="69" applyFont="1" applyFill="1" applyBorder="1"/>
    <xf numFmtId="0" fontId="5" fillId="0" borderId="0" xfId="66" applyFont="1" applyBorder="1" applyAlignment="1">
      <alignment horizontal="right"/>
    </xf>
    <xf numFmtId="3" fontId="5" fillId="0" borderId="0" xfId="66" applyNumberFormat="1" applyFont="1" applyFill="1" applyBorder="1" applyAlignment="1">
      <alignment horizontal="right"/>
    </xf>
    <xf numFmtId="0" fontId="5" fillId="0" borderId="0" xfId="66" quotePrefix="1" applyFont="1" applyFill="1" applyBorder="1" applyAlignment="1">
      <alignment horizontal="right"/>
    </xf>
    <xf numFmtId="0" fontId="5" fillId="0" borderId="0" xfId="66" applyFont="1" applyFill="1" applyBorder="1" applyAlignment="1">
      <alignment horizontal="right"/>
    </xf>
    <xf numFmtId="0" fontId="9" fillId="0" borderId="9" xfId="69" applyFont="1" applyFill="1" applyBorder="1"/>
    <xf numFmtId="3" fontId="5" fillId="0" borderId="9" xfId="66" applyNumberFormat="1" applyFont="1" applyFill="1" applyBorder="1" applyAlignment="1">
      <alignment horizontal="right"/>
    </xf>
    <xf numFmtId="0" fontId="5" fillId="0" borderId="9" xfId="66" applyFont="1" applyFill="1" applyBorder="1" applyAlignment="1">
      <alignment horizontal="right"/>
    </xf>
    <xf numFmtId="0" fontId="5" fillId="0" borderId="9" xfId="66" quotePrefix="1" applyFont="1" applyFill="1" applyBorder="1" applyAlignment="1">
      <alignment horizontal="right"/>
    </xf>
    <xf numFmtId="0" fontId="5" fillId="0" borderId="0" xfId="66" applyFont="1" applyFill="1" applyBorder="1" applyAlignment="1">
      <alignment horizontal="center"/>
    </xf>
    <xf numFmtId="0" fontId="5" fillId="0" borderId="0" xfId="66" quotePrefix="1" applyFont="1" applyFill="1" applyBorder="1" applyAlignment="1">
      <alignment horizontal="center"/>
    </xf>
    <xf numFmtId="0" fontId="9" fillId="0" borderId="0" xfId="68" applyFont="1" applyFill="1" applyBorder="1" applyAlignment="1"/>
    <xf numFmtId="0" fontId="9" fillId="0" borderId="0" xfId="68" applyFont="1" applyFill="1" applyBorder="1" applyAlignment="1">
      <alignment wrapText="1"/>
    </xf>
    <xf numFmtId="0" fontId="9" fillId="0" borderId="0" xfId="68" applyFont="1" applyFill="1" applyBorder="1" applyAlignment="1">
      <alignment horizontal="center" wrapText="1"/>
    </xf>
    <xf numFmtId="0" fontId="9" fillId="0" borderId="0" xfId="69" applyFont="1" applyFill="1" applyAlignment="1">
      <alignment horizontal="center"/>
    </xf>
    <xf numFmtId="0" fontId="9" fillId="0" borderId="0" xfId="69" applyFont="1" applyFill="1"/>
    <xf numFmtId="0" fontId="6" fillId="0" borderId="0" xfId="66" applyFont="1"/>
    <xf numFmtId="0" fontId="26" fillId="0" borderId="0" xfId="6" applyFont="1" applyFill="1" applyAlignment="1">
      <alignment horizontal="right" vertical="center"/>
    </xf>
    <xf numFmtId="0" fontId="6" fillId="0" borderId="1" xfId="66" applyFont="1" applyFill="1" applyBorder="1" applyAlignment="1">
      <alignment horizontal="center"/>
    </xf>
    <xf numFmtId="0" fontId="4" fillId="0" borderId="6" xfId="68" applyFont="1" applyFill="1" applyBorder="1" applyAlignment="1">
      <alignment horizontal="left" vertical="center" wrapText="1"/>
    </xf>
    <xf numFmtId="3" fontId="9" fillId="0" borderId="6" xfId="68" applyNumberFormat="1" applyFont="1" applyFill="1" applyBorder="1" applyAlignment="1">
      <alignment horizontal="right"/>
    </xf>
    <xf numFmtId="164" fontId="9" fillId="0" borderId="6" xfId="68" applyNumberFormat="1" applyFont="1" applyFill="1" applyBorder="1" applyAlignment="1">
      <alignment horizontal="right"/>
    </xf>
    <xf numFmtId="3" fontId="5" fillId="0" borderId="6" xfId="66" applyNumberFormat="1" applyFont="1" applyFill="1" applyBorder="1"/>
    <xf numFmtId="165" fontId="5" fillId="0" borderId="6" xfId="66" applyNumberFormat="1" applyFont="1" applyFill="1" applyBorder="1"/>
    <xf numFmtId="164" fontId="5" fillId="0" borderId="6" xfId="66" applyNumberFormat="1" applyFont="1" applyFill="1" applyBorder="1"/>
    <xf numFmtId="3" fontId="5" fillId="0" borderId="6" xfId="0" applyNumberFormat="1" applyFont="1" applyBorder="1"/>
    <xf numFmtId="165" fontId="5" fillId="0" borderId="6" xfId="0" applyNumberFormat="1" applyFont="1" applyBorder="1"/>
    <xf numFmtId="0" fontId="4" fillId="0" borderId="0" xfId="68" applyFont="1" applyFill="1" applyBorder="1" applyAlignment="1">
      <alignment horizontal="left" vertical="center" wrapText="1"/>
    </xf>
    <xf numFmtId="3" fontId="15" fillId="0" borderId="0" xfId="66" applyNumberFormat="1" applyFont="1" applyFill="1" applyBorder="1" applyAlignment="1"/>
    <xf numFmtId="164" fontId="9" fillId="0" borderId="0" xfId="68" applyNumberFormat="1" applyFont="1" applyFill="1" applyBorder="1" applyAlignment="1">
      <alignment horizontal="right"/>
    </xf>
    <xf numFmtId="3" fontId="9" fillId="0" borderId="0" xfId="68" applyNumberFormat="1" applyFont="1" applyFill="1" applyBorder="1" applyAlignment="1">
      <alignment horizontal="right"/>
    </xf>
    <xf numFmtId="164" fontId="15" fillId="0" borderId="0" xfId="66" applyNumberFormat="1" applyFont="1" applyFill="1" applyBorder="1" applyAlignment="1"/>
    <xf numFmtId="3" fontId="5" fillId="0" borderId="0" xfId="66" applyNumberFormat="1" applyFont="1" applyFill="1" applyBorder="1"/>
    <xf numFmtId="165" fontId="5" fillId="0" borderId="0" xfId="66" applyNumberFormat="1" applyFont="1" applyFill="1" applyBorder="1"/>
    <xf numFmtId="164" fontId="5" fillId="0" borderId="0" xfId="66" applyNumberFormat="1" applyFont="1" applyFill="1" applyBorder="1"/>
    <xf numFmtId="0" fontId="6" fillId="0" borderId="0" xfId="66" applyFont="1" applyFill="1" applyBorder="1" applyAlignment="1">
      <alignment horizontal="left" vertical="center" wrapText="1"/>
    </xf>
    <xf numFmtId="3" fontId="5" fillId="0" borderId="0" xfId="66" applyNumberFormat="1" applyFont="1" applyFill="1" applyBorder="1" applyAlignment="1"/>
    <xf numFmtId="164" fontId="5" fillId="0" borderId="0" xfId="66" applyNumberFormat="1" applyFont="1" applyFill="1" applyBorder="1" applyAlignment="1"/>
    <xf numFmtId="164" fontId="15" fillId="0" borderId="0" xfId="66" quotePrefix="1" applyNumberFormat="1" applyFont="1" applyFill="1" applyBorder="1" applyAlignment="1"/>
    <xf numFmtId="3" fontId="15" fillId="0" borderId="0" xfId="66" quotePrefix="1" applyNumberFormat="1" applyFont="1" applyFill="1" applyBorder="1" applyAlignment="1"/>
    <xf numFmtId="0" fontId="4" fillId="0" borderId="8" xfId="68" applyFont="1" applyFill="1" applyBorder="1" applyAlignment="1">
      <alignment horizontal="left" vertical="center" wrapText="1"/>
    </xf>
    <xf numFmtId="3" fontId="6" fillId="0" borderId="9" xfId="66" applyNumberFormat="1" applyFont="1" applyFill="1" applyBorder="1" applyAlignment="1"/>
    <xf numFmtId="164" fontId="6" fillId="0" borderId="9" xfId="66" applyNumberFormat="1" applyFont="1" applyFill="1" applyBorder="1" applyAlignment="1"/>
    <xf numFmtId="3" fontId="4" fillId="0" borderId="9" xfId="68" applyNumberFormat="1" applyFont="1" applyFill="1" applyBorder="1" applyAlignment="1">
      <alignment horizontal="right"/>
    </xf>
    <xf numFmtId="3" fontId="6" fillId="0" borderId="9" xfId="66" applyNumberFormat="1" applyFont="1" applyFill="1" applyBorder="1"/>
    <xf numFmtId="165" fontId="6" fillId="0" borderId="9" xfId="66" applyNumberFormat="1" applyFont="1" applyFill="1" applyBorder="1"/>
    <xf numFmtId="164" fontId="6" fillId="0" borderId="9" xfId="66" applyNumberFormat="1" applyFont="1" applyFill="1" applyBorder="1"/>
    <xf numFmtId="3" fontId="6" fillId="0" borderId="9" xfId="0" applyNumberFormat="1" applyFont="1" applyBorder="1"/>
    <xf numFmtId="165" fontId="6" fillId="0" borderId="9" xfId="0" applyNumberFormat="1" applyFont="1" applyBorder="1"/>
    <xf numFmtId="3" fontId="6" fillId="0" borderId="0" xfId="66" applyNumberFormat="1" applyFont="1" applyFill="1" applyBorder="1" applyAlignment="1"/>
    <xf numFmtId="164" fontId="6" fillId="0" borderId="0" xfId="66" applyNumberFormat="1" applyFont="1" applyFill="1" applyBorder="1" applyAlignment="1"/>
    <xf numFmtId="3" fontId="4" fillId="0" borderId="0" xfId="68" applyNumberFormat="1" applyFont="1" applyFill="1" applyBorder="1" applyAlignment="1">
      <alignment horizontal="right"/>
    </xf>
    <xf numFmtId="3" fontId="6" fillId="0" borderId="0" xfId="66" applyNumberFormat="1" applyFont="1" applyFill="1" applyBorder="1"/>
    <xf numFmtId="165" fontId="6" fillId="0" borderId="0" xfId="66" applyNumberFormat="1" applyFont="1" applyFill="1" applyBorder="1"/>
    <xf numFmtId="164" fontId="6" fillId="0" borderId="0" xfId="66" applyNumberFormat="1" applyFont="1" applyFill="1" applyBorder="1"/>
    <xf numFmtId="0" fontId="9" fillId="0" borderId="0" xfId="68" applyFont="1" applyFill="1" applyAlignment="1">
      <alignment wrapText="1"/>
    </xf>
    <xf numFmtId="0" fontId="5" fillId="0" borderId="0" xfId="66" applyFont="1" applyFill="1"/>
    <xf numFmtId="0" fontId="6" fillId="0" borderId="6" xfId="66" applyFont="1" applyFill="1" applyBorder="1" applyAlignment="1">
      <alignment horizontal="center"/>
    </xf>
    <xf numFmtId="0" fontId="5" fillId="0" borderId="3" xfId="66" applyFont="1" applyFill="1" applyBorder="1"/>
    <xf numFmtId="3" fontId="5" fillId="0" borderId="3" xfId="66" applyNumberFormat="1" applyFont="1" applyFill="1" applyBorder="1"/>
    <xf numFmtId="165" fontId="5" fillId="0" borderId="3" xfId="66" applyNumberFormat="1" applyFont="1" applyFill="1" applyBorder="1"/>
    <xf numFmtId="0" fontId="9" fillId="0" borderId="0" xfId="68" applyFont="1" applyFill="1" applyAlignment="1"/>
    <xf numFmtId="0" fontId="5" fillId="0" borderId="0" xfId="0" applyFont="1" applyAlignment="1"/>
    <xf numFmtId="0" fontId="6" fillId="0" borderId="0" xfId="0"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right"/>
    </xf>
    <xf numFmtId="0" fontId="5" fillId="0" borderId="6" xfId="0" applyFont="1" applyBorder="1" applyAlignment="1">
      <alignment horizontal="left"/>
    </xf>
    <xf numFmtId="0" fontId="6" fillId="0" borderId="3" xfId="0" applyFont="1" applyBorder="1" applyAlignment="1">
      <alignment horizontal="left"/>
    </xf>
    <xf numFmtId="0" fontId="6" fillId="0" borderId="0" xfId="0" applyFont="1" applyAlignment="1">
      <alignment horizontal="left" vertical="center"/>
    </xf>
    <xf numFmtId="0" fontId="5" fillId="0" borderId="0" xfId="0" applyFont="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172" fontId="5" fillId="0" borderId="6" xfId="0" applyNumberFormat="1" applyFont="1" applyBorder="1" applyAlignment="1">
      <alignment horizontal="right" vertical="center"/>
    </xf>
    <xf numFmtId="0" fontId="5" fillId="0" borderId="0" xfId="0" applyFont="1" applyBorder="1" applyAlignment="1">
      <alignment horizontal="left" vertical="center"/>
    </xf>
    <xf numFmtId="172" fontId="5" fillId="0" borderId="0" xfId="0" applyNumberFormat="1" applyFont="1" applyBorder="1" applyAlignment="1">
      <alignment horizontal="right" vertical="center"/>
    </xf>
    <xf numFmtId="0" fontId="5" fillId="0" borderId="0" xfId="0" applyFont="1" applyBorder="1" applyAlignment="1">
      <alignment horizontal="right" vertical="center" wrapText="1"/>
    </xf>
    <xf numFmtId="0" fontId="5" fillId="0" borderId="9" xfId="0" applyFont="1" applyBorder="1" applyAlignment="1">
      <alignment horizontal="left" vertical="center"/>
    </xf>
    <xf numFmtId="0" fontId="5" fillId="0" borderId="9" xfId="0" applyFont="1" applyBorder="1" applyAlignment="1">
      <alignment horizontal="right" vertical="center" wrapText="1"/>
    </xf>
    <xf numFmtId="172" fontId="5" fillId="0" borderId="9" xfId="0" applyNumberFormat="1" applyFont="1" applyBorder="1" applyAlignment="1">
      <alignment horizontal="right" vertical="center"/>
    </xf>
    <xf numFmtId="0" fontId="5" fillId="0" borderId="0" xfId="0" applyFont="1" applyAlignment="1">
      <alignment wrapText="1"/>
    </xf>
    <xf numFmtId="0" fontId="6" fillId="0" borderId="3" xfId="0" applyFont="1" applyBorder="1" applyAlignment="1">
      <alignment wrapText="1"/>
    </xf>
    <xf numFmtId="0" fontId="5" fillId="0" borderId="6" xfId="0" applyFont="1" applyBorder="1" applyAlignment="1">
      <alignment vertical="center"/>
    </xf>
    <xf numFmtId="0" fontId="5" fillId="0" borderId="6" xfId="0" applyFont="1" applyBorder="1" applyAlignment="1">
      <alignment horizontal="right" vertical="center" wrapText="1"/>
    </xf>
    <xf numFmtId="173" fontId="5" fillId="0" borderId="6" xfId="0" applyNumberFormat="1" applyFont="1" applyBorder="1" applyAlignment="1">
      <alignment horizontal="right" vertical="center" wrapText="1"/>
    </xf>
    <xf numFmtId="173" fontId="5" fillId="0" borderId="0" xfId="0" applyNumberFormat="1" applyFont="1" applyBorder="1" applyAlignment="1">
      <alignment horizontal="right" vertical="center" wrapText="1"/>
    </xf>
    <xf numFmtId="0" fontId="5" fillId="0" borderId="0" xfId="0" applyFont="1" applyBorder="1" applyAlignment="1">
      <alignment vertical="center" wrapText="1"/>
    </xf>
    <xf numFmtId="173" fontId="5" fillId="0" borderId="0" xfId="0" applyNumberFormat="1" applyFont="1" applyBorder="1" applyAlignment="1">
      <alignment vertical="center" wrapText="1"/>
    </xf>
    <xf numFmtId="0" fontId="5" fillId="0" borderId="9" xfId="0" applyFont="1" applyBorder="1" applyAlignment="1">
      <alignment vertical="center"/>
    </xf>
    <xf numFmtId="173" fontId="5" fillId="0" borderId="9" xfId="0" applyNumberFormat="1" applyFont="1" applyBorder="1" applyAlignment="1">
      <alignment horizontal="right" vertical="center" wrapText="1"/>
    </xf>
    <xf numFmtId="0" fontId="5" fillId="0" borderId="0" xfId="0" applyFont="1" applyFill="1" applyAlignment="1">
      <alignment wrapText="1"/>
    </xf>
    <xf numFmtId="0" fontId="6" fillId="0" borderId="6" xfId="0" applyFont="1" applyFill="1" applyBorder="1" applyAlignment="1">
      <alignment wrapText="1"/>
    </xf>
    <xf numFmtId="0" fontId="6" fillId="0" borderId="6" xfId="0" applyFont="1" applyFill="1" applyBorder="1"/>
    <xf numFmtId="172" fontId="6" fillId="0" borderId="6" xfId="0" applyNumberFormat="1" applyFont="1" applyFill="1" applyBorder="1"/>
    <xf numFmtId="0" fontId="5" fillId="0" borderId="6" xfId="0" applyFont="1" applyFill="1" applyBorder="1" applyAlignment="1"/>
    <xf numFmtId="172" fontId="5" fillId="0" borderId="6" xfId="0" applyNumberFormat="1" applyFont="1" applyFill="1" applyBorder="1" applyAlignment="1">
      <alignment horizontal="right"/>
    </xf>
    <xf numFmtId="0" fontId="5" fillId="0" borderId="0" xfId="0" applyFont="1" applyFill="1" applyBorder="1" applyAlignment="1"/>
    <xf numFmtId="172" fontId="5" fillId="0" borderId="0" xfId="0" applyNumberFormat="1" applyFont="1" applyFill="1" applyBorder="1" applyAlignment="1">
      <alignment horizontal="right"/>
    </xf>
    <xf numFmtId="0" fontId="5" fillId="0" borderId="9" xfId="0" applyFont="1" applyFill="1" applyBorder="1" applyAlignment="1"/>
    <xf numFmtId="172" fontId="5" fillId="0" borderId="9" xfId="0" applyNumberFormat="1" applyFont="1" applyFill="1" applyBorder="1" applyAlignment="1">
      <alignment horizontal="right"/>
    </xf>
    <xf numFmtId="3" fontId="5" fillId="0" borderId="9" xfId="0" applyNumberFormat="1" applyFont="1" applyBorder="1"/>
    <xf numFmtId="0" fontId="6" fillId="0" borderId="0" xfId="0" applyFont="1" applyBorder="1"/>
    <xf numFmtId="173" fontId="4" fillId="0" borderId="0" xfId="7" applyNumberFormat="1" applyFont="1" applyFill="1" applyBorder="1" applyAlignment="1">
      <alignment horizontal="right"/>
    </xf>
    <xf numFmtId="172" fontId="6" fillId="0" borderId="0" xfId="0" applyNumberFormat="1" applyFont="1" applyBorder="1" applyAlignment="1">
      <alignment horizontal="right"/>
    </xf>
    <xf numFmtId="173" fontId="9" fillId="0" borderId="6" xfId="7" applyNumberFormat="1" applyFont="1" applyFill="1" applyBorder="1" applyAlignment="1">
      <alignment horizontal="right"/>
    </xf>
    <xf numFmtId="172" fontId="5" fillId="0" borderId="6" xfId="0" applyNumberFormat="1" applyFont="1" applyBorder="1"/>
    <xf numFmtId="173" fontId="9" fillId="0" borderId="0" xfId="7" applyNumberFormat="1" applyFont="1" applyFill="1" applyBorder="1" applyAlignment="1">
      <alignment horizontal="right"/>
    </xf>
    <xf numFmtId="172" fontId="5" fillId="0" borderId="0" xfId="0" applyNumberFormat="1" applyFont="1" applyBorder="1"/>
    <xf numFmtId="173" fontId="4" fillId="0" borderId="9" xfId="7" applyNumberFormat="1" applyFont="1" applyFill="1" applyBorder="1" applyAlignment="1">
      <alignment horizontal="right"/>
    </xf>
    <xf numFmtId="172" fontId="6" fillId="0" borderId="9" xfId="0" applyNumberFormat="1" applyFont="1" applyBorder="1"/>
    <xf numFmtId="172" fontId="6" fillId="0" borderId="0" xfId="0" applyNumberFormat="1" applyFont="1" applyBorder="1"/>
    <xf numFmtId="0" fontId="9" fillId="0" borderId="0" xfId="70" applyFont="1"/>
    <xf numFmtId="0" fontId="15" fillId="0" borderId="0" xfId="66" applyFont="1" applyFill="1"/>
    <xf numFmtId="0" fontId="6" fillId="0" borderId="1" xfId="66" applyFont="1" applyFill="1" applyBorder="1" applyAlignment="1">
      <alignment horizontal="center" vertical="center"/>
    </xf>
    <xf numFmtId="0" fontId="5" fillId="0" borderId="0" xfId="66" applyFont="1" applyFill="1" applyBorder="1"/>
    <xf numFmtId="0" fontId="4" fillId="0" borderId="3" xfId="68" applyFont="1" applyFill="1" applyBorder="1" applyAlignment="1">
      <alignment vertical="center" wrapText="1"/>
    </xf>
    <xf numFmtId="3" fontId="6" fillId="0" borderId="3" xfId="66" applyNumberFormat="1" applyFont="1" applyFill="1" applyBorder="1"/>
    <xf numFmtId="165" fontId="6" fillId="0" borderId="3" xfId="66" applyNumberFormat="1" applyFont="1" applyFill="1" applyBorder="1"/>
    <xf numFmtId="0" fontId="9" fillId="0" borderId="0" xfId="68" applyFont="1" applyFill="1" applyBorder="1" applyAlignment="1">
      <alignment vertical="center" wrapText="1"/>
    </xf>
    <xf numFmtId="0" fontId="9" fillId="0" borderId="6" xfId="65" applyFont="1" applyFill="1" applyBorder="1" applyAlignment="1"/>
    <xf numFmtId="0" fontId="9" fillId="0" borderId="0" xfId="65" applyFont="1" applyFill="1" applyBorder="1" applyAlignment="1"/>
    <xf numFmtId="0" fontId="9" fillId="0" borderId="9" xfId="65" applyFont="1" applyFill="1" applyBorder="1" applyAlignment="1"/>
    <xf numFmtId="3" fontId="5" fillId="0" borderId="9" xfId="66" applyNumberFormat="1" applyFont="1" applyFill="1" applyBorder="1"/>
    <xf numFmtId="165" fontId="5" fillId="0" borderId="9" xfId="66" applyNumberFormat="1" applyFont="1" applyFill="1" applyBorder="1"/>
    <xf numFmtId="0" fontId="9" fillId="0" borderId="0" xfId="68" applyFont="1" applyFill="1" applyAlignment="1">
      <alignment horizontal="left" wrapText="1"/>
    </xf>
    <xf numFmtId="0" fontId="16" fillId="0" borderId="0" xfId="66" applyFont="1" applyFill="1" applyAlignment="1"/>
    <xf numFmtId="0" fontId="4" fillId="0" borderId="1" xfId="8" applyFont="1" applyFill="1" applyBorder="1" applyAlignment="1">
      <alignment horizontal="center" vertical="center" wrapText="1"/>
    </xf>
    <xf numFmtId="3" fontId="5" fillId="0" borderId="6" xfId="0" applyNumberFormat="1" applyFont="1" applyFill="1" applyBorder="1" applyAlignment="1">
      <alignment vertical="center"/>
    </xf>
    <xf numFmtId="3" fontId="5" fillId="0" borderId="9" xfId="0" applyNumberFormat="1" applyFont="1" applyFill="1" applyBorder="1" applyAlignment="1">
      <alignment vertical="center"/>
    </xf>
    <xf numFmtId="0" fontId="4" fillId="0" borderId="0" xfId="0" applyFont="1" applyFill="1" applyAlignment="1">
      <alignment horizontal="left"/>
    </xf>
    <xf numFmtId="0" fontId="4" fillId="0" borderId="0" xfId="6" applyFont="1" applyFill="1"/>
    <xf numFmtId="0" fontId="4" fillId="0" borderId="0" xfId="0" applyFont="1" applyFill="1" applyAlignment="1">
      <alignment horizontal="left"/>
    </xf>
    <xf numFmtId="0" fontId="9" fillId="0" borderId="0" xfId="9" applyFont="1" applyFill="1" applyAlignment="1">
      <alignment horizontal="left" vertical="center" wrapText="1"/>
    </xf>
    <xf numFmtId="0" fontId="5" fillId="0" borderId="0" xfId="0" applyFont="1" applyAlignment="1">
      <alignment horizontal="left" vertical="center" wrapText="1"/>
    </xf>
    <xf numFmtId="0" fontId="5" fillId="0" borderId="0" xfId="0" applyFont="1" applyFill="1" applyAlignment="1">
      <alignment horizontal="left" vertical="center" wrapText="1"/>
    </xf>
    <xf numFmtId="0" fontId="6" fillId="0" borderId="1"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15" fillId="0" borderId="0" xfId="9" applyFont="1" applyFill="1" applyBorder="1" applyAlignment="1">
      <alignment horizontal="left" wrapText="1"/>
    </xf>
    <xf numFmtId="0" fontId="4" fillId="0" borderId="1" xfId="8" applyFont="1" applyFill="1" applyBorder="1" applyAlignment="1">
      <alignment horizontal="center" vertical="center" wrapText="1"/>
    </xf>
    <xf numFmtId="2" fontId="4" fillId="0" borderId="1" xfId="8" applyNumberFormat="1" applyFont="1" applyFill="1" applyBorder="1" applyAlignment="1">
      <alignment horizontal="center" vertical="center" wrapText="1"/>
    </xf>
    <xf numFmtId="0" fontId="15" fillId="0" borderId="0" xfId="9" applyFont="1" applyFill="1" applyAlignment="1">
      <alignment horizontal="left" vertical="center" wrapText="1"/>
    </xf>
    <xf numFmtId="0" fontId="4" fillId="0" borderId="2" xfId="8" applyFont="1" applyFill="1" applyBorder="1" applyAlignment="1">
      <alignment horizontal="center" vertical="center" wrapText="1"/>
    </xf>
    <xf numFmtId="0" fontId="4" fillId="0" borderId="4" xfId="8" applyFont="1" applyFill="1" applyBorder="1" applyAlignment="1">
      <alignment horizontal="center" vertical="center" wrapText="1"/>
    </xf>
    <xf numFmtId="0" fontId="4" fillId="0" borderId="13" xfId="9" applyFont="1" applyFill="1" applyBorder="1" applyAlignment="1">
      <alignment horizontal="center" vertical="center" wrapText="1"/>
    </xf>
    <xf numFmtId="0" fontId="4" fillId="0" borderId="14" xfId="9" applyFont="1" applyFill="1" applyBorder="1" applyAlignment="1">
      <alignment horizontal="center" vertical="center" wrapText="1"/>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6" fillId="0" borderId="1"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9" fillId="0" borderId="0" xfId="8" applyFont="1" applyFill="1" applyBorder="1" applyAlignment="1">
      <alignment horizontal="left" vertical="center" wrapText="1"/>
    </xf>
    <xf numFmtId="0" fontId="9" fillId="0" borderId="0" xfId="7" applyFont="1" applyFill="1" applyAlignment="1">
      <alignment horizontal="left" vertical="center" wrapText="1"/>
    </xf>
    <xf numFmtId="0" fontId="5" fillId="0" borderId="0" xfId="0" applyFont="1" applyFill="1" applyAlignment="1">
      <alignment horizontal="left" wrapText="1"/>
    </xf>
    <xf numFmtId="0" fontId="9" fillId="0" borderId="0" xfId="0" applyFont="1" applyFill="1" applyBorder="1" applyAlignment="1">
      <alignment horizontal="left" vertical="center" wrapText="1"/>
    </xf>
    <xf numFmtId="0" fontId="9" fillId="0" borderId="0" xfId="9" applyFont="1" applyFill="1" applyAlignment="1">
      <alignment horizontal="left" vertical="center"/>
    </xf>
    <xf numFmtId="0" fontId="6" fillId="0" borderId="5"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1" fillId="0" borderId="0" xfId="0" applyFont="1" applyFill="1" applyAlignment="1">
      <alignment horizontal="left" vertical="center" wrapText="1"/>
    </xf>
    <xf numFmtId="0" fontId="15" fillId="0" borderId="0" xfId="0" applyFont="1" applyFill="1" applyAlignment="1">
      <alignment horizontal="left" vertical="center" wrapText="1"/>
    </xf>
    <xf numFmtId="0" fontId="9" fillId="0" borderId="0" xfId="0" applyFont="1" applyFill="1" applyAlignment="1">
      <alignment horizontal="left" vertical="center" wrapText="1"/>
    </xf>
    <xf numFmtId="0" fontId="16" fillId="0" borderId="1" xfId="9" applyFont="1" applyFill="1" applyBorder="1" applyAlignment="1">
      <alignment horizontal="center" vertical="center" wrapText="1"/>
    </xf>
    <xf numFmtId="0" fontId="16" fillId="0" borderId="1" xfId="9" applyFont="1" applyFill="1" applyBorder="1" applyAlignment="1">
      <alignment horizontal="center" vertical="center"/>
    </xf>
    <xf numFmtId="0" fontId="5" fillId="0" borderId="0" xfId="0" applyFont="1" applyAlignment="1">
      <alignment horizontal="left" wrapText="1"/>
    </xf>
    <xf numFmtId="0" fontId="21" fillId="0" borderId="0" xfId="0" applyFont="1" applyAlignment="1">
      <alignment vertical="center"/>
    </xf>
    <xf numFmtId="0" fontId="20" fillId="0" borderId="1" xfId="0" applyFont="1" applyFill="1" applyBorder="1" applyAlignment="1">
      <alignment horizontal="center" vertical="center" wrapText="1"/>
    </xf>
    <xf numFmtId="0" fontId="5" fillId="0" borderId="0" xfId="0"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4" fillId="0" borderId="13" xfId="8" applyFont="1" applyFill="1" applyBorder="1" applyAlignment="1">
      <alignment horizontal="center" vertical="center" wrapText="1"/>
    </xf>
    <xf numFmtId="0" fontId="4" fillId="0" borderId="14" xfId="8" applyFont="1" applyFill="1" applyBorder="1" applyAlignment="1">
      <alignment horizontal="center" vertical="center" wrapText="1"/>
    </xf>
    <xf numFmtId="3" fontId="16" fillId="0" borderId="1" xfId="9" applyNumberFormat="1" applyFont="1" applyFill="1" applyBorder="1" applyAlignment="1">
      <alignment horizontal="center" vertical="center" wrapText="1"/>
    </xf>
    <xf numFmtId="0" fontId="16" fillId="0" borderId="2" xfId="9" applyFont="1" applyFill="1" applyBorder="1" applyAlignment="1">
      <alignment horizontal="center" vertical="center" wrapText="1"/>
    </xf>
    <xf numFmtId="0" fontId="16" fillId="0" borderId="3" xfId="9" applyFont="1" applyFill="1" applyBorder="1" applyAlignment="1">
      <alignment horizontal="center" vertical="center" wrapText="1"/>
    </xf>
    <xf numFmtId="0" fontId="16" fillId="0" borderId="4" xfId="9" applyFont="1" applyFill="1" applyBorder="1" applyAlignment="1">
      <alignment horizontal="center" vertical="center" wrapText="1"/>
    </xf>
    <xf numFmtId="3" fontId="16" fillId="0" borderId="2" xfId="9" applyNumberFormat="1" applyFont="1" applyFill="1" applyBorder="1" applyAlignment="1">
      <alignment horizontal="center" vertical="center" wrapText="1"/>
    </xf>
    <xf numFmtId="3" fontId="16" fillId="0" borderId="3" xfId="9" applyNumberFormat="1" applyFont="1" applyFill="1" applyBorder="1" applyAlignment="1">
      <alignment horizontal="center" vertical="center" wrapText="1"/>
    </xf>
    <xf numFmtId="3" fontId="16" fillId="0" borderId="4" xfId="9"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Fill="1" applyBorder="1" applyAlignment="1">
      <alignment horizontal="center" vertical="center"/>
    </xf>
    <xf numFmtId="0" fontId="15" fillId="0" borderId="0" xfId="9" applyFont="1" applyFill="1" applyBorder="1" applyAlignment="1">
      <alignment horizontal="left" vertical="center" wrapText="1"/>
    </xf>
    <xf numFmtId="0" fontId="4" fillId="0" borderId="15" xfId="8" applyFont="1" applyFill="1" applyBorder="1" applyAlignment="1">
      <alignment horizontal="center" vertical="center" wrapText="1"/>
    </xf>
    <xf numFmtId="0" fontId="9" fillId="0" borderId="0" xfId="9" applyFont="1" applyFill="1" applyBorder="1" applyAlignment="1">
      <alignment horizontal="left" vertical="center" wrapText="1"/>
    </xf>
    <xf numFmtId="0" fontId="4" fillId="0" borderId="3" xfId="8" applyFont="1" applyFill="1" applyBorder="1" applyAlignment="1">
      <alignment horizontal="center" vertical="center" wrapText="1"/>
    </xf>
    <xf numFmtId="165" fontId="4" fillId="0" borderId="1" xfId="8"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0" fontId="6" fillId="0" borderId="10" xfId="0" applyNumberFormat="1" applyFont="1" applyFill="1" applyBorder="1" applyAlignment="1">
      <alignment horizontal="center" vertical="center"/>
    </xf>
    <xf numFmtId="0" fontId="9" fillId="0" borderId="0" xfId="7" applyFont="1" applyFill="1" applyBorder="1" applyAlignment="1">
      <alignment horizontal="left" vertical="center" wrapText="1"/>
    </xf>
    <xf numFmtId="0" fontId="4" fillId="0" borderId="1" xfId="7" applyFont="1" applyFill="1" applyBorder="1" applyAlignment="1">
      <alignment horizontal="center" vertical="center" wrapText="1"/>
    </xf>
    <xf numFmtId="0" fontId="9" fillId="0" borderId="1" xfId="7" applyFont="1" applyFill="1" applyBorder="1" applyAlignment="1">
      <alignment horizontal="center" vertical="center"/>
    </xf>
    <xf numFmtId="0" fontId="6" fillId="0" borderId="3" xfId="0" applyFont="1" applyFill="1" applyBorder="1" applyAlignment="1">
      <alignment horizontal="left" vertical="center"/>
    </xf>
    <xf numFmtId="49" fontId="5" fillId="0" borderId="0" xfId="0" applyNumberFormat="1" applyFont="1" applyFill="1" applyAlignment="1">
      <alignment horizontal="left" vertical="center" wrapText="1"/>
    </xf>
    <xf numFmtId="0" fontId="6" fillId="0" borderId="6" xfId="0" applyFont="1" applyFill="1" applyBorder="1" applyAlignment="1">
      <alignment horizontal="left" vertical="center"/>
    </xf>
    <xf numFmtId="0" fontId="4" fillId="0" borderId="1" xfId="68" applyFont="1" applyFill="1" applyBorder="1" applyAlignment="1">
      <alignment horizontal="center" vertical="center" wrapText="1"/>
    </xf>
    <xf numFmtId="0" fontId="6" fillId="0" borderId="1"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4" xfId="66" applyFont="1" applyFill="1" applyBorder="1" applyAlignment="1">
      <alignment horizontal="center" vertical="center" wrapText="1"/>
    </xf>
    <xf numFmtId="0" fontId="6" fillId="0" borderId="1" xfId="66" applyFont="1" applyFill="1" applyBorder="1" applyAlignment="1">
      <alignment horizontal="center"/>
    </xf>
    <xf numFmtId="0" fontId="6" fillId="0" borderId="13" xfId="66" applyFont="1" applyFill="1" applyBorder="1" applyAlignment="1">
      <alignment horizontal="center" vertical="center" wrapText="1"/>
    </xf>
    <xf numFmtId="0" fontId="6" fillId="0" borderId="15" xfId="66" applyFont="1" applyFill="1" applyBorder="1" applyAlignment="1">
      <alignment horizontal="center" vertical="center" wrapText="1"/>
    </xf>
    <xf numFmtId="0" fontId="6" fillId="0" borderId="14" xfId="66" applyFont="1" applyFill="1" applyBorder="1" applyAlignment="1">
      <alignment horizontal="center" vertical="center" wrapText="1"/>
    </xf>
    <xf numFmtId="0" fontId="6" fillId="0" borderId="1" xfId="66" applyFont="1" applyBorder="1" applyAlignment="1">
      <alignment horizontal="left" vertical="center"/>
    </xf>
    <xf numFmtId="0" fontId="6" fillId="0" borderId="1" xfId="66" applyFont="1" applyBorder="1" applyAlignment="1">
      <alignment horizontal="center"/>
    </xf>
  </cellXfs>
  <cellStyles count="71">
    <cellStyle name="20% - Ênfase1" xfId="44" builtinId="30" customBuiltin="1"/>
    <cellStyle name="20% - Ênfase2" xfId="48" builtinId="34" customBuiltin="1"/>
    <cellStyle name="20% - Ênfase3" xfId="51" builtinId="38" customBuiltin="1"/>
    <cellStyle name="20% - Ênfase4" xfId="54" builtinId="42" customBuiltin="1"/>
    <cellStyle name="20% - Ênfase5" xfId="58" builtinId="46" customBuiltin="1"/>
    <cellStyle name="20% - Ênfase6" xfId="61" builtinId="50" customBuiltin="1"/>
    <cellStyle name="40% - Ênfase1" xfId="45" builtinId="31" customBuiltin="1"/>
    <cellStyle name="40% - Ênfase2" xfId="49" builtinId="35" customBuiltin="1"/>
    <cellStyle name="40% - Ênfase3" xfId="52" builtinId="39" customBuiltin="1"/>
    <cellStyle name="40% - Ênfase4" xfId="55" builtinId="43" customBuiltin="1"/>
    <cellStyle name="40% - Ênfase5" xfId="59" builtinId="47" customBuiltin="1"/>
    <cellStyle name="40% - Ênfase6" xfId="62" builtinId="51" customBuiltin="1"/>
    <cellStyle name="60% - Ênfase1" xfId="46" builtinId="32" customBuiltin="1"/>
    <cellStyle name="60% - Ênfase2" xfId="50" builtinId="36" customBuiltin="1"/>
    <cellStyle name="60% - Ênfase3" xfId="53" builtinId="40" customBuiltin="1"/>
    <cellStyle name="60% - Ênfase4" xfId="56" builtinId="44" customBuiltin="1"/>
    <cellStyle name="60% - Ênfase5" xfId="60" builtinId="48" customBuiltin="1"/>
    <cellStyle name="60% - Ênfase6" xfId="63" builtinId="52" customBuiltin="1"/>
    <cellStyle name="Bom" xfId="31" builtinId="26" customBuiltin="1"/>
    <cellStyle name="Cálculo" xfId="36" builtinId="22" customBuiltin="1"/>
    <cellStyle name="Célula de Verificação" xfId="38" builtinId="23" customBuiltin="1"/>
    <cellStyle name="Célula Vinculada" xfId="37" builtinId="24" customBuiltin="1"/>
    <cellStyle name="Ênfase1" xfId="43" builtinId="29" customBuiltin="1"/>
    <cellStyle name="Ênfase2" xfId="47" builtinId="33" customBuiltin="1"/>
    <cellStyle name="Ênfase3" xfId="3" builtinId="37" customBuiltin="1"/>
    <cellStyle name="Ênfase4" xfId="4" builtinId="41" customBuiltin="1"/>
    <cellStyle name="Ênfase5" xfId="57" builtinId="45" customBuiltin="1"/>
    <cellStyle name="Ênfase6" xfId="5" builtinId="49" customBuiltin="1"/>
    <cellStyle name="Entrada" xfId="34" builtinId="20" customBuiltin="1"/>
    <cellStyle name="Hiperlink" xfId="6" builtinId="8"/>
    <cellStyle name="Incorreto" xfId="32" builtinId="27" customBuiltin="1"/>
    <cellStyle name="Neutra" xfId="33" builtinId="28" customBuiltin="1"/>
    <cellStyle name="Normal" xfId="0" builtinId="0"/>
    <cellStyle name="Normal 2" xfId="7"/>
    <cellStyle name="Normal 2 2" xfId="67"/>
    <cellStyle name="Normal 2 4" xfId="66"/>
    <cellStyle name="Normal 3 3" xfId="12"/>
    <cellStyle name="Normal_ipca_201707SerieHist" xfId="70"/>
    <cellStyle name="Normal_Mapa_Gasto" xfId="14"/>
    <cellStyle name="Normal_Pasta1" xfId="9"/>
    <cellStyle name="Normal_Pasta1 2" xfId="65"/>
    <cellStyle name="Normal_Pasta1 2 2" xfId="69"/>
    <cellStyle name="Normal_Piso_CBM" xfId="11"/>
    <cellStyle name="Normal_Plan1" xfId="10"/>
    <cellStyle name="Normal_Tab_Gastos2009" xfId="13"/>
    <cellStyle name="Normal_Tab_SistemaPenitenciario" xfId="68"/>
    <cellStyle name="Normal_Tabelas_Finais_2009" xfId="8"/>
    <cellStyle name="Nota" xfId="40" builtinId="10" customBuiltin="1"/>
    <cellStyle name="Porcentagem" xfId="2" builtinId="5"/>
    <cellStyle name="Saída" xfId="35" builtinId="21" customBuiltin="1"/>
    <cellStyle name="style1533583202357" xfId="15"/>
    <cellStyle name="style1533583202905" xfId="20"/>
    <cellStyle name="style1533583202986" xfId="16"/>
    <cellStyle name="style1533583203050" xfId="25"/>
    <cellStyle name="style1533583203104" xfId="21"/>
    <cellStyle name="style1533583203166" xfId="22"/>
    <cellStyle name="style1533583203218" xfId="23"/>
    <cellStyle name="style1533583203266" xfId="17"/>
    <cellStyle name="style1533583203308" xfId="18"/>
    <cellStyle name="style1533583203350" xfId="19"/>
    <cellStyle name="style1533583203430" xfId="24"/>
    <cellStyle name="Texto de Aviso" xfId="39" builtinId="11" customBuiltin="1"/>
    <cellStyle name="Texto Explicativo" xfId="41" builtinId="53" customBuiltin="1"/>
    <cellStyle name="Título" xfId="26" builtinId="15" customBuiltin="1"/>
    <cellStyle name="Título 1" xfId="27" builtinId="16" customBuiltin="1"/>
    <cellStyle name="Título 2" xfId="28" builtinId="17" customBuiltin="1"/>
    <cellStyle name="Título 3" xfId="29" builtinId="18" customBuiltin="1"/>
    <cellStyle name="Título 4" xfId="30" builtinId="19" customBuiltin="1"/>
    <cellStyle name="Total" xfId="42" builtinId="25" customBuiltin="1"/>
    <cellStyle name="Vírgula" xfId="1" builtinId="3"/>
    <cellStyle name="Vírgula 2" xfId="64"/>
  </cellStyles>
  <dxfs count="21">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800" b="0" i="0" baseline="0">
                <a:effectLst/>
              </a:rPr>
              <a:t>Variação da taxa de MVI entre 2016 e 2017</a:t>
            </a:r>
            <a:endParaRPr lang="pt-B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'G1'!$A$7:$A$35</c:f>
              <c:strCache>
                <c:ptCount val="29"/>
                <c:pt idx="0">
                  <c:v>Brasil</c:v>
                </c:pt>
                <c:pt idx="2">
                  <c:v>DF</c:v>
                </c:pt>
                <c:pt idx="3">
                  <c:v>RO</c:v>
                </c:pt>
                <c:pt idx="4">
                  <c:v>PR</c:v>
                </c:pt>
                <c:pt idx="5">
                  <c:v>SE</c:v>
                </c:pt>
                <c:pt idx="6">
                  <c:v>MA</c:v>
                </c:pt>
                <c:pt idx="7">
                  <c:v>GO</c:v>
                </c:pt>
                <c:pt idx="8">
                  <c:v>TO</c:v>
                </c:pt>
                <c:pt idx="9">
                  <c:v>MT</c:v>
                </c:pt>
                <c:pt idx="10">
                  <c:v>MS</c:v>
                </c:pt>
                <c:pt idx="11">
                  <c:v>PI</c:v>
                </c:pt>
                <c:pt idx="12">
                  <c:v>MG</c:v>
                </c:pt>
                <c:pt idx="13">
                  <c:v>PB</c:v>
                </c:pt>
                <c:pt idx="14">
                  <c:v>BA</c:v>
                </c:pt>
                <c:pt idx="15">
                  <c:v>SP</c:v>
                </c:pt>
                <c:pt idx="16">
                  <c:v>RS</c:v>
                </c:pt>
                <c:pt idx="17">
                  <c:v>AL</c:v>
                </c:pt>
                <c:pt idx="18">
                  <c:v>PA</c:v>
                </c:pt>
                <c:pt idx="19">
                  <c:v>AP</c:v>
                </c:pt>
                <c:pt idx="20">
                  <c:v>RR</c:v>
                </c:pt>
                <c:pt idx="21">
                  <c:v>RJ</c:v>
                </c:pt>
                <c:pt idx="22">
                  <c:v>AM</c:v>
                </c:pt>
                <c:pt idx="23">
                  <c:v>SC</c:v>
                </c:pt>
                <c:pt idx="24">
                  <c:v>ES</c:v>
                </c:pt>
                <c:pt idx="25">
                  <c:v>RN</c:v>
                </c:pt>
                <c:pt idx="26">
                  <c:v>PE</c:v>
                </c:pt>
                <c:pt idx="27">
                  <c:v>AC</c:v>
                </c:pt>
                <c:pt idx="28">
                  <c:v>CE</c:v>
                </c:pt>
              </c:strCache>
            </c:strRef>
          </c:cat>
          <c:val>
            <c:numRef>
              <c:f>'G1'!$B$7:$B$35</c:f>
              <c:numCache>
                <c:formatCode>#,##0.0</c:formatCode>
                <c:ptCount val="29"/>
                <c:pt idx="0">
                  <c:v>2.9175448718579577</c:v>
                </c:pt>
                <c:pt idx="2">
                  <c:v>-17.654371571939876</c:v>
                </c:pt>
                <c:pt idx="3">
                  <c:v>-14.199131059579361</c:v>
                </c:pt>
                <c:pt idx="4">
                  <c:v>-13.695325000723901</c:v>
                </c:pt>
                <c:pt idx="5">
                  <c:v>-12.927364093730242</c:v>
                </c:pt>
                <c:pt idx="6">
                  <c:v>-12.833497069935252</c:v>
                </c:pt>
                <c:pt idx="7">
                  <c:v>-12.660846410137461</c:v>
                </c:pt>
                <c:pt idx="8">
                  <c:v>-11.62597612826387</c:v>
                </c:pt>
                <c:pt idx="9">
                  <c:v>-11.201612360177149</c:v>
                </c:pt>
                <c:pt idx="10">
                  <c:v>-10.193863732358954</c:v>
                </c:pt>
                <c:pt idx="11">
                  <c:v>-7.6004431018107503</c:v>
                </c:pt>
                <c:pt idx="12">
                  <c:v>-5.9468178594111691</c:v>
                </c:pt>
                <c:pt idx="13">
                  <c:v>-3.5008770299032266</c:v>
                </c:pt>
                <c:pt idx="14">
                  <c:v>-2.9134209993794569</c:v>
                </c:pt>
                <c:pt idx="15">
                  <c:v>-2.6792050598121175</c:v>
                </c:pt>
                <c:pt idx="16">
                  <c:v>-1.2688812253698112</c:v>
                </c:pt>
                <c:pt idx="17">
                  <c:v>1.7788007093908265</c:v>
                </c:pt>
                <c:pt idx="18">
                  <c:v>4.9414418454815756</c:v>
                </c:pt>
                <c:pt idx="19">
                  <c:v>5.6852903680825184</c:v>
                </c:pt>
                <c:pt idx="20">
                  <c:v>6.7454122621076085</c:v>
                </c:pt>
                <c:pt idx="21">
                  <c:v>7.2422747346516658</c:v>
                </c:pt>
                <c:pt idx="22" formatCode="0.0">
                  <c:v>9.3719865437133176</c:v>
                </c:pt>
                <c:pt idx="23">
                  <c:v>10.223079425811243</c:v>
                </c:pt>
                <c:pt idx="24">
                  <c:v>13.536498436029643</c:v>
                </c:pt>
                <c:pt idx="25">
                  <c:v>19.405318300255068</c:v>
                </c:pt>
                <c:pt idx="26">
                  <c:v>20.311508949802224</c:v>
                </c:pt>
                <c:pt idx="27">
                  <c:v>41.776745789594251</c:v>
                </c:pt>
                <c:pt idx="28">
                  <c:v>48.581807485399594</c:v>
                </c:pt>
              </c:numCache>
            </c:numRef>
          </c:val>
          <c:extLst>
            <c:ext xmlns:c16="http://schemas.microsoft.com/office/drawing/2014/chart" uri="{C3380CC4-5D6E-409C-BE32-E72D297353CC}">
              <c16:uniqueId val="{00000000-78EE-4899-B95D-C0B158CA8FB8}"/>
            </c:ext>
          </c:extLst>
        </c:ser>
        <c:dLbls>
          <c:dLblPos val="outEnd"/>
          <c:showLegendKey val="0"/>
          <c:showVal val="1"/>
          <c:showCatName val="0"/>
          <c:showSerName val="0"/>
          <c:showPercent val="0"/>
          <c:showBubbleSize val="0"/>
        </c:dLbls>
        <c:gapWidth val="219"/>
        <c:overlap val="-27"/>
        <c:axId val="110521344"/>
        <c:axId val="61399040"/>
      </c:barChart>
      <c:catAx>
        <c:axId val="11052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1399040"/>
        <c:crosses val="autoZero"/>
        <c:auto val="1"/>
        <c:lblAlgn val="ctr"/>
        <c:lblOffset val="100"/>
        <c:noMultiLvlLbl val="0"/>
      </c:catAx>
      <c:valAx>
        <c:axId val="61399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052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000" b="1">
                <a:solidFill>
                  <a:sysClr val="windowText" lastClr="000000"/>
                </a:solidFill>
                <a:latin typeface="Arial" panose="020B0604020202020204" pitchFamily="34" charset="0"/>
                <a:cs typeface="Arial" panose="020B0604020202020204" pitchFamily="34" charset="0"/>
              </a:rPr>
              <a:t>Evolução das</a:t>
            </a:r>
            <a:r>
              <a:rPr lang="pt-BR" sz="1000" b="1" baseline="0">
                <a:solidFill>
                  <a:sysClr val="windowText" lastClr="000000"/>
                </a:solidFill>
                <a:latin typeface="Arial" panose="020B0604020202020204" pitchFamily="34" charset="0"/>
                <a:cs typeface="Arial" panose="020B0604020202020204" pitchFamily="34" charset="0"/>
              </a:rPr>
              <a:t> ocorrências de</a:t>
            </a:r>
            <a:r>
              <a:rPr lang="pt-BR" sz="1000" b="1">
                <a:solidFill>
                  <a:sysClr val="windowText" lastClr="000000"/>
                </a:solidFill>
                <a:latin typeface="Arial" panose="020B0604020202020204" pitchFamily="34" charset="0"/>
                <a:cs typeface="Arial" panose="020B0604020202020204" pitchFamily="34" charset="0"/>
              </a:rPr>
              <a:t> Latrocínios no Brasil </a:t>
            </a:r>
          </a:p>
          <a:p>
            <a:pPr>
              <a:defRPr sz="1400" b="0" i="0" u="none" strike="noStrike" kern="1200" spc="0" baseline="0">
                <a:solidFill>
                  <a:schemeClr val="tx1">
                    <a:lumMod val="65000"/>
                    <a:lumOff val="35000"/>
                  </a:schemeClr>
                </a:solidFill>
                <a:latin typeface="+mn-lt"/>
                <a:ea typeface="+mn-ea"/>
                <a:cs typeface="+mn-cs"/>
              </a:defRPr>
            </a:pPr>
            <a:r>
              <a:rPr lang="pt-BR" sz="1000" b="1">
                <a:solidFill>
                  <a:sysClr val="windowText" lastClr="000000"/>
                </a:solidFill>
                <a:latin typeface="Arial" panose="020B0604020202020204" pitchFamily="34" charset="0"/>
                <a:cs typeface="Arial" panose="020B0604020202020204" pitchFamily="34" charset="0"/>
              </a:rPr>
              <a:t>2010-2017</a:t>
            </a:r>
          </a:p>
        </c:rich>
      </c:tx>
      <c:overlay val="0"/>
      <c:spPr>
        <a:noFill/>
        <a:ln>
          <a:noFill/>
        </a:ln>
        <a:effectLst/>
      </c:spPr>
    </c:title>
    <c:autoTitleDeleted val="0"/>
    <c:plotArea>
      <c:layout/>
      <c:barChart>
        <c:barDir val="col"/>
        <c:grouping val="clustered"/>
        <c:varyColors val="0"/>
        <c:ser>
          <c:idx val="0"/>
          <c:order val="0"/>
          <c:tx>
            <c:strRef>
              <c:f>'G2'!$B$6</c:f>
              <c:strCache>
                <c:ptCount val="1"/>
                <c:pt idx="0">
                  <c:v>Números absolutos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'G2'!$C$5:$J$5</c:f>
              <c:numCache>
                <c:formatCode>General</c:formatCode>
                <c:ptCount val="8"/>
                <c:pt idx="0">
                  <c:v>2010</c:v>
                </c:pt>
                <c:pt idx="1">
                  <c:v>2011</c:v>
                </c:pt>
                <c:pt idx="2">
                  <c:v>2012</c:v>
                </c:pt>
                <c:pt idx="3">
                  <c:v>2013</c:v>
                </c:pt>
                <c:pt idx="4">
                  <c:v>2014</c:v>
                </c:pt>
                <c:pt idx="5">
                  <c:v>2015</c:v>
                </c:pt>
                <c:pt idx="6">
                  <c:v>2016</c:v>
                </c:pt>
                <c:pt idx="7">
                  <c:v>2017</c:v>
                </c:pt>
              </c:numCache>
            </c:numRef>
          </c:cat>
          <c:val>
            <c:numRef>
              <c:f>'G2'!$C$6:$J$6</c:f>
              <c:numCache>
                <c:formatCode>#,##0</c:formatCode>
                <c:ptCount val="8"/>
                <c:pt idx="0">
                  <c:v>1593</c:v>
                </c:pt>
                <c:pt idx="1">
                  <c:v>1636</c:v>
                </c:pt>
                <c:pt idx="2">
                  <c:v>1829</c:v>
                </c:pt>
                <c:pt idx="3">
                  <c:v>1928</c:v>
                </c:pt>
                <c:pt idx="4">
                  <c:v>2182</c:v>
                </c:pt>
                <c:pt idx="5">
                  <c:v>2225</c:v>
                </c:pt>
                <c:pt idx="6">
                  <c:v>2527</c:v>
                </c:pt>
                <c:pt idx="7">
                  <c:v>2333</c:v>
                </c:pt>
              </c:numCache>
            </c:numRef>
          </c:val>
          <c:extLst>
            <c:ext xmlns:c16="http://schemas.microsoft.com/office/drawing/2014/chart" uri="{C3380CC4-5D6E-409C-BE32-E72D297353CC}">
              <c16:uniqueId val="{00000000-7564-4DC4-88FA-DE3F4EF8A96A}"/>
            </c:ext>
          </c:extLst>
        </c:ser>
        <c:dLbls>
          <c:showLegendKey val="0"/>
          <c:showVal val="0"/>
          <c:showCatName val="0"/>
          <c:showSerName val="0"/>
          <c:showPercent val="0"/>
          <c:showBubbleSize val="0"/>
        </c:dLbls>
        <c:gapWidth val="219"/>
        <c:overlap val="-27"/>
        <c:axId val="110558720"/>
        <c:axId val="61401344"/>
      </c:barChart>
      <c:catAx>
        <c:axId val="11055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61401344"/>
        <c:crosses val="autoZero"/>
        <c:auto val="1"/>
        <c:lblAlgn val="ctr"/>
        <c:lblOffset val="100"/>
        <c:noMultiLvlLbl val="0"/>
      </c:catAx>
      <c:valAx>
        <c:axId val="61401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1055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000" b="1">
                <a:solidFill>
                  <a:sysClr val="windowText" lastClr="000000"/>
                </a:solidFill>
                <a:latin typeface="Arial" panose="020B0604020202020204" pitchFamily="34" charset="0"/>
                <a:cs typeface="Arial" panose="020B0604020202020204" pitchFamily="34" charset="0"/>
              </a:rPr>
              <a:t>Evolução da taxa de latrocínios no Brasil</a:t>
            </a:r>
            <a:r>
              <a:rPr lang="pt-BR" sz="1000" b="1" baseline="0">
                <a:solidFill>
                  <a:sysClr val="windowText" lastClr="000000"/>
                </a:solidFill>
                <a:latin typeface="Arial" panose="020B0604020202020204" pitchFamily="34" charset="0"/>
                <a:cs typeface="Arial" panose="020B0604020202020204" pitchFamily="34" charset="0"/>
              </a:rPr>
              <a:t> - 2010-2017</a:t>
            </a:r>
            <a:endParaRPr lang="pt-BR" sz="10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itle>
    <c:autoTitleDeleted val="0"/>
    <c:plotArea>
      <c:layout/>
      <c:lineChart>
        <c:grouping val="standard"/>
        <c:varyColors val="0"/>
        <c:ser>
          <c:idx val="1"/>
          <c:order val="1"/>
          <c:tx>
            <c:strRef>
              <c:f>'G2'!$A$7:$B$7</c:f>
              <c:strCache>
                <c:ptCount val="2"/>
                <c:pt idx="0">
                  <c:v>Brasil</c:v>
                </c:pt>
                <c:pt idx="1">
                  <c:v>Taxa</c:v>
                </c:pt>
              </c:strCache>
            </c:strRef>
          </c:tx>
          <c:spPr>
            <a:ln>
              <a:solidFill>
                <a:schemeClr val="tx2"/>
              </a:solidFill>
            </a:ln>
          </c:spPr>
          <c:marker>
            <c:symbol val="none"/>
          </c:marker>
          <c:dLbls>
            <c:spPr>
              <a:noFill/>
              <a:ln>
                <a:noFill/>
              </a:ln>
              <a:effectLst/>
            </c:spPr>
            <c:txPr>
              <a:bodyPr wrap="square" lIns="38100" tIns="19050" rIns="38100" bIns="19050" anchor="ctr">
                <a:spAutoFit/>
              </a:bodyPr>
              <a:lstStyle/>
              <a:p>
                <a:pPr>
                  <a:defRPr sz="900">
                    <a:latin typeface="Arial" panose="020B0604020202020204" pitchFamily="34" charset="0"/>
                    <a:cs typeface="Arial" panose="020B0604020202020204" pitchFamily="34" charset="0"/>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'G2'!$C$5:$J$5</c:f>
              <c:numCache>
                <c:formatCode>General</c:formatCode>
                <c:ptCount val="8"/>
                <c:pt idx="0">
                  <c:v>2010</c:v>
                </c:pt>
                <c:pt idx="1">
                  <c:v>2011</c:v>
                </c:pt>
                <c:pt idx="2">
                  <c:v>2012</c:v>
                </c:pt>
                <c:pt idx="3">
                  <c:v>2013</c:v>
                </c:pt>
                <c:pt idx="4">
                  <c:v>2014</c:v>
                </c:pt>
                <c:pt idx="5">
                  <c:v>2015</c:v>
                </c:pt>
                <c:pt idx="6">
                  <c:v>2016</c:v>
                </c:pt>
                <c:pt idx="7">
                  <c:v>2017</c:v>
                </c:pt>
              </c:numCache>
            </c:numRef>
          </c:cat>
          <c:val>
            <c:numRef>
              <c:f>'G2'!$C$7:$J$7</c:f>
              <c:numCache>
                <c:formatCode>0.0</c:formatCode>
                <c:ptCount val="8"/>
                <c:pt idx="0">
                  <c:v>0.81479999999999997</c:v>
                </c:pt>
                <c:pt idx="1">
                  <c:v>0.82879999999999998</c:v>
                </c:pt>
                <c:pt idx="2">
                  <c:v>0.91800000000000004</c:v>
                </c:pt>
                <c:pt idx="3">
                  <c:v>0.95899999999999996</c:v>
                </c:pt>
                <c:pt idx="4">
                  <c:v>1.0761000000000001</c:v>
                </c:pt>
                <c:pt idx="5">
                  <c:v>1.0882821898012169</c:v>
                </c:pt>
                <c:pt idx="6">
                  <c:v>1.2262143054207815</c:v>
                </c:pt>
                <c:pt idx="7">
                  <c:v>1.1234660324571697</c:v>
                </c:pt>
              </c:numCache>
            </c:numRef>
          </c:val>
          <c:smooth val="0"/>
          <c:extLst>
            <c:ext xmlns:c16="http://schemas.microsoft.com/office/drawing/2014/chart" uri="{C3380CC4-5D6E-409C-BE32-E72D297353CC}">
              <c16:uniqueId val="{00000000-292D-426A-B38F-0C3140025EAC}"/>
            </c:ext>
          </c:extLst>
        </c:ser>
        <c:dLbls>
          <c:dLblPos val="t"/>
          <c:showLegendKey val="0"/>
          <c:showVal val="1"/>
          <c:showCatName val="0"/>
          <c:showSerName val="0"/>
          <c:showPercent val="0"/>
          <c:showBubbleSize val="0"/>
        </c:dLbls>
        <c:smooth val="0"/>
        <c:axId val="114177536"/>
        <c:axId val="61402496"/>
        <c:extLst>
          <c:ext xmlns:c15="http://schemas.microsoft.com/office/drawing/2012/chart" uri="{02D57815-91ED-43cb-92C2-25804820EDAC}">
            <c15:filteredLineSeries>
              <c15:ser>
                <c:idx val="0"/>
                <c:order val="0"/>
                <c:tx>
                  <c:strRef>
                    <c:extLst>
                      <c:ext uri="{02D57815-91ED-43cb-92C2-25804820EDAC}">
                        <c15:formulaRef>
                          <c15:sqref>'G2'!$A$6:$B$6</c15:sqref>
                        </c15:formulaRef>
                      </c:ext>
                    </c:extLst>
                    <c:strCache>
                      <c:ptCount val="2"/>
                      <c:pt idx="0">
                        <c:v>Brasil</c:v>
                      </c:pt>
                      <c:pt idx="1">
                        <c:v>Números absolutos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'G2'!$C$5:$J$5</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ormulaRef>
                          <c15:sqref>'G2'!$C$6:$J$6</c15:sqref>
                        </c15:formulaRef>
                      </c:ext>
                    </c:extLst>
                    <c:numCache>
                      <c:formatCode>#,##0</c:formatCode>
                      <c:ptCount val="8"/>
                      <c:pt idx="0">
                        <c:v>1593</c:v>
                      </c:pt>
                      <c:pt idx="1">
                        <c:v>1636</c:v>
                      </c:pt>
                      <c:pt idx="2">
                        <c:v>1829</c:v>
                      </c:pt>
                      <c:pt idx="3">
                        <c:v>1928</c:v>
                      </c:pt>
                      <c:pt idx="4">
                        <c:v>2182</c:v>
                      </c:pt>
                      <c:pt idx="5">
                        <c:v>2225</c:v>
                      </c:pt>
                      <c:pt idx="6">
                        <c:v>2527</c:v>
                      </c:pt>
                      <c:pt idx="7">
                        <c:v>2333</c:v>
                      </c:pt>
                    </c:numCache>
                  </c:numRef>
                </c:val>
                <c:smooth val="0"/>
                <c:extLst>
                  <c:ext xmlns:c16="http://schemas.microsoft.com/office/drawing/2014/chart" uri="{C3380CC4-5D6E-409C-BE32-E72D297353CC}">
                    <c16:uniqueId val="{00000001-292D-426A-B38F-0C3140025EAC}"/>
                  </c:ext>
                </c:extLst>
              </c15:ser>
            </c15:filteredLineSeries>
          </c:ext>
        </c:extLst>
      </c:lineChart>
      <c:catAx>
        <c:axId val="11417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61402496"/>
        <c:crosses val="autoZero"/>
        <c:auto val="1"/>
        <c:lblAlgn val="ctr"/>
        <c:lblOffset val="100"/>
        <c:noMultiLvlLbl val="0"/>
      </c:catAx>
      <c:valAx>
        <c:axId val="61402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1417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pt-BR" sz="900" b="1">
                <a:solidFill>
                  <a:sysClr val="windowText" lastClr="000000"/>
                </a:solidFill>
                <a:latin typeface="Arial" panose="020B0604020202020204" pitchFamily="34" charset="0"/>
                <a:cs typeface="Arial" panose="020B0604020202020204" pitchFamily="34" charset="0"/>
              </a:rPr>
              <a:t>Policiais</a:t>
            </a:r>
            <a:r>
              <a:rPr lang="pt-BR" sz="900" b="1" baseline="0">
                <a:solidFill>
                  <a:sysClr val="windowText" lastClr="000000"/>
                </a:solidFill>
                <a:latin typeface="Arial" panose="020B0604020202020204" pitchFamily="34" charset="0"/>
                <a:cs typeface="Arial" panose="020B0604020202020204" pitchFamily="34" charset="0"/>
              </a:rPr>
              <a:t> Civis e Militares vítimas de Homicídio, Brasil, 2013-2017</a:t>
            </a:r>
            <a:endParaRPr lang="pt-BR" sz="9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pt-BR"/>
        </a:p>
      </c:txPr>
    </c:title>
    <c:autoTitleDeleted val="0"/>
    <c:plotArea>
      <c:layout/>
      <c:lineChart>
        <c:grouping val="standard"/>
        <c:varyColors val="0"/>
        <c:ser>
          <c:idx val="0"/>
          <c:order val="0"/>
          <c:tx>
            <c:strRef>
              <c:f>'G3'!$A$6</c:f>
              <c:strCache>
                <c:ptCount val="1"/>
                <c:pt idx="0">
                  <c:v>Policiais mortos em serviço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'G3'!$B$5:$F$5</c:f>
              <c:numCache>
                <c:formatCode>General</c:formatCode>
                <c:ptCount val="5"/>
                <c:pt idx="0">
                  <c:v>2013</c:v>
                </c:pt>
                <c:pt idx="1">
                  <c:v>2014</c:v>
                </c:pt>
                <c:pt idx="2">
                  <c:v>2015</c:v>
                </c:pt>
                <c:pt idx="3">
                  <c:v>2016</c:v>
                </c:pt>
                <c:pt idx="4">
                  <c:v>2017</c:v>
                </c:pt>
              </c:numCache>
            </c:numRef>
          </c:cat>
          <c:val>
            <c:numRef>
              <c:f>'G3'!$B$6:$F$6</c:f>
              <c:numCache>
                <c:formatCode>General</c:formatCode>
                <c:ptCount val="5"/>
                <c:pt idx="0">
                  <c:v>121</c:v>
                </c:pt>
                <c:pt idx="1">
                  <c:v>79</c:v>
                </c:pt>
                <c:pt idx="2">
                  <c:v>80</c:v>
                </c:pt>
                <c:pt idx="3">
                  <c:v>93</c:v>
                </c:pt>
                <c:pt idx="4">
                  <c:v>77</c:v>
                </c:pt>
              </c:numCache>
            </c:numRef>
          </c:val>
          <c:smooth val="0"/>
          <c:extLst>
            <c:ext xmlns:c16="http://schemas.microsoft.com/office/drawing/2014/chart" uri="{C3380CC4-5D6E-409C-BE32-E72D297353CC}">
              <c16:uniqueId val="{00000000-BC66-429A-B5CF-65E6930A41C7}"/>
            </c:ext>
          </c:extLst>
        </c:ser>
        <c:ser>
          <c:idx val="1"/>
          <c:order val="1"/>
          <c:tx>
            <c:strRef>
              <c:f>'G3'!$A$7</c:f>
              <c:strCache>
                <c:ptCount val="1"/>
                <c:pt idx="0">
                  <c:v>Policiais mortos fora de serviço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'G3'!$B$5:$F$5</c:f>
              <c:numCache>
                <c:formatCode>General</c:formatCode>
                <c:ptCount val="5"/>
                <c:pt idx="0">
                  <c:v>2013</c:v>
                </c:pt>
                <c:pt idx="1">
                  <c:v>2014</c:v>
                </c:pt>
                <c:pt idx="2">
                  <c:v>2015</c:v>
                </c:pt>
                <c:pt idx="3">
                  <c:v>2016</c:v>
                </c:pt>
                <c:pt idx="4">
                  <c:v>2017</c:v>
                </c:pt>
              </c:numCache>
            </c:numRef>
          </c:cat>
          <c:val>
            <c:numRef>
              <c:f>'G3'!$B$7:$F$7</c:f>
              <c:numCache>
                <c:formatCode>General</c:formatCode>
                <c:ptCount val="5"/>
                <c:pt idx="0">
                  <c:v>369</c:v>
                </c:pt>
                <c:pt idx="1">
                  <c:v>336</c:v>
                </c:pt>
                <c:pt idx="2">
                  <c:v>288</c:v>
                </c:pt>
                <c:pt idx="3">
                  <c:v>293</c:v>
                </c:pt>
                <c:pt idx="4">
                  <c:v>290</c:v>
                </c:pt>
              </c:numCache>
            </c:numRef>
          </c:val>
          <c:smooth val="0"/>
          <c:extLst>
            <c:ext xmlns:c16="http://schemas.microsoft.com/office/drawing/2014/chart" uri="{C3380CC4-5D6E-409C-BE32-E72D297353CC}">
              <c16:uniqueId val="{00000001-BC66-429A-B5CF-65E6930A41C7}"/>
            </c:ext>
          </c:extLst>
        </c:ser>
        <c:ser>
          <c:idx val="2"/>
          <c:order val="2"/>
          <c:tx>
            <c:strRef>
              <c:f>'G3'!$A$8</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'G3'!$B$5:$F$5</c:f>
              <c:numCache>
                <c:formatCode>General</c:formatCode>
                <c:ptCount val="5"/>
                <c:pt idx="0">
                  <c:v>2013</c:v>
                </c:pt>
                <c:pt idx="1">
                  <c:v>2014</c:v>
                </c:pt>
                <c:pt idx="2">
                  <c:v>2015</c:v>
                </c:pt>
                <c:pt idx="3">
                  <c:v>2016</c:v>
                </c:pt>
                <c:pt idx="4">
                  <c:v>2017</c:v>
                </c:pt>
              </c:numCache>
            </c:numRef>
          </c:cat>
          <c:val>
            <c:numRef>
              <c:f>'G3'!$B$8:$F$8</c:f>
              <c:numCache>
                <c:formatCode>General</c:formatCode>
                <c:ptCount val="5"/>
                <c:pt idx="0">
                  <c:v>490</c:v>
                </c:pt>
                <c:pt idx="1">
                  <c:v>415</c:v>
                </c:pt>
                <c:pt idx="2">
                  <c:v>368</c:v>
                </c:pt>
                <c:pt idx="3">
                  <c:v>386</c:v>
                </c:pt>
                <c:pt idx="4">
                  <c:v>367</c:v>
                </c:pt>
              </c:numCache>
            </c:numRef>
          </c:val>
          <c:smooth val="0"/>
          <c:extLst>
            <c:ext xmlns:c16="http://schemas.microsoft.com/office/drawing/2014/chart" uri="{C3380CC4-5D6E-409C-BE32-E72D297353CC}">
              <c16:uniqueId val="{00000002-BC66-429A-B5CF-65E6930A41C7}"/>
            </c:ext>
          </c:extLst>
        </c:ser>
        <c:dLbls>
          <c:dLblPos val="t"/>
          <c:showLegendKey val="0"/>
          <c:showVal val="1"/>
          <c:showCatName val="0"/>
          <c:showSerName val="0"/>
          <c:showPercent val="0"/>
          <c:showBubbleSize val="0"/>
        </c:dLbls>
        <c:smooth val="0"/>
        <c:axId val="114398720"/>
        <c:axId val="61404800"/>
      </c:lineChart>
      <c:catAx>
        <c:axId val="1143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61404800"/>
        <c:crosses val="autoZero"/>
        <c:auto val="1"/>
        <c:lblAlgn val="ctr"/>
        <c:lblOffset val="100"/>
        <c:noMultiLvlLbl val="0"/>
      </c:catAx>
      <c:valAx>
        <c:axId val="6140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crossAx val="11439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latin typeface="Arial" panose="020B0604020202020204" pitchFamily="34" charset="0"/>
                <a:cs typeface="Arial" panose="020B0604020202020204" pitchFamily="34" charset="0"/>
              </a:defRPr>
            </a:pPr>
            <a:r>
              <a:rPr lang="en-US" sz="900">
                <a:latin typeface="Arial" panose="020B0604020202020204" pitchFamily="34" charset="0"/>
                <a:cs typeface="Arial" panose="020B0604020202020204" pitchFamily="34" charset="0"/>
              </a:rPr>
              <a:t>Mortes decorrentes</a:t>
            </a:r>
            <a:r>
              <a:rPr lang="en-US" sz="900" baseline="0">
                <a:latin typeface="Arial" panose="020B0604020202020204" pitchFamily="34" charset="0"/>
                <a:cs typeface="Arial" panose="020B0604020202020204" pitchFamily="34" charset="0"/>
              </a:rPr>
              <a:t> de intervenções policiais, em serviço e fora de serviço</a:t>
            </a:r>
          </a:p>
          <a:p>
            <a:pPr>
              <a:defRPr sz="900">
                <a:latin typeface="Arial" panose="020B0604020202020204" pitchFamily="34" charset="0"/>
                <a:cs typeface="Arial" panose="020B0604020202020204" pitchFamily="34" charset="0"/>
              </a:defRPr>
            </a:pPr>
            <a:r>
              <a:rPr lang="en-US" sz="900" baseline="0">
                <a:latin typeface="Arial" panose="020B0604020202020204" pitchFamily="34" charset="0"/>
                <a:cs typeface="Arial" panose="020B0604020202020204" pitchFamily="34" charset="0"/>
              </a:rPr>
              <a:t>Brasil, 2013-2017</a:t>
            </a:r>
            <a:endParaRPr lang="en-US" sz="900">
              <a:latin typeface="Arial" panose="020B0604020202020204" pitchFamily="34" charset="0"/>
              <a:cs typeface="Arial" panose="020B0604020202020204" pitchFamily="34" charset="0"/>
            </a:endParaRPr>
          </a:p>
        </c:rich>
      </c:tx>
      <c:overlay val="0"/>
    </c:title>
    <c:autoTitleDeleted val="0"/>
    <c:plotArea>
      <c:layout/>
      <c:lineChart>
        <c:grouping val="standard"/>
        <c:varyColors val="0"/>
        <c:ser>
          <c:idx val="0"/>
          <c:order val="0"/>
          <c:tx>
            <c:strRef>
              <c:f>'G4'!$A$6</c:f>
              <c:strCache>
                <c:ptCount val="1"/>
                <c:pt idx="0">
                  <c:v>Brasil</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'G4'!$B$5:$F$5</c:f>
              <c:numCache>
                <c:formatCode>General</c:formatCode>
                <c:ptCount val="5"/>
                <c:pt idx="0">
                  <c:v>2013</c:v>
                </c:pt>
                <c:pt idx="1">
                  <c:v>2014</c:v>
                </c:pt>
                <c:pt idx="2">
                  <c:v>2015</c:v>
                </c:pt>
                <c:pt idx="3">
                  <c:v>2016</c:v>
                </c:pt>
                <c:pt idx="4">
                  <c:v>2017</c:v>
                </c:pt>
              </c:numCache>
            </c:numRef>
          </c:cat>
          <c:val>
            <c:numRef>
              <c:f>'G4'!$B$6:$F$6</c:f>
              <c:numCache>
                <c:formatCode>#,##0</c:formatCode>
                <c:ptCount val="5"/>
                <c:pt idx="0">
                  <c:v>2212</c:v>
                </c:pt>
                <c:pt idx="1">
                  <c:v>3146</c:v>
                </c:pt>
                <c:pt idx="2">
                  <c:v>3330</c:v>
                </c:pt>
                <c:pt idx="3">
                  <c:v>4240</c:v>
                </c:pt>
                <c:pt idx="4">
                  <c:v>5159</c:v>
                </c:pt>
              </c:numCache>
            </c:numRef>
          </c:val>
          <c:smooth val="0"/>
          <c:extLst>
            <c:ext xmlns:c16="http://schemas.microsoft.com/office/drawing/2014/chart" uri="{C3380CC4-5D6E-409C-BE32-E72D297353CC}">
              <c16:uniqueId val="{00000000-3906-446C-A2A4-D87E199ABB31}"/>
            </c:ext>
          </c:extLst>
        </c:ser>
        <c:dLbls>
          <c:showLegendKey val="0"/>
          <c:showVal val="0"/>
          <c:showCatName val="0"/>
          <c:showSerName val="0"/>
          <c:showPercent val="0"/>
          <c:showBubbleSize val="0"/>
        </c:dLbls>
        <c:smooth val="0"/>
        <c:axId val="114515456"/>
        <c:axId val="114647616"/>
      </c:lineChart>
      <c:catAx>
        <c:axId val="114515456"/>
        <c:scaling>
          <c:orientation val="minMax"/>
        </c:scaling>
        <c:delete val="0"/>
        <c:axPos val="b"/>
        <c:numFmt formatCode="General" sourceLinked="1"/>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pt-BR"/>
          </a:p>
        </c:txPr>
        <c:crossAx val="114647616"/>
        <c:crosses val="autoZero"/>
        <c:auto val="1"/>
        <c:lblAlgn val="ctr"/>
        <c:lblOffset val="100"/>
        <c:noMultiLvlLbl val="0"/>
      </c:catAx>
      <c:valAx>
        <c:axId val="114647616"/>
        <c:scaling>
          <c:orientation val="minMax"/>
        </c:scaling>
        <c:delete val="0"/>
        <c:axPos val="l"/>
        <c:majorGridlines/>
        <c:numFmt formatCode="#,##0" sourceLinked="1"/>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pt-BR"/>
          </a:p>
        </c:txPr>
        <c:crossAx val="114515456"/>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5"/>
              <c:delete val="1"/>
              <c:extLst>
                <c:ext xmlns:c15="http://schemas.microsoft.com/office/drawing/2012/chart" uri="{CE6537A1-D6FC-4f65-9D91-7224C49458BB}"/>
                <c:ext xmlns:c16="http://schemas.microsoft.com/office/drawing/2014/chart" uri="{C3380CC4-5D6E-409C-BE32-E72D297353CC}">
                  <c16:uniqueId val="{00000000-B91B-49E8-9C0A-ED6B4EB4A82C}"/>
                </c:ext>
              </c:extLst>
            </c:dLbl>
            <c:dLbl>
              <c:idx val="6"/>
              <c:delete val="1"/>
              <c:extLst>
                <c:ext xmlns:c15="http://schemas.microsoft.com/office/drawing/2012/chart" uri="{CE6537A1-D6FC-4f65-9D91-7224C49458BB}"/>
                <c:ext xmlns:c16="http://schemas.microsoft.com/office/drawing/2014/chart" uri="{C3380CC4-5D6E-409C-BE32-E72D297353CC}">
                  <c16:uniqueId val="{00000001-B91B-49E8-9C0A-ED6B4EB4A82C}"/>
                </c:ext>
              </c:extLst>
            </c:dLbl>
            <c:dLbl>
              <c:idx val="9"/>
              <c:delete val="1"/>
              <c:extLst>
                <c:ext xmlns:c15="http://schemas.microsoft.com/office/drawing/2012/chart" uri="{CE6537A1-D6FC-4f65-9D91-7224C49458BB}"/>
                <c:ext xmlns:c16="http://schemas.microsoft.com/office/drawing/2014/chart" uri="{C3380CC4-5D6E-409C-BE32-E72D297353CC}">
                  <c16:uniqueId val="{00000002-B91B-49E8-9C0A-ED6B4EB4A82C}"/>
                </c:ext>
              </c:extLst>
            </c:dLbl>
            <c:dLbl>
              <c:idx val="10"/>
              <c:delete val="1"/>
              <c:extLst>
                <c:ext xmlns:c15="http://schemas.microsoft.com/office/drawing/2012/chart" uri="{CE6537A1-D6FC-4f65-9D91-7224C49458BB}"/>
                <c:ext xmlns:c16="http://schemas.microsoft.com/office/drawing/2014/chart" uri="{C3380CC4-5D6E-409C-BE32-E72D297353CC}">
                  <c16:uniqueId val="{00000003-B91B-49E8-9C0A-ED6B4EB4A82C}"/>
                </c:ext>
              </c:extLst>
            </c:dLbl>
            <c:dLbl>
              <c:idx val="11"/>
              <c:delete val="1"/>
              <c:extLst>
                <c:ext xmlns:c15="http://schemas.microsoft.com/office/drawing/2012/chart" uri="{CE6537A1-D6FC-4f65-9D91-7224C49458BB}"/>
                <c:ext xmlns:c16="http://schemas.microsoft.com/office/drawing/2014/chart" uri="{C3380CC4-5D6E-409C-BE32-E72D297353CC}">
                  <c16:uniqueId val="{00000004-B91B-49E8-9C0A-ED6B4EB4A82C}"/>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'T34'!$A$25:$A$36</c:f>
              <c:strCache>
                <c:ptCount val="12"/>
                <c:pt idx="0">
                  <c:v>Ministério da Justiça e Segurança Pública - Administração Direta</c:v>
                </c:pt>
                <c:pt idx="1">
                  <c:v>Arquivo Nacional</c:v>
                </c:pt>
                <c:pt idx="2">
                  <c:v>Departamento de Polícia Rodoviária Federal</c:v>
                </c:pt>
                <c:pt idx="3">
                  <c:v>Departamento de Polícia Federal</c:v>
                </c:pt>
                <c:pt idx="4">
                  <c:v>Fundação Nacional do Índio - FUNAI</c:v>
                </c:pt>
                <c:pt idx="5">
                  <c:v>Conselho Administrativo de Defesa Econômica</c:v>
                </c:pt>
                <c:pt idx="6">
                  <c:v>Fundo de Defesa de Direitos Difusos</c:v>
                </c:pt>
                <c:pt idx="7">
                  <c:v>Fundo Penitenciário Nacional - FUNPEN</c:v>
                </c:pt>
                <c:pt idx="8">
                  <c:v>Fundo Nacional de Segurança Pública</c:v>
                </c:pt>
                <c:pt idx="9">
                  <c:v>Fundo Nacional Antidrogas</c:v>
                </c:pt>
                <c:pt idx="10">
                  <c:v>Fundo Nacional para a Criança e o Adolescente - FNCA</c:v>
                </c:pt>
                <c:pt idx="11">
                  <c:v>Fundo Nacional do Idoso - FNI</c:v>
                </c:pt>
              </c:strCache>
            </c:strRef>
          </c:cat>
          <c:val>
            <c:numRef>
              <c:f>'T34'!$B$25:$B$36</c:f>
              <c:numCache>
                <c:formatCode>#,##0.00</c:formatCode>
                <c:ptCount val="12"/>
                <c:pt idx="0">
                  <c:v>955.8181079000002</c:v>
                </c:pt>
                <c:pt idx="1">
                  <c:v>103.68427396000001</c:v>
                </c:pt>
                <c:pt idx="2">
                  <c:v>4331.3956381800008</c:v>
                </c:pt>
                <c:pt idx="3">
                  <c:v>6805.3407383499998</c:v>
                </c:pt>
                <c:pt idx="4">
                  <c:v>542.66639300999998</c:v>
                </c:pt>
                <c:pt idx="5">
                  <c:v>34.930637560000001</c:v>
                </c:pt>
                <c:pt idx="6">
                  <c:v>1.5446757</c:v>
                </c:pt>
                <c:pt idx="7">
                  <c:v>997.23857123000005</c:v>
                </c:pt>
                <c:pt idx="8">
                  <c:v>683.19557102999988</c:v>
                </c:pt>
                <c:pt idx="9">
                  <c:v>94.490224019999999</c:v>
                </c:pt>
                <c:pt idx="10">
                  <c:v>15.78537186</c:v>
                </c:pt>
                <c:pt idx="11">
                  <c:v>12.283170030000001</c:v>
                </c:pt>
              </c:numCache>
            </c:numRef>
          </c:val>
          <c:extLst>
            <c:ext xmlns:c16="http://schemas.microsoft.com/office/drawing/2014/chart" uri="{C3380CC4-5D6E-409C-BE32-E72D297353CC}">
              <c16:uniqueId val="{00000005-B91B-49E8-9C0A-ED6B4EB4A82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000" b="1" i="0" baseline="0">
                <a:solidFill>
                  <a:sysClr val="windowText" lastClr="000000"/>
                </a:solidFill>
                <a:effectLst/>
                <a:latin typeface="Arial" panose="020B0604020202020204" pitchFamily="34" charset="0"/>
                <a:cs typeface="Arial" panose="020B0604020202020204" pitchFamily="34" charset="0"/>
              </a:rPr>
              <a:t>Evolução do número de adolescentes em cumprimento de medida socioeducativa</a:t>
            </a:r>
            <a:endParaRPr lang="pt-BR" sz="1000" b="1">
              <a:solidFill>
                <a:sysClr val="windowText" lastClr="000000"/>
              </a:solidFill>
              <a:effectLst/>
              <a:latin typeface="Arial" panose="020B0604020202020204" pitchFamily="34" charset="0"/>
              <a:cs typeface="Arial" panose="020B0604020202020204" pitchFamily="34" charset="0"/>
            </a:endParaRPr>
          </a:p>
          <a:p>
            <a:pPr>
              <a:defRPr/>
            </a:pPr>
            <a:r>
              <a:rPr lang="pt-BR" sz="1000" b="1" i="0" baseline="0">
                <a:solidFill>
                  <a:sysClr val="windowText" lastClr="000000"/>
                </a:solidFill>
                <a:effectLst/>
                <a:latin typeface="Arial" panose="020B0604020202020204" pitchFamily="34" charset="0"/>
                <a:cs typeface="Arial" panose="020B0604020202020204" pitchFamily="34" charset="0"/>
              </a:rPr>
              <a:t>Brasil: 1996-2016</a:t>
            </a:r>
            <a:endParaRPr lang="pt-BR" sz="1000" b="1">
              <a:solidFill>
                <a:sysClr val="windowText" lastClr="000000"/>
              </a:solidFill>
              <a:effectLst/>
              <a:latin typeface="Arial" panose="020B0604020202020204" pitchFamily="34" charset="0"/>
              <a:cs typeface="Arial" panose="020B0604020202020204" pitchFamily="34" charset="0"/>
            </a:endParaRP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'G5'!$A$6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'G5'!$B$5:$Q$5</c15:sqref>
                  </c15:fullRef>
                </c:ext>
              </c:extLst>
              <c:f>'G5'!$B$5:$P$5</c:f>
              <c:strCache>
                <c:ptCount val="15"/>
                <c:pt idx="0">
                  <c:v>1996</c:v>
                </c:pt>
                <c:pt idx="1">
                  <c:v>1999</c:v>
                </c:pt>
                <c:pt idx="2">
                  <c:v>2002</c:v>
                </c:pt>
                <c:pt idx="3">
                  <c:v>2004</c:v>
                </c:pt>
                <c:pt idx="4">
                  <c:v>2006</c:v>
                </c:pt>
                <c:pt idx="5">
                  <c:v>2007</c:v>
                </c:pt>
                <c:pt idx="6">
                  <c:v>2008</c:v>
                </c:pt>
                <c:pt idx="7">
                  <c:v>2009</c:v>
                </c:pt>
                <c:pt idx="8">
                  <c:v>2010</c:v>
                </c:pt>
                <c:pt idx="9">
                  <c:v>2011</c:v>
                </c:pt>
                <c:pt idx="10">
                  <c:v>2012</c:v>
                </c:pt>
                <c:pt idx="11">
                  <c:v>2013</c:v>
                </c:pt>
                <c:pt idx="12">
                  <c:v>2014</c:v>
                </c:pt>
                <c:pt idx="13">
                  <c:v>2015</c:v>
                </c:pt>
                <c:pt idx="14">
                  <c:v>2016</c:v>
                </c:pt>
              </c:strCache>
            </c:strRef>
          </c:cat>
          <c:val>
            <c:numRef>
              <c:extLst>
                <c:ext xmlns:c15="http://schemas.microsoft.com/office/drawing/2012/chart" uri="{02D57815-91ED-43cb-92C2-25804820EDAC}">
                  <c15:fullRef>
                    <c15:sqref>'G5'!$B$6:$Q$6</c15:sqref>
                  </c15:fullRef>
                </c:ext>
              </c:extLst>
              <c:f>'G5'!$B$6:$P$6</c:f>
              <c:numCache>
                <c:formatCode>#,##0</c:formatCode>
                <c:ptCount val="15"/>
                <c:pt idx="0">
                  <c:v>4245</c:v>
                </c:pt>
                <c:pt idx="1">
                  <c:v>8579</c:v>
                </c:pt>
                <c:pt idx="2">
                  <c:v>9555</c:v>
                </c:pt>
                <c:pt idx="3">
                  <c:v>13489</c:v>
                </c:pt>
                <c:pt idx="4">
                  <c:v>15426</c:v>
                </c:pt>
                <c:pt idx="5">
                  <c:v>16535</c:v>
                </c:pt>
                <c:pt idx="6">
                  <c:v>16868</c:v>
                </c:pt>
                <c:pt idx="7">
                  <c:v>16940</c:v>
                </c:pt>
                <c:pt idx="8">
                  <c:v>17703</c:v>
                </c:pt>
                <c:pt idx="9">
                  <c:v>19595</c:v>
                </c:pt>
                <c:pt idx="10">
                  <c:v>20532</c:v>
                </c:pt>
                <c:pt idx="11">
                  <c:v>23066</c:v>
                </c:pt>
                <c:pt idx="12">
                  <c:v>24628</c:v>
                </c:pt>
                <c:pt idx="13">
                  <c:v>26868</c:v>
                </c:pt>
                <c:pt idx="14">
                  <c:v>26450</c:v>
                </c:pt>
              </c:numCache>
            </c:numRef>
          </c:val>
          <c:smooth val="0"/>
          <c:extLst>
            <c:ext xmlns:c16="http://schemas.microsoft.com/office/drawing/2014/chart" uri="{C3380CC4-5D6E-409C-BE32-E72D297353CC}">
              <c16:uniqueId val="{00000000-4097-4EDA-9692-672A625870D7}"/>
            </c:ext>
          </c:extLst>
        </c:ser>
        <c:dLbls>
          <c:showLegendKey val="0"/>
          <c:showVal val="0"/>
          <c:showCatName val="0"/>
          <c:showSerName val="0"/>
          <c:showPercent val="0"/>
          <c:showBubbleSize val="0"/>
        </c:dLbls>
        <c:smooth val="0"/>
        <c:axId val="530818080"/>
        <c:axId val="530821032"/>
      </c:lineChart>
      <c:catAx>
        <c:axId val="5308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0821032"/>
        <c:crosses val="autoZero"/>
        <c:auto val="1"/>
        <c:lblAlgn val="ctr"/>
        <c:lblOffset val="100"/>
        <c:noMultiLvlLbl val="0"/>
      </c:catAx>
      <c:valAx>
        <c:axId val="530821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081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447674</xdr:colOff>
      <xdr:row>5</xdr:row>
      <xdr:rowOff>23810</xdr:rowOff>
    </xdr:from>
    <xdr:to>
      <xdr:col>16</xdr:col>
      <xdr:colOff>457199</xdr:colOff>
      <xdr:row>37</xdr:row>
      <xdr:rowOff>104775</xdr:rowOff>
    </xdr:to>
    <xdr:graphicFrame macro="">
      <xdr:nvGraphicFramePr>
        <xdr:cNvPr id="2" name="Gráfico 1">
          <a:extLst>
            <a:ext uri="{FF2B5EF4-FFF2-40B4-BE49-F238E27FC236}">
              <a16:creationId xmlns:a16="http://schemas.microsoft.com/office/drawing/2014/main" id="{F2FB2F99-8409-4702-82BF-00EB6C795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49529</xdr:colOff>
      <xdr:row>11</xdr:row>
      <xdr:rowOff>13335</xdr:rowOff>
    </xdr:from>
    <xdr:to>
      <xdr:col>8</xdr:col>
      <xdr:colOff>295275</xdr:colOff>
      <xdr:row>31</xdr:row>
      <xdr:rowOff>38100</xdr:rowOff>
    </xdr:to>
    <xdr:graphicFrame macro="">
      <xdr:nvGraphicFramePr>
        <xdr:cNvPr id="2" name="Gráfico 1">
          <a:extLst>
            <a:ext uri="{FF2B5EF4-FFF2-40B4-BE49-F238E27FC236}">
              <a16:creationId xmlns:a16="http://schemas.microsoft.com/office/drawing/2014/main" id="{39B20AFE-C81A-4BE7-A9DF-A1682E590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xdr:colOff>
      <xdr:row>11</xdr:row>
      <xdr:rowOff>3810</xdr:rowOff>
    </xdr:from>
    <xdr:to>
      <xdr:col>17</xdr:col>
      <xdr:colOff>19050</xdr:colOff>
      <xdr:row>31</xdr:row>
      <xdr:rowOff>0</xdr:rowOff>
    </xdr:to>
    <xdr:graphicFrame macro="">
      <xdr:nvGraphicFramePr>
        <xdr:cNvPr id="3" name="Gráfico 2">
          <a:extLst>
            <a:ext uri="{FF2B5EF4-FFF2-40B4-BE49-F238E27FC236}">
              <a16:creationId xmlns:a16="http://schemas.microsoft.com/office/drawing/2014/main" id="{630383FE-274E-4B4F-9406-F5A9F20B8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255270</xdr:colOff>
      <xdr:row>11</xdr:row>
      <xdr:rowOff>55246</xdr:rowOff>
    </xdr:from>
    <xdr:to>
      <xdr:col>10</xdr:col>
      <xdr:colOff>247650</xdr:colOff>
      <xdr:row>32</xdr:row>
      <xdr:rowOff>95250</xdr:rowOff>
    </xdr:to>
    <xdr:graphicFrame macro="">
      <xdr:nvGraphicFramePr>
        <xdr:cNvPr id="2" name="Gráfico 1">
          <a:extLst>
            <a:ext uri="{FF2B5EF4-FFF2-40B4-BE49-F238E27FC236}">
              <a16:creationId xmlns:a16="http://schemas.microsoft.com/office/drawing/2014/main" id="{64374659-8E90-4B2B-BCDD-0738A96E3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xdr:colOff>
      <xdr:row>6</xdr:row>
      <xdr:rowOff>123826</xdr:rowOff>
    </xdr:from>
    <xdr:to>
      <xdr:col>12</xdr:col>
      <xdr:colOff>0</xdr:colOff>
      <xdr:row>28</xdr:row>
      <xdr:rowOff>123826</xdr:rowOff>
    </xdr:to>
    <xdr:graphicFrame macro="">
      <xdr:nvGraphicFramePr>
        <xdr:cNvPr id="2" name="Gráfico 1">
          <a:extLst>
            <a:ext uri="{FF2B5EF4-FFF2-40B4-BE49-F238E27FC236}">
              <a16:creationId xmlns:a16="http://schemas.microsoft.com/office/drawing/2014/main" id="{43BEA8E9-934B-480B-AD5E-0D54D2DB6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23</xdr:row>
      <xdr:rowOff>90486</xdr:rowOff>
    </xdr:from>
    <xdr:to>
      <xdr:col>7</xdr:col>
      <xdr:colOff>134938</xdr:colOff>
      <xdr:row>52</xdr:row>
      <xdr:rowOff>66674</xdr:rowOff>
    </xdr:to>
    <xdr:graphicFrame macro="">
      <xdr:nvGraphicFramePr>
        <xdr:cNvPr id="2" name="Gráfico 1">
          <a:extLst>
            <a:ext uri="{FF2B5EF4-FFF2-40B4-BE49-F238E27FC236}">
              <a16:creationId xmlns:a16="http://schemas.microsoft.com/office/drawing/2014/main" id="{9CB8F114-32E4-468B-A5F2-9DB0D2311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247650</xdr:colOff>
      <xdr:row>7</xdr:row>
      <xdr:rowOff>38100</xdr:rowOff>
    </xdr:from>
    <xdr:to>
      <xdr:col>12</xdr:col>
      <xdr:colOff>152400</xdr:colOff>
      <xdr:row>28</xdr:row>
      <xdr:rowOff>133350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9"/>
  <sheetViews>
    <sheetView tabSelected="1" zoomScaleNormal="100" workbookViewId="0">
      <pane ySplit="1" topLeftCell="A2" activePane="bottomLeft" state="frozen"/>
      <selection activeCell="M31" sqref="M31"/>
      <selection pane="bottomLeft" activeCell="E21" sqref="E21"/>
    </sheetView>
  </sheetViews>
  <sheetFormatPr defaultColWidth="9.140625" defaultRowHeight="11.25" x14ac:dyDescent="0.2"/>
  <cols>
    <col min="1" max="1" width="10.7109375" style="3" customWidth="1"/>
    <col min="2" max="2" width="132.5703125" style="3" bestFit="1" customWidth="1"/>
    <col min="3" max="3" width="9.140625" style="3" customWidth="1"/>
    <col min="4" max="4" width="10.42578125" style="3" bestFit="1" customWidth="1"/>
    <col min="5" max="16384" width="9.140625" style="3"/>
  </cols>
  <sheetData>
    <row r="1" spans="1:4" x14ac:dyDescent="0.2">
      <c r="A1" s="749" t="s">
        <v>563</v>
      </c>
      <c r="B1" s="749"/>
      <c r="D1" s="3" t="s">
        <v>640</v>
      </c>
    </row>
    <row r="2" spans="1:4" x14ac:dyDescent="0.2">
      <c r="A2" s="747"/>
      <c r="B2" s="747"/>
    </row>
    <row r="3" spans="1:4" x14ac:dyDescent="0.2">
      <c r="A3" s="2"/>
      <c r="B3" s="409" t="s">
        <v>599</v>
      </c>
    </row>
    <row r="4" spans="1:4" x14ac:dyDescent="0.2">
      <c r="A4" s="2" t="s">
        <v>1</v>
      </c>
      <c r="B4" s="5" t="s">
        <v>598</v>
      </c>
    </row>
    <row r="5" spans="1:4" x14ac:dyDescent="0.2">
      <c r="A5" s="2"/>
      <c r="B5" s="406"/>
    </row>
    <row r="6" spans="1:4" x14ac:dyDescent="0.2">
      <c r="B6" s="2" t="s">
        <v>0</v>
      </c>
    </row>
    <row r="7" spans="1:4" x14ac:dyDescent="0.2">
      <c r="A7" s="4" t="s">
        <v>5</v>
      </c>
      <c r="B7" s="5" t="s">
        <v>2</v>
      </c>
      <c r="D7" s="527">
        <v>43347</v>
      </c>
    </row>
    <row r="8" spans="1:4" x14ac:dyDescent="0.2">
      <c r="A8" s="4" t="s">
        <v>3</v>
      </c>
      <c r="B8" s="5" t="s">
        <v>4</v>
      </c>
      <c r="D8" s="527">
        <v>43347</v>
      </c>
    </row>
    <row r="9" spans="1:4" x14ac:dyDescent="0.2">
      <c r="A9" s="4" t="s">
        <v>7</v>
      </c>
      <c r="B9" s="407" t="s">
        <v>6</v>
      </c>
    </row>
    <row r="10" spans="1:4" x14ac:dyDescent="0.2">
      <c r="A10" s="4" t="s">
        <v>11</v>
      </c>
      <c r="B10" s="5" t="s">
        <v>8</v>
      </c>
    </row>
    <row r="11" spans="1:4" x14ac:dyDescent="0.2">
      <c r="A11" s="4" t="s">
        <v>9</v>
      </c>
      <c r="B11" s="5" t="s">
        <v>10</v>
      </c>
    </row>
    <row r="12" spans="1:4" x14ac:dyDescent="0.2">
      <c r="A12" s="4" t="s">
        <v>557</v>
      </c>
      <c r="B12" s="407" t="s">
        <v>12</v>
      </c>
    </row>
    <row r="13" spans="1:4" x14ac:dyDescent="0.2">
      <c r="A13" s="4" t="s">
        <v>13</v>
      </c>
      <c r="B13" s="407" t="s">
        <v>14</v>
      </c>
    </row>
    <row r="14" spans="1:4" x14ac:dyDescent="0.2">
      <c r="A14" s="4" t="s">
        <v>15</v>
      </c>
      <c r="B14" s="408" t="s">
        <v>14</v>
      </c>
    </row>
    <row r="15" spans="1:4" x14ac:dyDescent="0.2">
      <c r="A15" s="4" t="s">
        <v>16</v>
      </c>
      <c r="B15" s="407" t="s">
        <v>561</v>
      </c>
      <c r="D15" s="527">
        <v>43347</v>
      </c>
    </row>
    <row r="16" spans="1:4" x14ac:dyDescent="0.2">
      <c r="A16" s="4" t="s">
        <v>17</v>
      </c>
      <c r="B16" s="407" t="s">
        <v>613</v>
      </c>
      <c r="D16" s="527">
        <v>43347</v>
      </c>
    </row>
    <row r="17" spans="1:4" x14ac:dyDescent="0.2">
      <c r="A17" s="4" t="s">
        <v>18</v>
      </c>
      <c r="B17" s="5" t="s">
        <v>19</v>
      </c>
      <c r="D17" s="527">
        <v>43347</v>
      </c>
    </row>
    <row r="18" spans="1:4" x14ac:dyDescent="0.2">
      <c r="A18" s="4" t="s">
        <v>20</v>
      </c>
      <c r="B18" s="5" t="s">
        <v>282</v>
      </c>
    </row>
    <row r="19" spans="1:4" x14ac:dyDescent="0.2">
      <c r="A19" s="4" t="s">
        <v>21</v>
      </c>
      <c r="B19" s="407" t="s">
        <v>24</v>
      </c>
      <c r="D19" s="527">
        <v>43347</v>
      </c>
    </row>
    <row r="20" spans="1:4" x14ac:dyDescent="0.2">
      <c r="A20" s="4" t="s">
        <v>554</v>
      </c>
      <c r="B20" s="407" t="s">
        <v>555</v>
      </c>
      <c r="D20" s="527">
        <v>43347</v>
      </c>
    </row>
    <row r="21" spans="1:4" x14ac:dyDescent="0.2">
      <c r="A21" s="4" t="s">
        <v>22</v>
      </c>
      <c r="B21" s="408" t="s">
        <v>556</v>
      </c>
      <c r="D21" s="527"/>
    </row>
    <row r="22" spans="1:4" x14ac:dyDescent="0.2">
      <c r="A22" s="4" t="s">
        <v>23</v>
      </c>
      <c r="B22" s="408" t="s">
        <v>653</v>
      </c>
      <c r="D22" s="527">
        <v>43518</v>
      </c>
    </row>
    <row r="23" spans="1:4" x14ac:dyDescent="0.2">
      <c r="A23" s="4" t="s">
        <v>25</v>
      </c>
      <c r="B23" s="408" t="s">
        <v>680</v>
      </c>
      <c r="D23" s="527">
        <v>43518</v>
      </c>
    </row>
    <row r="24" spans="1:4" x14ac:dyDescent="0.2">
      <c r="A24" s="4" t="s">
        <v>26</v>
      </c>
      <c r="B24" s="408" t="s">
        <v>684</v>
      </c>
      <c r="D24" s="527">
        <v>43518</v>
      </c>
    </row>
    <row r="25" spans="1:4" x14ac:dyDescent="0.2">
      <c r="A25" s="4" t="s">
        <v>27</v>
      </c>
      <c r="B25" s="408" t="s">
        <v>681</v>
      </c>
      <c r="D25" s="527">
        <v>43518</v>
      </c>
    </row>
    <row r="26" spans="1:4" x14ac:dyDescent="0.2">
      <c r="A26" s="4"/>
      <c r="B26" s="5"/>
    </row>
    <row r="27" spans="1:4" x14ac:dyDescent="0.2">
      <c r="A27" s="4"/>
      <c r="B27" s="2" t="s">
        <v>30</v>
      </c>
    </row>
    <row r="28" spans="1:4" x14ac:dyDescent="0.2">
      <c r="A28" s="4" t="s">
        <v>28</v>
      </c>
      <c r="B28" s="407" t="s">
        <v>2</v>
      </c>
      <c r="D28" s="527">
        <v>43347</v>
      </c>
    </row>
    <row r="29" spans="1:4" x14ac:dyDescent="0.2">
      <c r="A29" s="4" t="s">
        <v>29</v>
      </c>
      <c r="B29" s="407" t="s">
        <v>470</v>
      </c>
    </row>
    <row r="30" spans="1:4" x14ac:dyDescent="0.2">
      <c r="A30" s="4" t="s">
        <v>562</v>
      </c>
      <c r="B30" s="5" t="s">
        <v>481</v>
      </c>
    </row>
    <row r="31" spans="1:4" x14ac:dyDescent="0.2">
      <c r="A31" s="4" t="s">
        <v>564</v>
      </c>
      <c r="B31" s="408" t="s">
        <v>559</v>
      </c>
      <c r="D31" s="527"/>
    </row>
    <row r="32" spans="1:4" x14ac:dyDescent="0.2">
      <c r="A32" s="4" t="s">
        <v>31</v>
      </c>
      <c r="B32" s="5" t="s">
        <v>560</v>
      </c>
      <c r="D32" s="527">
        <v>43347</v>
      </c>
    </row>
    <row r="33" spans="1:4" x14ac:dyDescent="0.2">
      <c r="A33" s="4" t="s">
        <v>32</v>
      </c>
      <c r="B33" s="5" t="s">
        <v>561</v>
      </c>
      <c r="D33" s="527">
        <v>43347</v>
      </c>
    </row>
    <row r="34" spans="1:4" x14ac:dyDescent="0.2">
      <c r="A34" s="4" t="s">
        <v>33</v>
      </c>
      <c r="B34" s="5" t="s">
        <v>637</v>
      </c>
      <c r="D34" s="527">
        <v>43347</v>
      </c>
    </row>
    <row r="35" spans="1:4" x14ac:dyDescent="0.2">
      <c r="A35" s="4" t="s">
        <v>34</v>
      </c>
      <c r="B35" s="5" t="s">
        <v>556</v>
      </c>
      <c r="D35" s="527">
        <v>43518</v>
      </c>
    </row>
    <row r="36" spans="1:4" x14ac:dyDescent="0.2">
      <c r="A36" s="4" t="s">
        <v>623</v>
      </c>
      <c r="B36" s="5" t="s">
        <v>825</v>
      </c>
      <c r="D36" s="527">
        <v>43518</v>
      </c>
    </row>
    <row r="37" spans="1:4" x14ac:dyDescent="0.2">
      <c r="A37" s="4"/>
      <c r="B37" s="5"/>
    </row>
    <row r="38" spans="1:4" x14ac:dyDescent="0.2">
      <c r="A38" s="4"/>
      <c r="B38" s="417" t="s">
        <v>565</v>
      </c>
    </row>
    <row r="39" spans="1:4" x14ac:dyDescent="0.2">
      <c r="A39" s="4" t="s">
        <v>37</v>
      </c>
      <c r="B39" s="5" t="s">
        <v>558</v>
      </c>
      <c r="D39" s="527"/>
    </row>
    <row r="40" spans="1:4" x14ac:dyDescent="0.2">
      <c r="A40" s="4" t="s">
        <v>39</v>
      </c>
      <c r="B40" s="5" t="s">
        <v>326</v>
      </c>
    </row>
    <row r="41" spans="1:4" x14ac:dyDescent="0.2">
      <c r="A41" s="4"/>
      <c r="B41" s="407"/>
    </row>
    <row r="42" spans="1:4" x14ac:dyDescent="0.2">
      <c r="B42" s="2" t="s">
        <v>35</v>
      </c>
    </row>
    <row r="43" spans="1:4" x14ac:dyDescent="0.2">
      <c r="A43" s="4" t="s">
        <v>41</v>
      </c>
      <c r="B43" s="416" t="s">
        <v>354</v>
      </c>
    </row>
    <row r="44" spans="1:4" x14ac:dyDescent="0.2">
      <c r="A44" s="4" t="s">
        <v>43</v>
      </c>
      <c r="B44" s="416" t="s">
        <v>371</v>
      </c>
    </row>
    <row r="45" spans="1:4" x14ac:dyDescent="0.2">
      <c r="A45" s="4" t="s">
        <v>638</v>
      </c>
      <c r="B45" s="416" t="s">
        <v>876</v>
      </c>
    </row>
    <row r="46" spans="1:4" x14ac:dyDescent="0.2">
      <c r="A46" s="4"/>
      <c r="B46" s="407"/>
    </row>
    <row r="47" spans="1:4" x14ac:dyDescent="0.2">
      <c r="B47" s="2" t="s">
        <v>36</v>
      </c>
    </row>
    <row r="48" spans="1:4" x14ac:dyDescent="0.2">
      <c r="A48" s="4" t="s">
        <v>826</v>
      </c>
      <c r="B48" s="442" t="s">
        <v>38</v>
      </c>
    </row>
    <row r="49" spans="1:4" x14ac:dyDescent="0.2">
      <c r="A49" s="4" t="s">
        <v>827</v>
      </c>
      <c r="B49" s="408" t="s">
        <v>42</v>
      </c>
    </row>
    <row r="50" spans="1:4" x14ac:dyDescent="0.2">
      <c r="A50" s="4" t="s">
        <v>828</v>
      </c>
      <c r="B50" s="443" t="s">
        <v>40</v>
      </c>
    </row>
    <row r="51" spans="1:4" x14ac:dyDescent="0.2">
      <c r="A51" s="4" t="s">
        <v>829</v>
      </c>
      <c r="B51" s="408" t="s">
        <v>44</v>
      </c>
    </row>
    <row r="52" spans="1:4" x14ac:dyDescent="0.2">
      <c r="A52" s="4"/>
      <c r="B52" s="408"/>
    </row>
    <row r="53" spans="1:4" x14ac:dyDescent="0.2">
      <c r="A53" s="4"/>
      <c r="B53" s="748" t="s">
        <v>723</v>
      </c>
      <c r="D53" s="527">
        <v>43518</v>
      </c>
    </row>
    <row r="54" spans="1:4" x14ac:dyDescent="0.2">
      <c r="A54" s="4" t="s">
        <v>830</v>
      </c>
      <c r="B54" s="408" t="s">
        <v>724</v>
      </c>
      <c r="D54" s="527">
        <v>43518</v>
      </c>
    </row>
    <row r="55" spans="1:4" x14ac:dyDescent="0.2">
      <c r="A55" s="4" t="s">
        <v>831</v>
      </c>
      <c r="B55" s="408" t="s">
        <v>727</v>
      </c>
      <c r="D55" s="527">
        <v>43518</v>
      </c>
    </row>
    <row r="56" spans="1:4" x14ac:dyDescent="0.2">
      <c r="A56" s="4" t="s">
        <v>832</v>
      </c>
      <c r="B56" s="408" t="s">
        <v>808</v>
      </c>
      <c r="D56" s="527">
        <v>43518</v>
      </c>
    </row>
    <row r="57" spans="1:4" x14ac:dyDescent="0.2">
      <c r="A57" s="4" t="s">
        <v>833</v>
      </c>
      <c r="B57" s="408" t="s">
        <v>772</v>
      </c>
      <c r="D57" s="527">
        <v>43518</v>
      </c>
    </row>
    <row r="58" spans="1:4" x14ac:dyDescent="0.2">
      <c r="A58" s="4" t="s">
        <v>834</v>
      </c>
      <c r="B58" s="408" t="s">
        <v>773</v>
      </c>
      <c r="D58" s="527">
        <v>43518</v>
      </c>
    </row>
    <row r="59" spans="1:4" x14ac:dyDescent="0.2">
      <c r="A59" s="4" t="s">
        <v>835</v>
      </c>
      <c r="B59" s="408" t="s">
        <v>774</v>
      </c>
      <c r="D59" s="527">
        <v>43518</v>
      </c>
    </row>
    <row r="61" spans="1:4" x14ac:dyDescent="0.2">
      <c r="B61" s="4" t="s">
        <v>624</v>
      </c>
    </row>
    <row r="62" spans="1:4" x14ac:dyDescent="0.2">
      <c r="A62" s="4" t="s">
        <v>836</v>
      </c>
      <c r="B62" s="445" t="s">
        <v>627</v>
      </c>
      <c r="D62" s="527">
        <v>43347</v>
      </c>
    </row>
    <row r="63" spans="1:4" x14ac:dyDescent="0.2">
      <c r="A63" s="4" t="s">
        <v>837</v>
      </c>
      <c r="B63" s="445" t="s">
        <v>628</v>
      </c>
      <c r="D63" s="527">
        <v>43347</v>
      </c>
    </row>
    <row r="65" spans="1:4" x14ac:dyDescent="0.2">
      <c r="A65" s="4"/>
      <c r="B65" s="4" t="s">
        <v>687</v>
      </c>
      <c r="D65" s="527">
        <v>43518</v>
      </c>
    </row>
    <row r="66" spans="1:4" x14ac:dyDescent="0.2">
      <c r="A66" s="4" t="s">
        <v>838</v>
      </c>
      <c r="B66" s="408" t="s">
        <v>822</v>
      </c>
      <c r="D66" s="527">
        <v>43518</v>
      </c>
    </row>
    <row r="67" spans="1:4" x14ac:dyDescent="0.2">
      <c r="A67" s="4" t="s">
        <v>839</v>
      </c>
      <c r="B67" s="408" t="s">
        <v>688</v>
      </c>
      <c r="D67" s="527">
        <v>43518</v>
      </c>
    </row>
    <row r="68" spans="1:4" x14ac:dyDescent="0.2">
      <c r="A68" s="4" t="s">
        <v>840</v>
      </c>
      <c r="B68" s="408" t="s">
        <v>704</v>
      </c>
      <c r="D68" s="527">
        <v>43518</v>
      </c>
    </row>
    <row r="69" spans="1:4" x14ac:dyDescent="0.2">
      <c r="A69" s="4" t="s">
        <v>841</v>
      </c>
      <c r="B69" s="408" t="s">
        <v>722</v>
      </c>
      <c r="D69" s="527">
        <v>43518</v>
      </c>
    </row>
  </sheetData>
  <mergeCells count="1">
    <mergeCell ref="A1:B1"/>
  </mergeCells>
  <hyperlinks>
    <hyperlink ref="B7" location="'T2'!A1" display="Mortes violentas intencionais"/>
    <hyperlink ref="B9" location="'T3'!A1" display="Homicídios dolosos, por número de vítimas e ocorrências"/>
    <hyperlink ref="B10" location="'T4'!A1" display="Latrocínio, por número de vítimas e número de ocorrências"/>
    <hyperlink ref="B11" location="'G2'!A1" display="Latrocínios, por número de ocorrências e taxa"/>
    <hyperlink ref="B12" location="'T5'!A1" display="Lesão corporal seguida de morte, por número de ocorrência e número de vitimas"/>
    <hyperlink ref="B13" location="'T6'!A1" display="Policiais Civis e Militares Vítimas de CVLI"/>
    <hyperlink ref="B8" location="'G1'!A1" display="Variação da taxa de MVI entre 2015 e 2016"/>
    <hyperlink ref="B14" location="'G3'!A1" display="Policiais Civis e Militares Vítimas de Homícidio"/>
    <hyperlink ref="B16" location="'G4'!A1" display="Mortes decorrentes de intervenções policiais"/>
    <hyperlink ref="B17" location="'T8'!A1" display="Proporção de Mortes decorrentes de intervenção policial em relação ao conjunto de Mortes Violentas Intencionais"/>
    <hyperlink ref="B18" location="'T9'!A1" display="Mortes a esclarecer"/>
    <hyperlink ref="B19" location="'T10'!A1" display="Estupro e Tentativa de Estupro"/>
    <hyperlink ref="B20" location="'T11'!A1" display="Pessoas desaparecidas e pessoas localizadas"/>
    <hyperlink ref="B21" location="'T12'!A1" display="Roubo e furto de veículos"/>
    <hyperlink ref="B29" location="'T18'!A1" display="Homicídios dolosos, por número de vítimas"/>
    <hyperlink ref="B32" location="'T21'!A1" display="Policiais Civis e Militares vítimas de de CVLI, em serviço e fora de serviço"/>
    <hyperlink ref="B31" location="'T20'!A1" display="Lesão corporal seguida de morte, por número de vítimas"/>
    <hyperlink ref="B33" location="'T22'!A1" display="Mortes decorrentes de intervenções policiais, segundo corporação e situação (em serviço e fora de serviço)"/>
    <hyperlink ref="B43" location="'T28'!A1" display="Registros de apreensão de armas de fogo e de porte ilegal de arma de fogo, em ns. absolutos e taxas"/>
    <hyperlink ref="B44" location="'T29'!A1" display="Registros de apreensão de armas de fogo e cadastro no Sinarm, em ns. Absolutos e percentual"/>
    <hyperlink ref="B45" location="'T30'!A1" display="Registros de apreensão de armas de fogo, em ns. Absolutos e percentual"/>
    <hyperlink ref="B15" location="'T7'!A1" display="Mortes decorrentes de intervenções policiais"/>
    <hyperlink ref="B4" location="'T1'!A1" display="Grupos segundo qualidade estimada dos registros estatísticos oficiais de Mortes Violentas Intencionais"/>
    <hyperlink ref="B39" location="'T26'!A1" display="Homicídios de mulheres e feminicídios"/>
    <hyperlink ref="B40" location="'T27'!A1" display="Lesão corporal dolosa - violência doméstica"/>
    <hyperlink ref="B48" location="'T31'!A1" display="Despesas realizadas com a Função Segurança Pública, por Subfunções"/>
    <hyperlink ref="B49" location="'T32'!A1" display="Despesa per capita realizada com a Função Segurança Pública"/>
    <hyperlink ref="B50" location="'T33'!A1" display="Participação das despesas realizadas com a Função Segurança Pública no total das despesas realizadas"/>
    <hyperlink ref="B51" location="'T34'!A1" display="Execução Orçamentária do Ministério da Justiça por Órgão/Unidade Orçamentária/GND "/>
    <hyperlink ref="B62" location="'T41'!A1" display="Presos no Sistema Penitenciário e sob custódia das polícias e taxas por 100 mil habitantes"/>
    <hyperlink ref="B63" location="'T42'!A1" display="Total de pessoas presas no Sistema Penitenciário e sob custódia das polícias, vagas no sistema prisional e razão preso/vaga"/>
    <hyperlink ref="B34" location="'T23'!A1" display="Proporção de Mortes decorrentes de intervenções policiais em relação às Mortes Violentas Intencionais"/>
    <hyperlink ref="B22" location="'T13'!A1" display="Outros roubos, por tipo"/>
    <hyperlink ref="B23" location="'T14'!A1" display="Suicídios"/>
    <hyperlink ref="B24" location="'T15'!A1" display="Crimes violentos não letais intencionais contra a pessoa"/>
    <hyperlink ref="B25" location="'T16'!A1" display="Tráfico de entorpecentes e Posse e Uso de entorpecentes"/>
    <hyperlink ref="B28" location="'T17'!A1" display="Mortes violentas intencionais"/>
    <hyperlink ref="B30" location="'T19'!A1" display="Latrocínio, por número de vítimas"/>
    <hyperlink ref="B35" location="'T24'!A1" display="Roubo e furto de veículos"/>
    <hyperlink ref="B36" location="'T25'!A1" display="Estupros"/>
    <hyperlink ref="B54" location="'T35'!A1" display="Quantidade de operações da Força Nacional em andamento"/>
    <hyperlink ref="B55" location="'T36'!A1" display="Operações da Força Nacional ativas em cada ano, por tipo"/>
    <hyperlink ref="B56" location="'T37'!A1" display="Efetivo e Despesas com a Força Nacional"/>
    <hyperlink ref="B57" location="'T38'!A1" display="Gastos totais por operação da Força Nacional em 2016"/>
    <hyperlink ref="B58" location="'T39'!A1" display="Gastos totais por operação da Força Nacional em 2017"/>
    <hyperlink ref="B59" location="'T40'!A1" display="Recursos recebidos pelo Estado Maior Conjunto das Forças Armadas para atender às Operações de Garantia da Lei e da Ordem - GLO e efetivo empregado, no período de 2016 a 2018"/>
    <hyperlink ref="B66" location="'T43'!A1" display="Adolescentes em conflito com a lei"/>
    <hyperlink ref="B67" location="'T44'!A1" display="Atos infracionais, por tipo"/>
    <hyperlink ref="B68" location="'T45'!A1" display="Evolução dos atos infracionais, por tipo"/>
    <hyperlink ref="B69" location="'G5'!A1" display="Evolução do número de adolescentes em cumprimento de medida socioeducativa"/>
  </hyperlinks>
  <pageMargins left="0.511811024" right="0.511811024" top="0.78740157499999996" bottom="0.78740157499999996" header="0.31496062000000002" footer="0.31496062000000002"/>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M31" sqref="M31"/>
    </sheetView>
  </sheetViews>
  <sheetFormatPr defaultColWidth="9.140625" defaultRowHeight="11.25" x14ac:dyDescent="0.2"/>
  <cols>
    <col min="1" max="1" width="22.5703125" style="1" customWidth="1"/>
    <col min="2" max="16384" width="9.140625" style="1"/>
  </cols>
  <sheetData>
    <row r="1" spans="1:10" x14ac:dyDescent="0.2">
      <c r="A1" s="142" t="s">
        <v>15</v>
      </c>
      <c r="J1" s="10" t="s">
        <v>46</v>
      </c>
    </row>
    <row r="2" spans="1:10" x14ac:dyDescent="0.2">
      <c r="A2" s="3" t="s">
        <v>249</v>
      </c>
    </row>
    <row r="3" spans="1:10" x14ac:dyDescent="0.2">
      <c r="A3" s="3" t="s">
        <v>634</v>
      </c>
    </row>
    <row r="5" spans="1:10" x14ac:dyDescent="0.2">
      <c r="A5" s="143"/>
      <c r="B5" s="143">
        <v>2013</v>
      </c>
      <c r="C5" s="143">
        <v>2014</v>
      </c>
      <c r="D5" s="143">
        <v>2015</v>
      </c>
      <c r="E5" s="143">
        <v>2016</v>
      </c>
      <c r="F5" s="143">
        <v>2017</v>
      </c>
    </row>
    <row r="6" spans="1:10" x14ac:dyDescent="0.2">
      <c r="A6" s="144" t="s">
        <v>250</v>
      </c>
      <c r="B6" s="144">
        <v>121</v>
      </c>
      <c r="C6" s="144">
        <v>79</v>
      </c>
      <c r="D6" s="144">
        <v>80</v>
      </c>
      <c r="E6" s="144">
        <v>93</v>
      </c>
      <c r="F6" s="144">
        <v>77</v>
      </c>
    </row>
    <row r="7" spans="1:10" x14ac:dyDescent="0.2">
      <c r="A7" s="144" t="s">
        <v>251</v>
      </c>
      <c r="B7" s="144">
        <v>369</v>
      </c>
      <c r="C7" s="144">
        <v>336</v>
      </c>
      <c r="D7" s="144">
        <v>288</v>
      </c>
      <c r="E7" s="144">
        <v>293</v>
      </c>
      <c r="F7" s="144">
        <v>290</v>
      </c>
    </row>
    <row r="8" spans="1:10" x14ac:dyDescent="0.2">
      <c r="A8" s="144" t="s">
        <v>238</v>
      </c>
      <c r="B8" s="144">
        <v>490</v>
      </c>
      <c r="C8" s="144">
        <v>415</v>
      </c>
      <c r="D8" s="144">
        <v>368</v>
      </c>
      <c r="E8" s="144">
        <v>386</v>
      </c>
      <c r="F8" s="144">
        <v>367</v>
      </c>
    </row>
    <row r="9" spans="1:10" x14ac:dyDescent="0.2">
      <c r="A9" s="81"/>
      <c r="B9" s="81"/>
      <c r="C9" s="81"/>
      <c r="D9" s="81"/>
      <c r="E9" s="81"/>
      <c r="F9" s="81"/>
      <c r="G9" s="81"/>
      <c r="H9" s="81"/>
      <c r="I9" s="81"/>
      <c r="J9" s="81"/>
    </row>
    <row r="10" spans="1:10" x14ac:dyDescent="0.2">
      <c r="A10" s="3" t="s">
        <v>252</v>
      </c>
    </row>
    <row r="27" spans="2:2" x14ac:dyDescent="0.2">
      <c r="B27" s="4"/>
    </row>
    <row r="29" spans="2:2" x14ac:dyDescent="0.2">
      <c r="B29" s="3"/>
    </row>
  </sheetData>
  <hyperlinks>
    <hyperlink ref="J1" location="Índice!A1" display="(Voltar ao índice)"/>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3"/>
  <sheetViews>
    <sheetView zoomScaleNormal="100" workbookViewId="0">
      <pane xSplit="2" ySplit="9" topLeftCell="C24"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1.42578125" style="8" customWidth="1"/>
    <col min="2" max="2" width="15.42578125" style="8" customWidth="1"/>
    <col min="3" max="10" width="9.140625" style="8" customWidth="1"/>
    <col min="11" max="12" width="9.140625" style="145" customWidth="1"/>
    <col min="13" max="15" width="9.140625" style="8" customWidth="1"/>
    <col min="16" max="18" width="9.140625" style="8"/>
    <col min="19" max="19" width="12.28515625" style="8" bestFit="1" customWidth="1"/>
    <col min="20" max="21" width="10" style="8" bestFit="1" customWidth="1"/>
    <col min="22" max="16384" width="9.140625" style="8"/>
  </cols>
  <sheetData>
    <row r="1" spans="1:24" x14ac:dyDescent="0.25">
      <c r="A1" s="7" t="s">
        <v>253</v>
      </c>
      <c r="C1" s="36"/>
      <c r="D1" s="36"/>
      <c r="E1" s="117"/>
      <c r="F1" s="117"/>
      <c r="G1" s="117"/>
      <c r="H1" s="117"/>
      <c r="O1" s="10" t="s">
        <v>46</v>
      </c>
    </row>
    <row r="2" spans="1:24" x14ac:dyDescent="0.25">
      <c r="A2" s="11" t="s">
        <v>254</v>
      </c>
      <c r="C2" s="36"/>
      <c r="D2" s="36"/>
      <c r="E2" s="116"/>
      <c r="F2" s="116"/>
      <c r="G2" s="117"/>
      <c r="H2" s="117"/>
    </row>
    <row r="3" spans="1:24" x14ac:dyDescent="0.25">
      <c r="A3" s="11" t="s">
        <v>178</v>
      </c>
      <c r="C3" s="36"/>
      <c r="D3" s="36"/>
      <c r="E3" s="146"/>
      <c r="F3" s="146"/>
      <c r="G3" s="119"/>
      <c r="H3" s="119"/>
    </row>
    <row r="4" spans="1:24" x14ac:dyDescent="0.25">
      <c r="B4" s="36"/>
      <c r="C4" s="147"/>
      <c r="D4" s="147"/>
      <c r="E4" s="147"/>
      <c r="F4" s="147"/>
      <c r="G4" s="147"/>
      <c r="H4" s="147"/>
      <c r="I4" s="147"/>
      <c r="J4" s="147"/>
    </row>
    <row r="5" spans="1:24" ht="48.2" customHeight="1" x14ac:dyDescent="0.25">
      <c r="A5" s="764" t="s">
        <v>255</v>
      </c>
      <c r="B5" s="764" t="s">
        <v>50</v>
      </c>
      <c r="C5" s="774" t="s">
        <v>256</v>
      </c>
      <c r="D5" s="776"/>
      <c r="E5" s="774" t="s">
        <v>257</v>
      </c>
      <c r="F5" s="776"/>
      <c r="G5" s="774" t="s">
        <v>258</v>
      </c>
      <c r="H5" s="776"/>
      <c r="I5" s="774" t="s">
        <v>259</v>
      </c>
      <c r="J5" s="776"/>
      <c r="K5" s="774" t="s">
        <v>238</v>
      </c>
      <c r="L5" s="775"/>
      <c r="M5" s="775"/>
      <c r="N5" s="775"/>
      <c r="O5" s="776"/>
      <c r="Q5" s="14"/>
    </row>
    <row r="6" spans="1:24" ht="13.7" customHeight="1" x14ac:dyDescent="0.25">
      <c r="A6" s="764"/>
      <c r="B6" s="764"/>
      <c r="C6" s="767" t="s">
        <v>148</v>
      </c>
      <c r="D6" s="768"/>
      <c r="E6" s="767" t="s">
        <v>148</v>
      </c>
      <c r="F6" s="768"/>
      <c r="G6" s="767" t="s">
        <v>148</v>
      </c>
      <c r="H6" s="768"/>
      <c r="I6" s="767" t="s">
        <v>148</v>
      </c>
      <c r="J6" s="768"/>
      <c r="K6" s="767" t="s">
        <v>148</v>
      </c>
      <c r="L6" s="768"/>
      <c r="M6" s="767" t="s">
        <v>260</v>
      </c>
      <c r="N6" s="768"/>
      <c r="O6" s="764" t="s">
        <v>62</v>
      </c>
      <c r="Q6" s="14"/>
    </row>
    <row r="7" spans="1:24" s="148" customFormat="1" x14ac:dyDescent="0.25">
      <c r="A7" s="764"/>
      <c r="B7" s="764"/>
      <c r="C7" s="15" t="s">
        <v>63</v>
      </c>
      <c r="D7" s="15">
        <v>2017</v>
      </c>
      <c r="E7" s="15" t="s">
        <v>63</v>
      </c>
      <c r="F7" s="15">
        <v>2017</v>
      </c>
      <c r="G7" s="15" t="s">
        <v>63</v>
      </c>
      <c r="H7" s="15">
        <v>2017</v>
      </c>
      <c r="I7" s="15" t="s">
        <v>63</v>
      </c>
      <c r="J7" s="15">
        <v>2017</v>
      </c>
      <c r="K7" s="15" t="s">
        <v>63</v>
      </c>
      <c r="L7" s="15">
        <v>2017</v>
      </c>
      <c r="M7" s="15">
        <v>2016</v>
      </c>
      <c r="N7" s="15">
        <v>2017</v>
      </c>
      <c r="O7" s="764"/>
      <c r="Q7" s="20"/>
    </row>
    <row r="8" spans="1:24" x14ac:dyDescent="0.25">
      <c r="A8" s="67"/>
      <c r="B8" s="67"/>
      <c r="D8" s="48"/>
      <c r="F8" s="48"/>
      <c r="H8" s="48"/>
      <c r="J8" s="48"/>
      <c r="L8" s="149"/>
      <c r="O8" s="48"/>
      <c r="Q8" s="14"/>
    </row>
    <row r="9" spans="1:24" s="43" customFormat="1" ht="11.25" customHeight="1" x14ac:dyDescent="0.25">
      <c r="A9" s="456"/>
      <c r="B9" s="345" t="s">
        <v>64</v>
      </c>
      <c r="C9" s="471">
        <v>138</v>
      </c>
      <c r="D9" s="471">
        <v>163</v>
      </c>
      <c r="E9" s="471">
        <v>2207</v>
      </c>
      <c r="F9" s="471">
        <v>2511</v>
      </c>
      <c r="G9" s="471">
        <v>48</v>
      </c>
      <c r="H9" s="471">
        <v>40</v>
      </c>
      <c r="I9" s="471">
        <v>460</v>
      </c>
      <c r="J9" s="471">
        <v>445</v>
      </c>
      <c r="K9" s="471">
        <v>4240</v>
      </c>
      <c r="L9" s="471">
        <v>5159</v>
      </c>
      <c r="M9" s="472">
        <v>2.0574391195030128</v>
      </c>
      <c r="N9" s="472">
        <v>2.4843383032346926</v>
      </c>
      <c r="O9" s="473">
        <v>20.749055448833875</v>
      </c>
      <c r="R9" s="42"/>
      <c r="T9" s="529"/>
      <c r="U9" s="529"/>
      <c r="W9" s="530"/>
      <c r="X9" s="530"/>
    </row>
    <row r="10" spans="1:24" s="43" customFormat="1" x14ac:dyDescent="0.25">
      <c r="A10" s="14"/>
      <c r="B10" s="150"/>
      <c r="C10" s="12"/>
      <c r="D10" s="25"/>
      <c r="E10" s="12"/>
      <c r="F10" s="25"/>
      <c r="G10" s="12"/>
      <c r="H10" s="25"/>
      <c r="I10" s="12"/>
      <c r="J10" s="25"/>
      <c r="K10" s="12"/>
      <c r="L10" s="25"/>
      <c r="M10" s="44"/>
      <c r="N10" s="44"/>
      <c r="O10" s="92"/>
      <c r="R10" s="42"/>
    </row>
    <row r="11" spans="1:24" ht="11.25" customHeight="1" x14ac:dyDescent="0.25">
      <c r="A11" s="760" t="s">
        <v>67</v>
      </c>
      <c r="B11" s="213" t="s">
        <v>68</v>
      </c>
      <c r="C11" s="446">
        <v>11</v>
      </c>
      <c r="D11" s="474">
        <v>17</v>
      </c>
      <c r="E11" s="446">
        <v>98</v>
      </c>
      <c r="F11" s="474">
        <v>119</v>
      </c>
      <c r="G11" s="446" t="s">
        <v>241</v>
      </c>
      <c r="H11" s="474" t="s">
        <v>241</v>
      </c>
      <c r="I11" s="446">
        <v>3</v>
      </c>
      <c r="J11" s="474">
        <v>5</v>
      </c>
      <c r="K11" s="446">
        <v>112</v>
      </c>
      <c r="L11" s="474">
        <v>141</v>
      </c>
      <c r="M11" s="475">
        <v>3.3343624207828428</v>
      </c>
      <c r="N11" s="475">
        <v>4.1767592672957088</v>
      </c>
      <c r="O11" s="475">
        <v>25.264105703155316</v>
      </c>
      <c r="R11" s="14"/>
    </row>
    <row r="12" spans="1:24" ht="11.25" customHeight="1" x14ac:dyDescent="0.25">
      <c r="A12" s="761"/>
      <c r="B12" s="93" t="s">
        <v>261</v>
      </c>
      <c r="C12" s="24">
        <v>1</v>
      </c>
      <c r="D12" s="27">
        <v>9</v>
      </c>
      <c r="E12" s="24">
        <v>79</v>
      </c>
      <c r="F12" s="27">
        <v>123</v>
      </c>
      <c r="G12" s="24" t="s">
        <v>241</v>
      </c>
      <c r="H12" s="27">
        <v>3</v>
      </c>
      <c r="I12" s="24">
        <v>13</v>
      </c>
      <c r="J12" s="27">
        <v>22</v>
      </c>
      <c r="K12" s="24">
        <v>109</v>
      </c>
      <c r="L12" s="27">
        <v>161</v>
      </c>
      <c r="M12" s="92">
        <v>1.2160207272406383</v>
      </c>
      <c r="N12" s="92">
        <v>1.7848313722360056</v>
      </c>
      <c r="O12" s="92">
        <v>46.776393876615671</v>
      </c>
      <c r="R12" s="14"/>
    </row>
    <row r="13" spans="1:24" ht="11.25" customHeight="1" x14ac:dyDescent="0.25">
      <c r="A13" s="761"/>
      <c r="B13" s="93" t="s">
        <v>262</v>
      </c>
      <c r="C13" s="24">
        <v>1</v>
      </c>
      <c r="D13" s="151">
        <v>1</v>
      </c>
      <c r="E13" s="24">
        <v>31</v>
      </c>
      <c r="F13" s="27">
        <v>15</v>
      </c>
      <c r="G13" s="24" t="s">
        <v>241</v>
      </c>
      <c r="H13" s="27">
        <v>1</v>
      </c>
      <c r="I13" s="24">
        <v>24</v>
      </c>
      <c r="J13" s="27">
        <v>24</v>
      </c>
      <c r="K13" s="24">
        <v>56</v>
      </c>
      <c r="L13" s="27">
        <v>41</v>
      </c>
      <c r="M13" s="92">
        <v>1.4092669873923451</v>
      </c>
      <c r="N13" s="92">
        <v>1.0208258431274517</v>
      </c>
      <c r="O13" s="92">
        <v>-27.56334660074954</v>
      </c>
      <c r="R13" s="14"/>
      <c r="T13" s="528"/>
      <c r="U13" s="528"/>
      <c r="W13" s="526"/>
      <c r="X13" s="44"/>
    </row>
    <row r="14" spans="1:24" ht="11.25" customHeight="1" x14ac:dyDescent="0.25">
      <c r="A14" s="761"/>
      <c r="B14" s="93" t="s">
        <v>75</v>
      </c>
      <c r="C14" s="24">
        <v>2</v>
      </c>
      <c r="D14" s="27">
        <v>3</v>
      </c>
      <c r="E14" s="24">
        <v>179</v>
      </c>
      <c r="F14" s="27">
        <v>237</v>
      </c>
      <c r="G14" s="24">
        <v>4</v>
      </c>
      <c r="H14" s="27">
        <v>1</v>
      </c>
      <c r="I14" s="24">
        <v>39</v>
      </c>
      <c r="J14" s="27">
        <v>24</v>
      </c>
      <c r="K14" s="24">
        <v>224</v>
      </c>
      <c r="L14" s="27">
        <v>265</v>
      </c>
      <c r="M14" s="92">
        <v>3.3453532073200507</v>
      </c>
      <c r="N14" s="92">
        <v>3.9092626216075717</v>
      </c>
      <c r="O14" s="92">
        <v>16.856498532161467</v>
      </c>
      <c r="Q14" s="14"/>
    </row>
    <row r="15" spans="1:24" ht="11.25" customHeight="1" x14ac:dyDescent="0.25">
      <c r="A15" s="761"/>
      <c r="B15" s="93" t="s">
        <v>76</v>
      </c>
      <c r="C15" s="24">
        <v>3</v>
      </c>
      <c r="D15" s="27">
        <v>5</v>
      </c>
      <c r="E15" s="24">
        <v>122</v>
      </c>
      <c r="F15" s="27">
        <v>104</v>
      </c>
      <c r="G15" s="24" t="s">
        <v>241</v>
      </c>
      <c r="H15" s="27" t="s">
        <v>241</v>
      </c>
      <c r="I15" s="24">
        <v>2</v>
      </c>
      <c r="J15" s="27">
        <v>1</v>
      </c>
      <c r="K15" s="24">
        <v>127</v>
      </c>
      <c r="L15" s="27">
        <v>110</v>
      </c>
      <c r="M15" s="92">
        <v>1.8262775746343562</v>
      </c>
      <c r="N15" s="92">
        <v>1.5713771649470325</v>
      </c>
      <c r="O15" s="92">
        <v>-13.957375002995265</v>
      </c>
      <c r="Q15" s="14"/>
    </row>
    <row r="16" spans="1:24" ht="11.25" customHeight="1" x14ac:dyDescent="0.25">
      <c r="A16" s="761"/>
      <c r="B16" s="93" t="s">
        <v>183</v>
      </c>
      <c r="C16" s="24">
        <v>8</v>
      </c>
      <c r="D16" s="27">
        <v>1</v>
      </c>
      <c r="E16" s="24">
        <v>7</v>
      </c>
      <c r="F16" s="27">
        <v>13</v>
      </c>
      <c r="G16" s="24" t="s">
        <v>241</v>
      </c>
      <c r="H16" s="27" t="s">
        <v>241</v>
      </c>
      <c r="I16" s="24" t="s">
        <v>241</v>
      </c>
      <c r="J16" s="27">
        <v>4</v>
      </c>
      <c r="K16" s="24">
        <v>15</v>
      </c>
      <c r="L16" s="27">
        <v>18</v>
      </c>
      <c r="M16" s="92">
        <v>0.45378488357846286</v>
      </c>
      <c r="N16" s="92">
        <v>0.53818995952811499</v>
      </c>
      <c r="O16" s="92">
        <v>18.60023967392863</v>
      </c>
      <c r="Q16" s="14"/>
    </row>
    <row r="17" spans="1:23" ht="11.25" customHeight="1" x14ac:dyDescent="0.25">
      <c r="A17" s="761"/>
      <c r="B17" s="93" t="s">
        <v>81</v>
      </c>
      <c r="C17" s="27" t="s">
        <v>92</v>
      </c>
      <c r="D17" s="27" t="s">
        <v>92</v>
      </c>
      <c r="E17" s="27" t="s">
        <v>92</v>
      </c>
      <c r="F17" s="27" t="s">
        <v>92</v>
      </c>
      <c r="G17" s="27" t="s">
        <v>92</v>
      </c>
      <c r="H17" s="27" t="s">
        <v>92</v>
      </c>
      <c r="I17" s="27" t="s">
        <v>92</v>
      </c>
      <c r="J17" s="27" t="s">
        <v>92</v>
      </c>
      <c r="K17" s="24">
        <v>281</v>
      </c>
      <c r="L17" s="27">
        <v>388</v>
      </c>
      <c r="M17" s="92">
        <v>3.3967046404545829</v>
      </c>
      <c r="N17" s="92">
        <v>4.6374716313429971</v>
      </c>
      <c r="O17" s="92">
        <v>36.528551117189913</v>
      </c>
    </row>
    <row r="18" spans="1:23" ht="11.25" customHeight="1" x14ac:dyDescent="0.25">
      <c r="A18" s="761"/>
      <c r="B18" s="93" t="s">
        <v>186</v>
      </c>
      <c r="C18" s="24">
        <v>6</v>
      </c>
      <c r="D18" s="27">
        <v>2</v>
      </c>
      <c r="E18" s="24">
        <v>16</v>
      </c>
      <c r="F18" s="27">
        <v>17</v>
      </c>
      <c r="G18" s="24" t="s">
        <v>241</v>
      </c>
      <c r="H18" s="27" t="s">
        <v>241</v>
      </c>
      <c r="I18" s="24" t="s">
        <v>241</v>
      </c>
      <c r="J18" s="27">
        <v>11</v>
      </c>
      <c r="K18" s="24">
        <v>22</v>
      </c>
      <c r="L18" s="27">
        <v>30</v>
      </c>
      <c r="M18" s="92">
        <v>0.5500804492657051</v>
      </c>
      <c r="N18" s="92">
        <v>0.74523829988289825</v>
      </c>
      <c r="O18" s="92">
        <v>35.478056142098247</v>
      </c>
    </row>
    <row r="19" spans="1:23" ht="11.25" customHeight="1" x14ac:dyDescent="0.25">
      <c r="A19" s="761"/>
      <c r="B19" s="93" t="s">
        <v>187</v>
      </c>
      <c r="C19" s="24" t="s">
        <v>92</v>
      </c>
      <c r="D19" s="27" t="s">
        <v>92</v>
      </c>
      <c r="E19" s="24" t="s">
        <v>92</v>
      </c>
      <c r="F19" s="27" t="s">
        <v>92</v>
      </c>
      <c r="G19" s="24" t="s">
        <v>92</v>
      </c>
      <c r="H19" s="27" t="s">
        <v>92</v>
      </c>
      <c r="I19" s="24" t="s">
        <v>92</v>
      </c>
      <c r="J19" s="27" t="s">
        <v>92</v>
      </c>
      <c r="K19" s="24">
        <v>64</v>
      </c>
      <c r="L19" s="27">
        <v>123</v>
      </c>
      <c r="M19" s="92">
        <v>0.6801032396717821</v>
      </c>
      <c r="N19" s="92">
        <v>1.2983906500672524</v>
      </c>
      <c r="O19" s="92">
        <v>90.910816818613569</v>
      </c>
    </row>
    <row r="20" spans="1:23" ht="11.25" customHeight="1" x14ac:dyDescent="0.25">
      <c r="A20" s="761"/>
      <c r="B20" s="93" t="s">
        <v>206</v>
      </c>
      <c r="C20" s="120">
        <v>1</v>
      </c>
      <c r="D20" s="27">
        <v>1</v>
      </c>
      <c r="E20" s="120">
        <v>19</v>
      </c>
      <c r="F20" s="27">
        <v>21</v>
      </c>
      <c r="G20" s="120">
        <v>1</v>
      </c>
      <c r="H20" s="27">
        <v>1</v>
      </c>
      <c r="I20" s="120">
        <v>7</v>
      </c>
      <c r="J20" s="27">
        <v>7</v>
      </c>
      <c r="K20" s="24">
        <v>28</v>
      </c>
      <c r="L20" s="27">
        <v>30</v>
      </c>
      <c r="M20" s="92">
        <v>0.87168215977933994</v>
      </c>
      <c r="N20" s="92">
        <v>0.93189204838259276</v>
      </c>
      <c r="O20" s="92">
        <v>6.9073214276284434</v>
      </c>
    </row>
    <row r="21" spans="1:23" ht="11.25" customHeight="1" x14ac:dyDescent="0.25">
      <c r="A21" s="761"/>
      <c r="B21" s="93" t="s">
        <v>86</v>
      </c>
      <c r="C21" s="24" t="s">
        <v>92</v>
      </c>
      <c r="D21" s="24" t="s">
        <v>92</v>
      </c>
      <c r="E21" s="24" t="s">
        <v>92</v>
      </c>
      <c r="F21" s="24" t="s">
        <v>92</v>
      </c>
      <c r="G21" s="24" t="s">
        <v>92</v>
      </c>
      <c r="H21" s="24" t="s">
        <v>92</v>
      </c>
      <c r="I21" s="24" t="s">
        <v>92</v>
      </c>
      <c r="J21" s="24" t="s">
        <v>92</v>
      </c>
      <c r="K21" s="24">
        <v>925</v>
      </c>
      <c r="L21" s="27">
        <v>1127</v>
      </c>
      <c r="M21" s="92">
        <v>5.5602321616331238</v>
      </c>
      <c r="N21" s="92">
        <v>6.7408515220687226</v>
      </c>
      <c r="O21" s="92">
        <v>21.233274548896407</v>
      </c>
    </row>
    <row r="22" spans="1:23" ht="11.25" customHeight="1" x14ac:dyDescent="0.25">
      <c r="A22" s="761"/>
      <c r="B22" s="93" t="s">
        <v>87</v>
      </c>
      <c r="C22" s="27">
        <v>10</v>
      </c>
      <c r="D22" s="27" t="s">
        <v>92</v>
      </c>
      <c r="E22" s="27">
        <v>55</v>
      </c>
      <c r="F22" s="27" t="s">
        <v>92</v>
      </c>
      <c r="G22" s="27" t="s">
        <v>92</v>
      </c>
      <c r="H22" s="27" t="s">
        <v>92</v>
      </c>
      <c r="I22" s="27" t="s">
        <v>92</v>
      </c>
      <c r="J22" s="27" t="s">
        <v>92</v>
      </c>
      <c r="K22" s="24">
        <v>65</v>
      </c>
      <c r="L22" s="27">
        <v>139</v>
      </c>
      <c r="M22" s="92">
        <v>1.8705046736717545</v>
      </c>
      <c r="N22" s="92">
        <v>3.9634981777888409</v>
      </c>
      <c r="O22" s="92">
        <v>111.89458832030566</v>
      </c>
    </row>
    <row r="23" spans="1:23" ht="11.25" customHeight="1" x14ac:dyDescent="0.25">
      <c r="A23" s="762"/>
      <c r="B23" s="567" t="s">
        <v>93</v>
      </c>
      <c r="C23" s="399">
        <v>3</v>
      </c>
      <c r="D23" s="227">
        <v>6</v>
      </c>
      <c r="E23" s="399">
        <v>51</v>
      </c>
      <c r="F23" s="227">
        <v>67</v>
      </c>
      <c r="G23" s="399" t="s">
        <v>241</v>
      </c>
      <c r="H23" s="227">
        <v>1</v>
      </c>
      <c r="I23" s="399">
        <v>7</v>
      </c>
      <c r="J23" s="227">
        <v>3</v>
      </c>
      <c r="K23" s="399">
        <v>61</v>
      </c>
      <c r="L23" s="399">
        <v>77</v>
      </c>
      <c r="M23" s="476">
        <v>0.88270793958168037</v>
      </c>
      <c r="N23" s="476">
        <v>1.0998175873972902</v>
      </c>
      <c r="O23" s="476">
        <v>24.595864394116496</v>
      </c>
      <c r="S23" s="525"/>
      <c r="T23" s="525"/>
      <c r="U23" s="44"/>
      <c r="W23" s="44"/>
    </row>
    <row r="24" spans="1:23" ht="11.25" customHeight="1" x14ac:dyDescent="0.25">
      <c r="A24" s="40"/>
      <c r="B24" s="93"/>
      <c r="C24" s="24"/>
      <c r="D24" s="27"/>
      <c r="E24" s="24"/>
      <c r="F24" s="27"/>
      <c r="G24" s="24"/>
      <c r="H24" s="27"/>
      <c r="I24" s="24"/>
      <c r="J24" s="27"/>
      <c r="K24" s="24"/>
      <c r="L24" s="24"/>
      <c r="M24" s="92"/>
      <c r="N24" s="92"/>
      <c r="O24" s="92"/>
      <c r="S24" s="544"/>
      <c r="T24" s="544"/>
      <c r="U24" s="44"/>
      <c r="W24" s="44"/>
    </row>
    <row r="25" spans="1:23" ht="11.25" customHeight="1" x14ac:dyDescent="0.25">
      <c r="A25" s="760" t="s">
        <v>65</v>
      </c>
      <c r="B25" s="213" t="s">
        <v>180</v>
      </c>
      <c r="C25" s="446">
        <v>3</v>
      </c>
      <c r="D25" s="474" t="s">
        <v>241</v>
      </c>
      <c r="E25" s="446">
        <v>13</v>
      </c>
      <c r="F25" s="474">
        <v>32</v>
      </c>
      <c r="G25" s="446">
        <v>2</v>
      </c>
      <c r="H25" s="474">
        <v>1</v>
      </c>
      <c r="I25" s="446">
        <v>7</v>
      </c>
      <c r="J25" s="474">
        <v>5</v>
      </c>
      <c r="K25" s="446">
        <v>25</v>
      </c>
      <c r="L25" s="474">
        <v>38</v>
      </c>
      <c r="M25" s="475">
        <v>3.0611482734511504</v>
      </c>
      <c r="N25" s="475">
        <v>4.5804158294349575</v>
      </c>
      <c r="O25" s="475">
        <v>49.630642499749911</v>
      </c>
    </row>
    <row r="26" spans="1:23" ht="11.25" customHeight="1" x14ac:dyDescent="0.25">
      <c r="A26" s="761"/>
      <c r="B26" s="93" t="s">
        <v>69</v>
      </c>
      <c r="C26" s="24" t="s">
        <v>241</v>
      </c>
      <c r="D26" s="27" t="s">
        <v>92</v>
      </c>
      <c r="E26" s="24">
        <v>58</v>
      </c>
      <c r="F26" s="27" t="s">
        <v>92</v>
      </c>
      <c r="G26" s="24">
        <v>1</v>
      </c>
      <c r="H26" s="27" t="s">
        <v>92</v>
      </c>
      <c r="I26" s="24" t="s">
        <v>241</v>
      </c>
      <c r="J26" s="27" t="s">
        <v>92</v>
      </c>
      <c r="K26" s="24">
        <v>59</v>
      </c>
      <c r="L26" s="27">
        <v>68</v>
      </c>
      <c r="M26" s="92">
        <v>7.5419119385909408</v>
      </c>
      <c r="N26" s="92">
        <v>8.5242728669887491</v>
      </c>
      <c r="O26" s="92">
        <v>13.02535665221971</v>
      </c>
    </row>
    <row r="27" spans="1:23" ht="11.25" customHeight="1" x14ac:dyDescent="0.25">
      <c r="A27" s="761"/>
      <c r="B27" s="14" t="s">
        <v>70</v>
      </c>
      <c r="C27" s="24">
        <v>6</v>
      </c>
      <c r="D27" s="27">
        <v>5</v>
      </c>
      <c r="E27" s="24">
        <v>22</v>
      </c>
      <c r="F27" s="27">
        <v>25</v>
      </c>
      <c r="G27" s="24" t="s">
        <v>241</v>
      </c>
      <c r="H27" s="27">
        <v>2</v>
      </c>
      <c r="I27" s="24">
        <v>9</v>
      </c>
      <c r="J27" s="27">
        <v>7</v>
      </c>
      <c r="K27" s="24">
        <v>37</v>
      </c>
      <c r="L27" s="27">
        <v>39</v>
      </c>
      <c r="M27" s="92">
        <v>0.92461466683759541</v>
      </c>
      <c r="N27" s="92">
        <v>0.9597368253972941</v>
      </c>
      <c r="O27" s="92">
        <v>3.7985725101922663</v>
      </c>
    </row>
    <row r="28" spans="1:23" ht="11.25" customHeight="1" x14ac:dyDescent="0.25">
      <c r="A28" s="761"/>
      <c r="B28" s="93" t="s">
        <v>71</v>
      </c>
      <c r="C28" s="24">
        <v>43</v>
      </c>
      <c r="D28" s="27">
        <v>50</v>
      </c>
      <c r="E28" s="24">
        <v>412</v>
      </c>
      <c r="F28" s="27">
        <v>610</v>
      </c>
      <c r="G28" s="24" t="s">
        <v>241</v>
      </c>
      <c r="H28" s="27" t="s">
        <v>241</v>
      </c>
      <c r="I28" s="24">
        <v>1</v>
      </c>
      <c r="J28" s="27">
        <v>8</v>
      </c>
      <c r="K28" s="24">
        <v>456</v>
      </c>
      <c r="L28" s="27">
        <v>668</v>
      </c>
      <c r="M28" s="92">
        <v>2.9849640292196558</v>
      </c>
      <c r="N28" s="92">
        <v>4.3533664002358634</v>
      </c>
      <c r="O28" s="92">
        <v>45.843177928477161</v>
      </c>
    </row>
    <row r="29" spans="1:23" s="36" customFormat="1" ht="11.25" customHeight="1" x14ac:dyDescent="0.25">
      <c r="A29" s="761"/>
      <c r="B29" s="93" t="s">
        <v>73</v>
      </c>
      <c r="C29" s="24" t="s">
        <v>92</v>
      </c>
      <c r="D29" s="24" t="s">
        <v>92</v>
      </c>
      <c r="E29" s="24" t="s">
        <v>92</v>
      </c>
      <c r="F29" s="24" t="s">
        <v>92</v>
      </c>
      <c r="G29" s="24" t="s">
        <v>92</v>
      </c>
      <c r="H29" s="24" t="s">
        <v>92</v>
      </c>
      <c r="I29" s="24" t="s">
        <v>92</v>
      </c>
      <c r="J29" s="24" t="s">
        <v>92</v>
      </c>
      <c r="K29" s="24">
        <v>7</v>
      </c>
      <c r="L29" s="27">
        <v>9</v>
      </c>
      <c r="M29" s="92">
        <v>0.23511898364109288</v>
      </c>
      <c r="N29" s="92">
        <v>0.29610678795200701</v>
      </c>
      <c r="O29" s="92">
        <v>25.939123828474653</v>
      </c>
    </row>
    <row r="30" spans="1:23" ht="11.25" customHeight="1" x14ac:dyDescent="0.25">
      <c r="A30" s="761"/>
      <c r="B30" s="93" t="s">
        <v>185</v>
      </c>
      <c r="C30" s="24">
        <v>4</v>
      </c>
      <c r="D30" s="24">
        <v>10</v>
      </c>
      <c r="E30" s="24">
        <v>90</v>
      </c>
      <c r="F30" s="24">
        <v>120</v>
      </c>
      <c r="G30" s="24">
        <v>4</v>
      </c>
      <c r="H30" s="24">
        <v>7</v>
      </c>
      <c r="I30" s="24">
        <v>21</v>
      </c>
      <c r="J30" s="24">
        <v>27</v>
      </c>
      <c r="K30" s="24">
        <v>119</v>
      </c>
      <c r="L30" s="27">
        <v>164</v>
      </c>
      <c r="M30" s="92">
        <v>0.56673251558752546</v>
      </c>
      <c r="N30" s="92">
        <v>0.77653221169252951</v>
      </c>
      <c r="O30" s="92">
        <v>37.019174007954511</v>
      </c>
    </row>
    <row r="31" spans="1:23" ht="11.25" customHeight="1" x14ac:dyDescent="0.25">
      <c r="A31" s="761"/>
      <c r="B31" s="93" t="s">
        <v>83</v>
      </c>
      <c r="C31" s="24">
        <v>10</v>
      </c>
      <c r="D31" s="27">
        <v>6</v>
      </c>
      <c r="E31" s="24">
        <v>210</v>
      </c>
      <c r="F31" s="27">
        <v>220</v>
      </c>
      <c r="G31" s="24">
        <v>2</v>
      </c>
      <c r="H31" s="27">
        <v>1</v>
      </c>
      <c r="I31" s="24">
        <v>43</v>
      </c>
      <c r="J31" s="27">
        <v>38</v>
      </c>
      <c r="K31" s="24">
        <v>265</v>
      </c>
      <c r="L31" s="27">
        <v>265</v>
      </c>
      <c r="M31" s="92">
        <v>2.357080848762577</v>
      </c>
      <c r="N31" s="92">
        <v>2.3408049471720074</v>
      </c>
      <c r="O31" s="92">
        <v>-0.69051095973708954</v>
      </c>
    </row>
    <row r="32" spans="1:23" ht="11.25" customHeight="1" x14ac:dyDescent="0.25">
      <c r="A32" s="761"/>
      <c r="B32" s="93" t="s">
        <v>189</v>
      </c>
      <c r="C32" s="24">
        <v>7</v>
      </c>
      <c r="D32" s="27">
        <v>3</v>
      </c>
      <c r="E32" s="24">
        <v>119</v>
      </c>
      <c r="F32" s="27">
        <v>105</v>
      </c>
      <c r="G32" s="24">
        <v>9</v>
      </c>
      <c r="H32" s="27">
        <v>3</v>
      </c>
      <c r="I32" s="24">
        <v>33</v>
      </c>
      <c r="J32" s="27">
        <v>24</v>
      </c>
      <c r="K32" s="24">
        <v>168</v>
      </c>
      <c r="L32" s="27">
        <v>135</v>
      </c>
      <c r="M32" s="92">
        <v>1.4885039649138352</v>
      </c>
      <c r="N32" s="92">
        <v>1.1922745905530343</v>
      </c>
      <c r="O32" s="92">
        <v>-19.901147819780828</v>
      </c>
    </row>
    <row r="33" spans="1:15" ht="11.25" customHeight="1" x14ac:dyDescent="0.25">
      <c r="A33" s="762"/>
      <c r="B33" s="567" t="s">
        <v>165</v>
      </c>
      <c r="C33" s="399">
        <v>14</v>
      </c>
      <c r="D33" s="399">
        <v>44</v>
      </c>
      <c r="E33" s="399">
        <v>577</v>
      </c>
      <c r="F33" s="399">
        <v>643</v>
      </c>
      <c r="G33" s="399">
        <v>24</v>
      </c>
      <c r="H33" s="399">
        <v>19</v>
      </c>
      <c r="I33" s="399">
        <v>242</v>
      </c>
      <c r="J33" s="399">
        <v>234</v>
      </c>
      <c r="K33" s="399">
        <v>857</v>
      </c>
      <c r="L33" s="399">
        <v>940</v>
      </c>
      <c r="M33" s="476">
        <v>1.9150966803151011</v>
      </c>
      <c r="N33" s="476">
        <v>2.084494496557546</v>
      </c>
      <c r="O33" s="476">
        <v>8.8453924015247765</v>
      </c>
    </row>
    <row r="34" spans="1:15" ht="11.25" customHeight="1" x14ac:dyDescent="0.25">
      <c r="A34" s="40"/>
      <c r="B34" s="93"/>
      <c r="C34" s="24"/>
      <c r="D34" s="24"/>
      <c r="E34" s="24"/>
      <c r="F34" s="24"/>
      <c r="G34" s="24"/>
      <c r="H34" s="24"/>
      <c r="I34" s="24"/>
      <c r="J34" s="24"/>
      <c r="K34" s="24"/>
      <c r="L34" s="24"/>
      <c r="M34" s="92"/>
      <c r="N34" s="92"/>
      <c r="O34" s="92"/>
    </row>
    <row r="35" spans="1:15" ht="11.25" customHeight="1" x14ac:dyDescent="0.25">
      <c r="A35" s="760" t="s">
        <v>78</v>
      </c>
      <c r="B35" s="483" t="s">
        <v>224</v>
      </c>
      <c r="C35" s="446" t="s">
        <v>92</v>
      </c>
      <c r="D35" s="474" t="s">
        <v>92</v>
      </c>
      <c r="E35" s="446">
        <v>24</v>
      </c>
      <c r="F35" s="474">
        <v>38</v>
      </c>
      <c r="G35" s="446" t="s">
        <v>92</v>
      </c>
      <c r="H35" s="474" t="s">
        <v>92</v>
      </c>
      <c r="I35" s="446">
        <v>2</v>
      </c>
      <c r="J35" s="446">
        <v>1</v>
      </c>
      <c r="K35" s="446">
        <v>26</v>
      </c>
      <c r="L35" s="474">
        <v>39</v>
      </c>
      <c r="M35" s="475">
        <v>0.96928629958551815</v>
      </c>
      <c r="N35" s="475">
        <v>1.4374451513316455</v>
      </c>
      <c r="O35" s="475">
        <v>48.299336526918758</v>
      </c>
    </row>
    <row r="36" spans="1:15" ht="11.25" customHeight="1" x14ac:dyDescent="0.25">
      <c r="A36" s="761"/>
      <c r="B36" s="93" t="s">
        <v>190</v>
      </c>
      <c r="C36" s="24" t="s">
        <v>241</v>
      </c>
      <c r="D36" s="27" t="s">
        <v>241</v>
      </c>
      <c r="E36" s="24">
        <v>14</v>
      </c>
      <c r="F36" s="27">
        <v>2</v>
      </c>
      <c r="G36" s="24" t="s">
        <v>241</v>
      </c>
      <c r="H36" s="27" t="s">
        <v>241</v>
      </c>
      <c r="I36" s="24">
        <v>4</v>
      </c>
      <c r="J36" s="27" t="s">
        <v>241</v>
      </c>
      <c r="K36" s="24">
        <v>18</v>
      </c>
      <c r="L36" s="27">
        <v>2</v>
      </c>
      <c r="M36" s="92">
        <v>1.0071175233413474</v>
      </c>
      <c r="N36" s="92">
        <v>0.11075497234448341</v>
      </c>
      <c r="O36" s="92">
        <v>-89.002775765729112</v>
      </c>
    </row>
    <row r="37" spans="1:15" ht="11.25" customHeight="1" x14ac:dyDescent="0.25">
      <c r="A37" s="762"/>
      <c r="B37" s="567" t="s">
        <v>95</v>
      </c>
      <c r="C37" s="399" t="s">
        <v>92</v>
      </c>
      <c r="D37" s="227" t="s">
        <v>92</v>
      </c>
      <c r="E37" s="399" t="s">
        <v>92</v>
      </c>
      <c r="F37" s="227" t="s">
        <v>92</v>
      </c>
      <c r="G37" s="399" t="s">
        <v>92</v>
      </c>
      <c r="H37" s="227" t="s">
        <v>92</v>
      </c>
      <c r="I37" s="399" t="s">
        <v>92</v>
      </c>
      <c r="J37" s="227" t="s">
        <v>92</v>
      </c>
      <c r="K37" s="399">
        <v>94</v>
      </c>
      <c r="L37" s="227">
        <v>90</v>
      </c>
      <c r="M37" s="476">
        <v>4.1486835212083788</v>
      </c>
      <c r="N37" s="476">
        <v>3.9333670146093991</v>
      </c>
      <c r="O37" s="476">
        <v>-5.1899959468652117</v>
      </c>
    </row>
    <row r="38" spans="1:15" ht="11.25" customHeight="1" x14ac:dyDescent="0.25">
      <c r="A38" s="40"/>
      <c r="B38" s="93"/>
      <c r="C38" s="24"/>
      <c r="D38" s="27"/>
      <c r="E38" s="24"/>
      <c r="F38" s="27"/>
      <c r="G38" s="24"/>
      <c r="H38" s="27"/>
      <c r="I38" s="24"/>
      <c r="J38" s="27"/>
      <c r="K38" s="24"/>
      <c r="L38" s="27"/>
      <c r="M38" s="92"/>
      <c r="N38" s="92"/>
      <c r="O38" s="92"/>
    </row>
    <row r="39" spans="1:15" ht="11.25" customHeight="1" x14ac:dyDescent="0.25">
      <c r="A39" s="760" t="s">
        <v>90</v>
      </c>
      <c r="B39" s="483" t="s">
        <v>263</v>
      </c>
      <c r="C39" s="446">
        <v>4</v>
      </c>
      <c r="D39" s="474" t="s">
        <v>92</v>
      </c>
      <c r="E39" s="446" t="s">
        <v>92</v>
      </c>
      <c r="F39" s="474" t="s">
        <v>92</v>
      </c>
      <c r="G39" s="446">
        <v>1</v>
      </c>
      <c r="H39" s="474" t="s">
        <v>92</v>
      </c>
      <c r="I39" s="446" t="s">
        <v>92</v>
      </c>
      <c r="J39" s="474" t="s">
        <v>92</v>
      </c>
      <c r="K39" s="446">
        <v>5</v>
      </c>
      <c r="L39" s="446">
        <v>6</v>
      </c>
      <c r="M39" s="475">
        <v>0.97232944855307657</v>
      </c>
      <c r="N39" s="475">
        <v>1.1480265423736598</v>
      </c>
      <c r="O39" s="475">
        <v>18.069708171652941</v>
      </c>
    </row>
    <row r="40" spans="1:15" ht="11.25" customHeight="1" x14ac:dyDescent="0.25">
      <c r="A40" s="762"/>
      <c r="B40" s="226" t="s">
        <v>264</v>
      </c>
      <c r="C40" s="399">
        <v>1</v>
      </c>
      <c r="D40" s="399" t="s">
        <v>92</v>
      </c>
      <c r="E40" s="399">
        <v>11</v>
      </c>
      <c r="F40" s="399" t="s">
        <v>92</v>
      </c>
      <c r="G40" s="399" t="s">
        <v>241</v>
      </c>
      <c r="H40" s="399" t="s">
        <v>92</v>
      </c>
      <c r="I40" s="399">
        <v>3</v>
      </c>
      <c r="J40" s="399" t="s">
        <v>92</v>
      </c>
      <c r="K40" s="399">
        <v>15</v>
      </c>
      <c r="L40" s="227">
        <v>46</v>
      </c>
      <c r="M40" s="476">
        <v>0.97853613603478895</v>
      </c>
      <c r="N40" s="476">
        <v>2.9673705355587754</v>
      </c>
      <c r="O40" s="476">
        <v>203.24588191327453</v>
      </c>
    </row>
    <row r="41" spans="1:15" x14ac:dyDescent="0.25">
      <c r="A41" s="117"/>
      <c r="B41" s="48"/>
      <c r="C41" s="75"/>
      <c r="D41" s="75"/>
      <c r="E41" s="75"/>
      <c r="F41" s="75"/>
      <c r="G41" s="75"/>
      <c r="H41" s="75"/>
      <c r="I41" s="75"/>
      <c r="J41" s="75"/>
      <c r="K41" s="75"/>
      <c r="L41" s="75"/>
      <c r="M41" s="92"/>
      <c r="N41" s="92"/>
      <c r="O41" s="92"/>
    </row>
    <row r="42" spans="1:15" x14ac:dyDescent="0.25">
      <c r="A42" s="34" t="s">
        <v>265</v>
      </c>
      <c r="B42" s="152"/>
      <c r="C42" s="152"/>
      <c r="D42" s="152"/>
      <c r="E42" s="152"/>
      <c r="F42" s="152"/>
      <c r="G42" s="152"/>
      <c r="H42" s="152"/>
      <c r="I42" s="152"/>
      <c r="J42" s="152"/>
      <c r="K42" s="153"/>
      <c r="L42" s="153"/>
      <c r="M42" s="152"/>
      <c r="N42" s="152"/>
      <c r="O42" s="152"/>
    </row>
    <row r="43" spans="1:15" x14ac:dyDescent="0.25">
      <c r="A43" s="141" t="s">
        <v>193</v>
      </c>
      <c r="B43" s="152"/>
      <c r="C43" s="152"/>
      <c r="D43" s="152"/>
      <c r="E43" s="152"/>
      <c r="F43" s="152"/>
      <c r="G43" s="152"/>
      <c r="H43" s="152"/>
      <c r="I43" s="152"/>
      <c r="J43" s="152"/>
      <c r="K43" s="153"/>
      <c r="L43" s="153"/>
      <c r="M43" s="152"/>
      <c r="N43" s="152"/>
      <c r="O43" s="152"/>
    </row>
    <row r="44" spans="1:15" x14ac:dyDescent="0.25">
      <c r="A44" s="35" t="s">
        <v>98</v>
      </c>
      <c r="B44" s="152"/>
      <c r="C44" s="152"/>
      <c r="D44" s="152"/>
      <c r="E44" s="152"/>
      <c r="F44" s="152"/>
      <c r="G44" s="152"/>
      <c r="H44" s="152"/>
      <c r="I44" s="152"/>
      <c r="J44" s="152"/>
      <c r="K44" s="153"/>
      <c r="L44" s="153"/>
      <c r="M44" s="152"/>
      <c r="N44" s="152"/>
      <c r="O44" s="152"/>
    </row>
    <row r="45" spans="1:15" x14ac:dyDescent="0.25">
      <c r="A45" s="35" t="s">
        <v>266</v>
      </c>
      <c r="B45" s="152"/>
      <c r="C45" s="152"/>
      <c r="D45" s="152"/>
      <c r="E45" s="152"/>
      <c r="F45" s="152"/>
      <c r="G45" s="152"/>
      <c r="H45" s="152"/>
      <c r="I45" s="152"/>
      <c r="J45" s="152"/>
      <c r="K45" s="153"/>
      <c r="L45" s="153"/>
      <c r="M45" s="152"/>
      <c r="N45" s="152"/>
      <c r="O45" s="152"/>
    </row>
    <row r="46" spans="1:15" ht="23.25" customHeight="1" x14ac:dyDescent="0.25">
      <c r="A46" s="750" t="s">
        <v>267</v>
      </c>
      <c r="B46" s="750"/>
      <c r="C46" s="750"/>
      <c r="D46" s="750"/>
      <c r="E46" s="750"/>
      <c r="F46" s="750"/>
      <c r="G46" s="750"/>
      <c r="H46" s="750"/>
      <c r="I46" s="750"/>
      <c r="J46" s="750"/>
      <c r="K46" s="750"/>
      <c r="L46" s="750"/>
      <c r="M46" s="750"/>
      <c r="N46" s="750"/>
      <c r="O46" s="750"/>
    </row>
    <row r="47" spans="1:15" x14ac:dyDescent="0.25">
      <c r="A47" s="141" t="s">
        <v>209</v>
      </c>
      <c r="B47" s="139"/>
      <c r="C47" s="139"/>
      <c r="D47" s="139"/>
      <c r="E47" s="139"/>
      <c r="F47" s="139"/>
      <c r="G47" s="139"/>
      <c r="H47" s="139"/>
    </row>
    <row r="48" spans="1:15" x14ac:dyDescent="0.25">
      <c r="A48" s="154" t="s">
        <v>103</v>
      </c>
      <c r="B48" s="139"/>
      <c r="C48" s="139"/>
      <c r="D48" s="139"/>
      <c r="E48" s="139"/>
      <c r="F48" s="139"/>
      <c r="G48" s="139"/>
      <c r="H48" s="139"/>
    </row>
    <row r="49" spans="1:16" ht="35.25" customHeight="1" x14ac:dyDescent="0.25">
      <c r="A49" s="752" t="s">
        <v>268</v>
      </c>
      <c r="B49" s="752"/>
      <c r="C49" s="752"/>
      <c r="D49" s="752"/>
      <c r="E49" s="752"/>
      <c r="F49" s="752"/>
      <c r="G49" s="752"/>
      <c r="H49" s="752"/>
      <c r="I49" s="752"/>
      <c r="J49" s="752"/>
      <c r="K49" s="752"/>
      <c r="L49" s="752"/>
      <c r="M49" s="752"/>
      <c r="N49" s="752"/>
      <c r="O49" s="752"/>
    </row>
    <row r="50" spans="1:16" x14ac:dyDescent="0.25">
      <c r="A50" s="8" t="s">
        <v>269</v>
      </c>
      <c r="B50" s="139"/>
      <c r="C50" s="139"/>
      <c r="D50" s="139"/>
      <c r="E50" s="139"/>
      <c r="F50" s="139"/>
      <c r="G50" s="139"/>
      <c r="H50" s="139"/>
    </row>
    <row r="51" spans="1:16" ht="23.25" customHeight="1" x14ac:dyDescent="0.25">
      <c r="A51" s="778" t="s">
        <v>270</v>
      </c>
      <c r="B51" s="778"/>
      <c r="C51" s="778"/>
      <c r="D51" s="778"/>
      <c r="E51" s="778"/>
      <c r="F51" s="778"/>
      <c r="G51" s="778"/>
      <c r="H51" s="778"/>
      <c r="I51" s="778"/>
      <c r="J51" s="778"/>
      <c r="K51" s="778"/>
      <c r="L51" s="778"/>
      <c r="M51" s="778"/>
      <c r="N51" s="778"/>
      <c r="O51" s="778"/>
      <c r="P51" s="778"/>
    </row>
    <row r="52" spans="1:16" x14ac:dyDescent="0.25">
      <c r="A52" s="752" t="s">
        <v>643</v>
      </c>
      <c r="B52" s="752"/>
      <c r="C52" s="752"/>
      <c r="D52" s="752"/>
      <c r="E52" s="752"/>
      <c r="F52" s="752"/>
      <c r="G52" s="752"/>
      <c r="H52" s="752"/>
      <c r="I52" s="752"/>
      <c r="J52" s="752"/>
      <c r="K52" s="752"/>
      <c r="L52" s="752"/>
      <c r="M52" s="752"/>
      <c r="N52" s="752"/>
      <c r="O52" s="752"/>
      <c r="P52" s="752"/>
    </row>
    <row r="53" spans="1:16" x14ac:dyDescent="0.25">
      <c r="A53" s="752"/>
      <c r="B53" s="752"/>
      <c r="C53" s="752"/>
      <c r="D53" s="752"/>
      <c r="E53" s="752"/>
      <c r="F53" s="752"/>
      <c r="G53" s="752"/>
      <c r="H53" s="752"/>
      <c r="I53" s="752"/>
      <c r="J53" s="752"/>
      <c r="K53" s="752"/>
      <c r="L53" s="752"/>
      <c r="M53" s="752"/>
      <c r="N53" s="752"/>
      <c r="O53" s="752"/>
      <c r="P53" s="752"/>
    </row>
  </sheetData>
  <mergeCells count="22">
    <mergeCell ref="A39:A40"/>
    <mergeCell ref="C5:D5"/>
    <mergeCell ref="E5:F5"/>
    <mergeCell ref="A11:A23"/>
    <mergeCell ref="A25:A33"/>
    <mergeCell ref="A35:A37"/>
    <mergeCell ref="G5:H5"/>
    <mergeCell ref="I5:J5"/>
    <mergeCell ref="A46:O46"/>
    <mergeCell ref="A49:O49"/>
    <mergeCell ref="A52:P53"/>
    <mergeCell ref="A51:P51"/>
    <mergeCell ref="K5:O5"/>
    <mergeCell ref="C6:D6"/>
    <mergeCell ref="E6:F6"/>
    <mergeCell ref="G6:H6"/>
    <mergeCell ref="I6:J6"/>
    <mergeCell ref="K6:L6"/>
    <mergeCell ref="M6:N6"/>
    <mergeCell ref="O6:O7"/>
    <mergeCell ref="A5:A7"/>
    <mergeCell ref="B5:B7"/>
  </mergeCells>
  <hyperlinks>
    <hyperlink ref="O1" location="Índice!A1" display="(Voltar ao índice)"/>
  </hyperlinks>
  <pageMargins left="0.511811024" right="0.511811024" top="0.78740157499999996" bottom="0.78740157499999996" header="0.31496062000000002" footer="0.31496062000000002"/>
  <pageSetup paperSize="9" scale="77"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M31" sqref="M31"/>
    </sheetView>
  </sheetViews>
  <sheetFormatPr defaultColWidth="9.140625" defaultRowHeight="11.25" x14ac:dyDescent="0.2"/>
  <cols>
    <col min="1" max="16384" width="9.140625" style="3"/>
  </cols>
  <sheetData>
    <row r="1" spans="1:16" x14ac:dyDescent="0.2">
      <c r="A1" s="4" t="s">
        <v>271</v>
      </c>
      <c r="H1" s="155"/>
      <c r="I1" s="155"/>
      <c r="J1" s="155"/>
      <c r="L1" s="10" t="s">
        <v>46</v>
      </c>
      <c r="M1" s="81"/>
    </row>
    <row r="2" spans="1:16" x14ac:dyDescent="0.2">
      <c r="A2" s="3" t="s">
        <v>272</v>
      </c>
      <c r="H2" s="155"/>
      <c r="I2" s="155"/>
      <c r="J2" s="155"/>
      <c r="L2" s="81"/>
      <c r="M2" s="81"/>
    </row>
    <row r="3" spans="1:16" x14ac:dyDescent="0.2">
      <c r="A3" s="3" t="s">
        <v>634</v>
      </c>
      <c r="H3" s="155"/>
      <c r="I3" s="155"/>
      <c r="J3" s="155"/>
      <c r="L3" s="81"/>
      <c r="M3" s="81"/>
    </row>
    <row r="4" spans="1:16" x14ac:dyDescent="0.2">
      <c r="A4" s="81"/>
      <c r="B4" s="81"/>
      <c r="C4" s="81"/>
      <c r="D4" s="81"/>
      <c r="E4" s="81"/>
      <c r="F4" s="81"/>
      <c r="G4" s="81"/>
      <c r="H4" s="156"/>
      <c r="I4" s="156"/>
      <c r="J4" s="156"/>
      <c r="K4" s="81"/>
      <c r="L4" s="81"/>
      <c r="M4" s="81"/>
      <c r="N4" s="81"/>
      <c r="O4" s="81"/>
      <c r="P4" s="81"/>
    </row>
    <row r="5" spans="1:16" x14ac:dyDescent="0.2">
      <c r="A5" s="39"/>
      <c r="B5" s="157">
        <v>2013</v>
      </c>
      <c r="C5" s="157">
        <v>2014</v>
      </c>
      <c r="D5" s="157">
        <v>2015</v>
      </c>
      <c r="E5" s="157">
        <v>2016</v>
      </c>
      <c r="F5" s="157">
        <v>2017</v>
      </c>
      <c r="G5" s="81"/>
      <c r="H5" s="81"/>
      <c r="I5" s="156"/>
      <c r="J5" s="81"/>
      <c r="K5" s="81"/>
      <c r="L5" s="81"/>
    </row>
    <row r="6" spans="1:16" x14ac:dyDescent="0.2">
      <c r="A6" s="84" t="s">
        <v>64</v>
      </c>
      <c r="B6" s="85">
        <v>2212</v>
      </c>
      <c r="C6" s="85">
        <v>3146</v>
      </c>
      <c r="D6" s="85">
        <v>3330</v>
      </c>
      <c r="E6" s="85">
        <v>4240</v>
      </c>
      <c r="F6" s="85">
        <f>'T7'!L9</f>
        <v>5159</v>
      </c>
      <c r="G6" s="81"/>
      <c r="H6" s="81"/>
      <c r="I6" s="156"/>
      <c r="J6" s="81"/>
      <c r="K6" s="81"/>
      <c r="L6" s="81"/>
    </row>
    <row r="7" spans="1:16" x14ac:dyDescent="0.2">
      <c r="A7" s="81"/>
      <c r="B7" s="81"/>
      <c r="C7" s="81"/>
      <c r="D7" s="81"/>
      <c r="E7" s="81"/>
      <c r="F7" s="81"/>
      <c r="G7" s="81"/>
      <c r="H7" s="81"/>
      <c r="I7" s="81"/>
      <c r="J7" s="81"/>
      <c r="K7" s="81"/>
      <c r="L7" s="81"/>
      <c r="M7" s="81"/>
      <c r="N7" s="81"/>
      <c r="O7" s="81"/>
      <c r="P7" s="81"/>
    </row>
    <row r="8" spans="1:16" x14ac:dyDescent="0.2">
      <c r="A8" s="81"/>
      <c r="B8" s="81"/>
      <c r="C8" s="81"/>
      <c r="D8" s="81"/>
      <c r="E8" s="81"/>
      <c r="F8" s="81"/>
      <c r="G8" s="81"/>
      <c r="H8" s="81"/>
      <c r="I8" s="81"/>
      <c r="J8" s="81"/>
      <c r="K8" s="81"/>
      <c r="L8" s="81"/>
      <c r="M8" s="156"/>
      <c r="N8" s="81"/>
      <c r="O8" s="81"/>
      <c r="P8" s="81"/>
    </row>
    <row r="9" spans="1:16" x14ac:dyDescent="0.2">
      <c r="A9" s="81"/>
      <c r="B9" s="81"/>
      <c r="C9" s="81"/>
      <c r="D9" s="81"/>
      <c r="E9" s="81"/>
      <c r="F9" s="81"/>
      <c r="G9" s="81"/>
      <c r="H9" s="81"/>
      <c r="I9" s="81"/>
      <c r="J9" s="81"/>
      <c r="K9" s="81"/>
      <c r="L9" s="81"/>
      <c r="M9" s="81"/>
      <c r="N9" s="81"/>
      <c r="O9" s="81"/>
      <c r="P9" s="81"/>
    </row>
    <row r="10" spans="1:16" x14ac:dyDescent="0.2">
      <c r="A10" s="81"/>
      <c r="B10" s="81"/>
      <c r="C10" s="81"/>
      <c r="D10" s="81"/>
      <c r="E10" s="81"/>
      <c r="F10" s="81"/>
      <c r="G10" s="81"/>
      <c r="H10" s="81"/>
      <c r="I10" s="81"/>
      <c r="J10" s="81"/>
      <c r="K10" s="81"/>
      <c r="L10" s="81"/>
      <c r="M10" s="81"/>
      <c r="N10" s="81"/>
      <c r="O10" s="81"/>
      <c r="P10" s="81"/>
    </row>
    <row r="11" spans="1:16" x14ac:dyDescent="0.2">
      <c r="A11" s="81"/>
      <c r="B11" s="81"/>
      <c r="C11" s="81"/>
      <c r="D11" s="81"/>
      <c r="E11" s="81"/>
      <c r="F11" s="81"/>
      <c r="G11" s="81"/>
      <c r="H11" s="81"/>
      <c r="I11" s="81"/>
      <c r="J11" s="81"/>
      <c r="K11" s="81"/>
      <c r="L11" s="81"/>
      <c r="M11" s="81"/>
      <c r="N11" s="81"/>
      <c r="O11" s="81"/>
      <c r="P11" s="81"/>
    </row>
    <row r="12" spans="1:16" x14ac:dyDescent="0.2">
      <c r="A12" s="81"/>
      <c r="B12" s="81"/>
      <c r="C12" s="81"/>
      <c r="D12" s="81"/>
      <c r="E12" s="81"/>
      <c r="F12" s="81"/>
      <c r="G12" s="81"/>
      <c r="H12" s="81"/>
      <c r="I12" s="81"/>
      <c r="J12" s="81"/>
      <c r="K12" s="81"/>
      <c r="L12" s="81"/>
      <c r="M12" s="81"/>
      <c r="N12" s="81"/>
      <c r="O12" s="81"/>
      <c r="P12" s="81"/>
    </row>
    <row r="13" spans="1:16" x14ac:dyDescent="0.2">
      <c r="A13" s="81"/>
      <c r="B13" s="81"/>
      <c r="C13" s="81"/>
      <c r="D13" s="81"/>
      <c r="E13" s="81"/>
      <c r="F13" s="81"/>
      <c r="G13" s="81"/>
      <c r="H13" s="81"/>
      <c r="I13" s="81"/>
      <c r="J13" s="81"/>
      <c r="K13" s="81"/>
      <c r="L13" s="81"/>
      <c r="M13" s="81"/>
      <c r="N13" s="81"/>
      <c r="O13" s="81"/>
      <c r="P13" s="81"/>
    </row>
    <row r="14" spans="1:16" x14ac:dyDescent="0.2">
      <c r="A14" s="81"/>
      <c r="B14" s="81"/>
      <c r="C14" s="81"/>
      <c r="D14" s="81"/>
      <c r="E14" s="81"/>
      <c r="F14" s="81"/>
      <c r="G14" s="81"/>
      <c r="H14" s="81"/>
      <c r="I14" s="81"/>
      <c r="J14" s="81"/>
      <c r="K14" s="81"/>
      <c r="L14" s="81"/>
      <c r="M14" s="81"/>
      <c r="N14" s="81"/>
      <c r="O14" s="81"/>
      <c r="P14" s="81"/>
    </row>
    <row r="15" spans="1:16" x14ac:dyDescent="0.2">
      <c r="A15" s="81"/>
      <c r="B15" s="81"/>
      <c r="C15" s="81"/>
      <c r="D15" s="81"/>
      <c r="E15" s="81"/>
      <c r="F15" s="81"/>
      <c r="G15" s="81"/>
      <c r="H15" s="81"/>
      <c r="I15" s="81"/>
      <c r="J15" s="81"/>
      <c r="K15" s="81"/>
      <c r="L15" s="81"/>
      <c r="M15" s="81"/>
      <c r="N15" s="81"/>
      <c r="O15" s="81"/>
      <c r="P15" s="81"/>
    </row>
    <row r="16" spans="1:16" x14ac:dyDescent="0.2">
      <c r="A16" s="81"/>
      <c r="B16" s="81"/>
      <c r="C16" s="81"/>
      <c r="D16" s="81"/>
      <c r="E16" s="81"/>
      <c r="F16" s="81"/>
      <c r="G16" s="81"/>
      <c r="H16" s="81"/>
      <c r="I16" s="81"/>
      <c r="J16" s="81"/>
      <c r="K16" s="81"/>
      <c r="L16" s="81"/>
      <c r="M16" s="81"/>
      <c r="N16" s="81"/>
      <c r="O16" s="81"/>
      <c r="P16" s="81"/>
    </row>
    <row r="17" spans="1:16" x14ac:dyDescent="0.2">
      <c r="A17" s="81"/>
      <c r="B17" s="81"/>
      <c r="C17" s="81"/>
      <c r="D17" s="81"/>
      <c r="E17" s="81"/>
      <c r="F17" s="81"/>
      <c r="G17" s="81"/>
      <c r="H17" s="81"/>
      <c r="I17" s="81"/>
      <c r="J17" s="81"/>
      <c r="K17" s="81"/>
      <c r="L17" s="81"/>
      <c r="M17" s="81"/>
      <c r="N17" s="81"/>
      <c r="O17" s="81"/>
      <c r="P17" s="81"/>
    </row>
    <row r="18" spans="1:16" x14ac:dyDescent="0.2">
      <c r="A18" s="81"/>
      <c r="B18" s="81"/>
      <c r="C18" s="81"/>
      <c r="D18" s="81"/>
      <c r="E18" s="81"/>
      <c r="F18" s="81"/>
      <c r="G18" s="81"/>
      <c r="H18" s="81"/>
      <c r="I18" s="81"/>
      <c r="J18" s="81"/>
      <c r="K18" s="81"/>
      <c r="L18" s="81"/>
      <c r="M18" s="81"/>
      <c r="N18" s="81"/>
      <c r="O18" s="81"/>
      <c r="P18" s="81"/>
    </row>
    <row r="19" spans="1:16" x14ac:dyDescent="0.2">
      <c r="A19" s="81"/>
      <c r="B19" s="81"/>
      <c r="C19" s="81"/>
      <c r="D19" s="81"/>
      <c r="E19" s="81"/>
      <c r="F19" s="81"/>
      <c r="G19" s="81"/>
      <c r="H19" s="81"/>
      <c r="I19" s="81"/>
      <c r="J19" s="81"/>
      <c r="K19" s="81"/>
      <c r="L19" s="81"/>
      <c r="M19" s="81"/>
      <c r="N19" s="81"/>
      <c r="O19" s="81"/>
      <c r="P19" s="81"/>
    </row>
    <row r="20" spans="1:16" x14ac:dyDescent="0.2">
      <c r="A20" s="81"/>
      <c r="B20" s="81"/>
      <c r="C20" s="81"/>
      <c r="D20" s="81"/>
      <c r="E20" s="81"/>
      <c r="F20" s="81"/>
      <c r="G20" s="81"/>
      <c r="H20" s="81"/>
      <c r="I20" s="81"/>
      <c r="J20" s="81"/>
      <c r="K20" s="81"/>
      <c r="L20" s="81"/>
      <c r="M20" s="81"/>
      <c r="N20" s="81"/>
      <c r="O20" s="81"/>
      <c r="P20" s="81"/>
    </row>
    <row r="21" spans="1:16" x14ac:dyDescent="0.2">
      <c r="A21" s="81"/>
      <c r="B21" s="81"/>
      <c r="C21" s="81"/>
      <c r="D21" s="81"/>
      <c r="E21" s="81"/>
      <c r="F21" s="81"/>
      <c r="G21" s="81"/>
      <c r="H21" s="81"/>
      <c r="I21" s="81"/>
      <c r="J21" s="81"/>
      <c r="K21" s="81"/>
      <c r="L21" s="81"/>
      <c r="M21" s="81"/>
      <c r="N21" s="81"/>
      <c r="O21" s="81"/>
      <c r="P21" s="81"/>
    </row>
    <row r="22" spans="1:16" x14ac:dyDescent="0.2">
      <c r="A22" s="81"/>
      <c r="B22" s="81"/>
      <c r="C22" s="81"/>
      <c r="D22" s="81"/>
      <c r="E22" s="81"/>
      <c r="F22" s="81"/>
      <c r="G22" s="81"/>
      <c r="H22" s="81"/>
      <c r="I22" s="81"/>
      <c r="J22" s="81"/>
      <c r="K22" s="81"/>
      <c r="L22" s="81"/>
      <c r="M22" s="81"/>
      <c r="N22" s="81"/>
      <c r="O22" s="81"/>
      <c r="P22" s="81"/>
    </row>
    <row r="23" spans="1:16" x14ac:dyDescent="0.2">
      <c r="A23" s="81"/>
      <c r="B23" s="81"/>
      <c r="C23" s="81"/>
      <c r="D23" s="81"/>
      <c r="E23" s="81"/>
      <c r="F23" s="81"/>
      <c r="G23" s="81"/>
      <c r="H23" s="81"/>
      <c r="I23" s="81"/>
      <c r="J23" s="81"/>
      <c r="K23" s="81"/>
      <c r="L23" s="81"/>
      <c r="M23" s="81"/>
      <c r="N23" s="81"/>
      <c r="O23" s="81"/>
      <c r="P23" s="81"/>
    </row>
    <row r="24" spans="1:16" x14ac:dyDescent="0.2">
      <c r="A24" s="81"/>
      <c r="B24" s="81"/>
      <c r="C24" s="81"/>
      <c r="D24" s="81"/>
      <c r="E24" s="81"/>
      <c r="F24" s="81"/>
      <c r="G24" s="81"/>
      <c r="H24" s="81"/>
      <c r="I24" s="81"/>
      <c r="J24" s="81"/>
      <c r="K24" s="81"/>
      <c r="L24" s="81"/>
      <c r="M24" s="81"/>
      <c r="N24" s="81"/>
      <c r="O24" s="81"/>
      <c r="P24" s="81"/>
    </row>
    <row r="31" spans="1:16" x14ac:dyDescent="0.2">
      <c r="A31" s="3" t="s">
        <v>252</v>
      </c>
    </row>
    <row r="32" spans="1:16" x14ac:dyDescent="0.2">
      <c r="A32" s="779" t="s">
        <v>644</v>
      </c>
      <c r="B32" s="779"/>
      <c r="C32" s="779"/>
      <c r="D32" s="779"/>
      <c r="E32" s="779"/>
      <c r="F32" s="779"/>
      <c r="G32" s="779"/>
      <c r="H32" s="779"/>
      <c r="I32" s="779"/>
      <c r="J32" s="779"/>
      <c r="K32" s="779"/>
      <c r="L32" s="779"/>
    </row>
    <row r="33" spans="1:12" x14ac:dyDescent="0.2">
      <c r="A33" s="779"/>
      <c r="B33" s="779"/>
      <c r="C33" s="779"/>
      <c r="D33" s="779"/>
      <c r="E33" s="779"/>
      <c r="F33" s="779"/>
      <c r="G33" s="779"/>
      <c r="H33" s="779"/>
      <c r="I33" s="779"/>
      <c r="J33" s="779"/>
      <c r="K33" s="779"/>
      <c r="L33" s="779"/>
    </row>
    <row r="34" spans="1:12" x14ac:dyDescent="0.2">
      <c r="A34" s="779"/>
      <c r="B34" s="779"/>
      <c r="C34" s="779"/>
      <c r="D34" s="779"/>
      <c r="E34" s="779"/>
      <c r="F34" s="779"/>
      <c r="G34" s="779"/>
      <c r="H34" s="779"/>
      <c r="I34" s="779"/>
      <c r="J34" s="779"/>
      <c r="K34" s="779"/>
      <c r="L34" s="779"/>
    </row>
  </sheetData>
  <mergeCells count="1">
    <mergeCell ref="A32:L34"/>
  </mergeCells>
  <hyperlinks>
    <hyperlink ref="L1" location="Índice!A1" display="(Voltar ao índice)"/>
  </hyperlink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
  <sheetViews>
    <sheetView topLeftCell="A14" zoomScaleNormal="100" workbookViewId="0">
      <selection activeCell="M31" sqref="M31"/>
    </sheetView>
  </sheetViews>
  <sheetFormatPr defaultColWidth="9.140625" defaultRowHeight="11.25" x14ac:dyDescent="0.25"/>
  <cols>
    <col min="1" max="1" width="11.42578125" style="8" customWidth="1"/>
    <col min="2" max="2" width="16.85546875" style="8" customWidth="1"/>
    <col min="3" max="4" width="9.28515625" style="8" bestFit="1" customWidth="1"/>
    <col min="5" max="6" width="9.85546875" style="8" customWidth="1"/>
    <col min="7" max="8" width="9.28515625" style="8" customWidth="1"/>
    <col min="9" max="16384" width="9.140625" style="8"/>
  </cols>
  <sheetData>
    <row r="1" spans="1:11" x14ac:dyDescent="0.25">
      <c r="A1" s="7" t="s">
        <v>273</v>
      </c>
      <c r="H1" s="10" t="s">
        <v>46</v>
      </c>
    </row>
    <row r="2" spans="1:11" x14ac:dyDescent="0.25">
      <c r="A2" s="11" t="s">
        <v>274</v>
      </c>
    </row>
    <row r="3" spans="1:11" x14ac:dyDescent="0.25">
      <c r="A3" s="11" t="s">
        <v>178</v>
      </c>
    </row>
    <row r="4" spans="1:11" x14ac:dyDescent="0.25">
      <c r="A4" s="11"/>
      <c r="E4" s="13"/>
      <c r="F4" s="13"/>
    </row>
    <row r="5" spans="1:11" x14ac:dyDescent="0.25">
      <c r="A5" s="753" t="s">
        <v>49</v>
      </c>
      <c r="B5" s="753" t="s">
        <v>50</v>
      </c>
      <c r="C5" s="757" t="s">
        <v>54</v>
      </c>
      <c r="D5" s="757"/>
      <c r="E5" s="782" t="s">
        <v>275</v>
      </c>
      <c r="F5" s="783"/>
      <c r="G5" s="782" t="s">
        <v>276</v>
      </c>
      <c r="H5" s="783"/>
    </row>
    <row r="6" spans="1:11" x14ac:dyDescent="0.25">
      <c r="A6" s="753"/>
      <c r="B6" s="753"/>
      <c r="C6" s="757"/>
      <c r="D6" s="757"/>
      <c r="E6" s="784"/>
      <c r="F6" s="785"/>
      <c r="G6" s="784"/>
      <c r="H6" s="785"/>
    </row>
    <row r="7" spans="1:11" ht="28.5" customHeight="1" x14ac:dyDescent="0.25">
      <c r="A7" s="753"/>
      <c r="B7" s="753"/>
      <c r="C7" s="757"/>
      <c r="D7" s="757"/>
      <c r="E7" s="786"/>
      <c r="F7" s="787"/>
      <c r="G7" s="786"/>
      <c r="H7" s="787"/>
    </row>
    <row r="8" spans="1:11" ht="12.75" customHeight="1" x14ac:dyDescent="0.25">
      <c r="A8" s="753"/>
      <c r="B8" s="753"/>
      <c r="C8" s="753" t="s">
        <v>60</v>
      </c>
      <c r="D8" s="753"/>
      <c r="E8" s="788" t="s">
        <v>60</v>
      </c>
      <c r="F8" s="789"/>
      <c r="G8" s="788" t="s">
        <v>221</v>
      </c>
      <c r="H8" s="789"/>
    </row>
    <row r="9" spans="1:11" ht="14.25" customHeight="1" x14ac:dyDescent="0.25">
      <c r="A9" s="753"/>
      <c r="B9" s="753"/>
      <c r="C9" s="15" t="s">
        <v>277</v>
      </c>
      <c r="D9" s="15">
        <v>2017</v>
      </c>
      <c r="E9" s="15" t="s">
        <v>277</v>
      </c>
      <c r="F9" s="15">
        <v>2017</v>
      </c>
      <c r="G9" s="15">
        <v>2016</v>
      </c>
      <c r="H9" s="15">
        <v>2017</v>
      </c>
    </row>
    <row r="10" spans="1:11" x14ac:dyDescent="0.25">
      <c r="A10" s="17"/>
      <c r="B10" s="17"/>
      <c r="C10" s="18"/>
      <c r="D10" s="18"/>
      <c r="E10" s="18"/>
      <c r="F10" s="18"/>
      <c r="G10" s="158"/>
      <c r="H10" s="158"/>
    </row>
    <row r="11" spans="1:11" x14ac:dyDescent="0.2">
      <c r="A11" s="456"/>
      <c r="B11" s="344" t="s">
        <v>64</v>
      </c>
      <c r="C11" s="348">
        <v>61597</v>
      </c>
      <c r="D11" s="348">
        <v>63895</v>
      </c>
      <c r="E11" s="348">
        <v>4240</v>
      </c>
      <c r="F11" s="348">
        <v>5159</v>
      </c>
      <c r="G11" s="531">
        <v>6.8834521161744888</v>
      </c>
      <c r="H11" s="531">
        <v>8.0741842084670168</v>
      </c>
      <c r="J11" s="160"/>
      <c r="K11" s="160"/>
    </row>
    <row r="12" spans="1:11" x14ac:dyDescent="0.2">
      <c r="A12" s="14"/>
      <c r="B12" s="20"/>
      <c r="C12" s="24"/>
      <c r="D12" s="24"/>
      <c r="E12" s="24"/>
      <c r="F12" s="24"/>
      <c r="G12" s="159"/>
      <c r="H12" s="22"/>
      <c r="J12" s="160"/>
      <c r="K12" s="160"/>
    </row>
    <row r="13" spans="1:11" x14ac:dyDescent="0.2">
      <c r="A13" s="760" t="s">
        <v>67</v>
      </c>
      <c r="B13" s="213" t="s">
        <v>68</v>
      </c>
      <c r="C13" s="446">
        <v>1878</v>
      </c>
      <c r="D13" s="446">
        <v>1921</v>
      </c>
      <c r="E13" s="446">
        <v>112</v>
      </c>
      <c r="F13" s="446">
        <v>141</v>
      </c>
      <c r="G13" s="478">
        <v>5.9637912673056439</v>
      </c>
      <c r="H13" s="479">
        <v>7.3399271212909944</v>
      </c>
      <c r="I13" s="14"/>
      <c r="J13" s="160"/>
      <c r="K13" s="160"/>
    </row>
    <row r="14" spans="1:11" x14ac:dyDescent="0.2">
      <c r="A14" s="761"/>
      <c r="B14" s="14" t="s">
        <v>181</v>
      </c>
      <c r="C14" s="24">
        <v>3566</v>
      </c>
      <c r="D14" s="24">
        <v>5332</v>
      </c>
      <c r="E14" s="24">
        <v>109</v>
      </c>
      <c r="F14" s="24">
        <v>161</v>
      </c>
      <c r="G14" s="159">
        <v>3.0566461020751543</v>
      </c>
      <c r="H14" s="22">
        <v>3.0195048762190546</v>
      </c>
      <c r="I14" s="14"/>
      <c r="J14" s="160"/>
      <c r="K14" s="160"/>
    </row>
    <row r="15" spans="1:11" x14ac:dyDescent="0.2">
      <c r="A15" s="761"/>
      <c r="B15" s="14" t="s">
        <v>154</v>
      </c>
      <c r="C15" s="24">
        <v>1308</v>
      </c>
      <c r="D15" s="24">
        <v>1501</v>
      </c>
      <c r="E15" s="24">
        <v>56</v>
      </c>
      <c r="F15" s="24">
        <v>41</v>
      </c>
      <c r="G15" s="159">
        <v>4.2813455657492359</v>
      </c>
      <c r="H15" s="22">
        <v>2.7315123251165891</v>
      </c>
      <c r="I15" s="14"/>
      <c r="J15" s="160"/>
      <c r="K15" s="160"/>
    </row>
    <row r="16" spans="1:11" x14ac:dyDescent="0.2">
      <c r="A16" s="761"/>
      <c r="B16" s="14" t="s">
        <v>75</v>
      </c>
      <c r="C16" s="24">
        <v>3014</v>
      </c>
      <c r="D16" s="24">
        <v>2665</v>
      </c>
      <c r="E16" s="24">
        <v>224</v>
      </c>
      <c r="F16" s="24">
        <v>265</v>
      </c>
      <c r="G16" s="159">
        <v>7.4319840743198409</v>
      </c>
      <c r="H16" s="22">
        <v>9.9437148217636029</v>
      </c>
      <c r="I16" s="14"/>
      <c r="J16" s="160"/>
      <c r="K16" s="160"/>
    </row>
    <row r="17" spans="1:15" x14ac:dyDescent="0.2">
      <c r="A17" s="761"/>
      <c r="B17" s="14" t="s">
        <v>76</v>
      </c>
      <c r="C17" s="24">
        <v>2342</v>
      </c>
      <c r="D17" s="24">
        <v>2055</v>
      </c>
      <c r="E17" s="24">
        <v>127</v>
      </c>
      <c r="F17" s="24">
        <v>110</v>
      </c>
      <c r="G17" s="159">
        <v>5.4227156276686594</v>
      </c>
      <c r="H17" s="22">
        <v>5.3527980535279802</v>
      </c>
      <c r="I17" s="14"/>
      <c r="J17" s="160"/>
      <c r="K17" s="160"/>
    </row>
    <row r="18" spans="1:15" x14ac:dyDescent="0.2">
      <c r="A18" s="761"/>
      <c r="B18" s="14" t="s">
        <v>183</v>
      </c>
      <c r="C18" s="24">
        <v>1172</v>
      </c>
      <c r="D18" s="24">
        <v>1053</v>
      </c>
      <c r="E18" s="24">
        <v>15</v>
      </c>
      <c r="F18" s="24">
        <v>18</v>
      </c>
      <c r="G18" s="159">
        <v>1.2798634812286689</v>
      </c>
      <c r="H18" s="22">
        <v>1.7094017094017093</v>
      </c>
      <c r="I18" s="14"/>
      <c r="J18" s="160"/>
      <c r="K18" s="160"/>
    </row>
    <row r="19" spans="1:15" x14ac:dyDescent="0.2">
      <c r="A19" s="761"/>
      <c r="B19" s="14" t="s">
        <v>81</v>
      </c>
      <c r="C19" s="24">
        <v>4207</v>
      </c>
      <c r="D19" s="24">
        <v>4465</v>
      </c>
      <c r="E19" s="24">
        <v>281</v>
      </c>
      <c r="F19" s="24">
        <v>388</v>
      </c>
      <c r="G19" s="159">
        <v>6.679343950558593</v>
      </c>
      <c r="H19" s="22">
        <v>8.689809630459127</v>
      </c>
      <c r="I19" s="14"/>
      <c r="J19" s="160"/>
      <c r="K19" s="160"/>
    </row>
    <row r="20" spans="1:15" x14ac:dyDescent="0.2">
      <c r="A20" s="761"/>
      <c r="B20" s="14" t="s">
        <v>186</v>
      </c>
      <c r="C20" s="24">
        <v>1324</v>
      </c>
      <c r="D20" s="24">
        <v>1286</v>
      </c>
      <c r="E20" s="24">
        <v>22</v>
      </c>
      <c r="F20" s="24">
        <v>30</v>
      </c>
      <c r="G20" s="159">
        <v>1.661631419939577</v>
      </c>
      <c r="H20" s="22">
        <v>2.3328149300155521</v>
      </c>
      <c r="I20" s="14"/>
      <c r="J20" s="160"/>
      <c r="K20" s="160"/>
    </row>
    <row r="21" spans="1:15" x14ac:dyDescent="0.2">
      <c r="A21" s="761"/>
      <c r="B21" s="14" t="s">
        <v>187</v>
      </c>
      <c r="C21" s="24">
        <v>4480</v>
      </c>
      <c r="D21" s="24">
        <v>5426</v>
      </c>
      <c r="E21" s="24">
        <v>64</v>
      </c>
      <c r="F21" s="24">
        <v>123</v>
      </c>
      <c r="G21" s="159">
        <v>1.4285714285714286</v>
      </c>
      <c r="H21" s="22">
        <v>2.2668632510136382</v>
      </c>
      <c r="I21" s="14"/>
      <c r="J21" s="14"/>
      <c r="K21" s="22"/>
      <c r="L21" s="14"/>
      <c r="M21" s="14"/>
      <c r="N21" s="14"/>
      <c r="O21" s="14"/>
    </row>
    <row r="22" spans="1:15" x14ac:dyDescent="0.2">
      <c r="A22" s="761"/>
      <c r="B22" s="14" t="s">
        <v>206</v>
      </c>
      <c r="C22" s="24">
        <v>703</v>
      </c>
      <c r="D22" s="24">
        <v>651</v>
      </c>
      <c r="E22" s="24">
        <v>28</v>
      </c>
      <c r="F22" s="24">
        <v>30</v>
      </c>
      <c r="G22" s="159">
        <v>3.9829302987197726</v>
      </c>
      <c r="H22" s="22">
        <v>4.6082949308755756</v>
      </c>
      <c r="I22" s="14"/>
      <c r="J22" s="22"/>
      <c r="K22" s="22"/>
      <c r="L22" s="14"/>
      <c r="M22" s="14"/>
      <c r="N22" s="14"/>
      <c r="O22" s="14"/>
    </row>
    <row r="23" spans="1:15" x14ac:dyDescent="0.2">
      <c r="A23" s="761"/>
      <c r="B23" s="14" t="s">
        <v>86</v>
      </c>
      <c r="C23" s="24">
        <v>6262</v>
      </c>
      <c r="D23" s="24">
        <v>6749</v>
      </c>
      <c r="E23" s="24">
        <v>925</v>
      </c>
      <c r="F23" s="24">
        <v>1127</v>
      </c>
      <c r="G23" s="159">
        <v>14.771638454167997</v>
      </c>
      <c r="H23" s="22">
        <v>16.698770188176027</v>
      </c>
      <c r="I23" s="14"/>
      <c r="J23" s="22"/>
      <c r="K23" s="22"/>
      <c r="L23" s="14"/>
      <c r="M23" s="14"/>
      <c r="N23" s="14"/>
      <c r="O23" s="14"/>
    </row>
    <row r="24" spans="1:15" x14ac:dyDescent="0.2">
      <c r="A24" s="761"/>
      <c r="B24" s="14" t="s">
        <v>87</v>
      </c>
      <c r="C24" s="24">
        <v>1980</v>
      </c>
      <c r="D24" s="24">
        <v>2386</v>
      </c>
      <c r="E24" s="24">
        <v>65</v>
      </c>
      <c r="F24" s="24">
        <v>139</v>
      </c>
      <c r="G24" s="159">
        <v>3.2828282828282829</v>
      </c>
      <c r="H24" s="22">
        <v>5.8256496227996646</v>
      </c>
      <c r="I24" s="14"/>
      <c r="J24" s="22"/>
      <c r="K24" s="22"/>
      <c r="L24" s="14"/>
      <c r="M24" s="14"/>
      <c r="N24" s="14"/>
      <c r="O24" s="14"/>
    </row>
    <row r="25" spans="1:15" x14ac:dyDescent="0.2">
      <c r="A25" s="762"/>
      <c r="B25" s="226" t="s">
        <v>93</v>
      </c>
      <c r="C25" s="399">
        <v>1037</v>
      </c>
      <c r="D25" s="399">
        <v>1158</v>
      </c>
      <c r="E25" s="399">
        <v>61</v>
      </c>
      <c r="F25" s="399">
        <v>77</v>
      </c>
      <c r="G25" s="480">
        <v>5.882352941176471</v>
      </c>
      <c r="H25" s="481">
        <v>6.6493955094991364</v>
      </c>
      <c r="I25" s="14"/>
      <c r="J25" s="22"/>
      <c r="K25" s="22"/>
      <c r="L25" s="14"/>
      <c r="M25" s="14"/>
      <c r="N25" s="14"/>
      <c r="O25" s="14"/>
    </row>
    <row r="26" spans="1:15" x14ac:dyDescent="0.2">
      <c r="A26" s="40"/>
      <c r="B26" s="14"/>
      <c r="C26" s="24"/>
      <c r="D26" s="24"/>
      <c r="E26" s="24"/>
      <c r="F26" s="24"/>
      <c r="G26" s="159"/>
      <c r="H26" s="22"/>
      <c r="I26" s="14"/>
      <c r="J26" s="22"/>
      <c r="K26" s="22"/>
      <c r="L26" s="14"/>
      <c r="M26" s="14"/>
      <c r="N26" s="14"/>
      <c r="O26" s="14"/>
    </row>
    <row r="27" spans="1:15" x14ac:dyDescent="0.2">
      <c r="A27" s="760" t="s">
        <v>65</v>
      </c>
      <c r="B27" s="213" t="s">
        <v>180</v>
      </c>
      <c r="C27" s="446">
        <v>368</v>
      </c>
      <c r="D27" s="446">
        <v>530</v>
      </c>
      <c r="E27" s="446">
        <v>25</v>
      </c>
      <c r="F27" s="446">
        <v>38</v>
      </c>
      <c r="G27" s="478">
        <v>6.7934782608695654</v>
      </c>
      <c r="H27" s="479">
        <v>7.1698113207547172</v>
      </c>
      <c r="I27" s="14"/>
      <c r="J27" s="22"/>
      <c r="K27" s="22"/>
      <c r="L27" s="14"/>
      <c r="M27" s="14"/>
      <c r="N27" s="14"/>
      <c r="O27" s="14"/>
    </row>
    <row r="28" spans="1:15" x14ac:dyDescent="0.2">
      <c r="A28" s="761"/>
      <c r="B28" s="14" t="s">
        <v>69</v>
      </c>
      <c r="C28" s="24">
        <v>399</v>
      </c>
      <c r="D28" s="24">
        <v>445</v>
      </c>
      <c r="E28" s="24">
        <v>59</v>
      </c>
      <c r="F28" s="24">
        <v>68</v>
      </c>
      <c r="G28" s="159">
        <v>14.786967418546366</v>
      </c>
      <c r="H28" s="22">
        <v>15.280898876404494</v>
      </c>
      <c r="I28" s="14"/>
      <c r="J28" s="22"/>
      <c r="K28" s="22"/>
      <c r="L28" s="14"/>
      <c r="M28" s="14"/>
      <c r="N28" s="14"/>
      <c r="O28" s="14"/>
    </row>
    <row r="29" spans="1:15" x14ac:dyDescent="0.2">
      <c r="A29" s="761"/>
      <c r="B29" s="14" t="s">
        <v>70</v>
      </c>
      <c r="C29" s="24">
        <v>1189</v>
      </c>
      <c r="D29" s="24">
        <v>1271</v>
      </c>
      <c r="E29" s="24">
        <v>37</v>
      </c>
      <c r="F29" s="24">
        <v>39</v>
      </c>
      <c r="G29" s="159">
        <v>3.1118587047939443</v>
      </c>
      <c r="H29" s="22">
        <v>3.068450039339103</v>
      </c>
      <c r="I29" s="14"/>
      <c r="J29" s="22"/>
      <c r="K29" s="22"/>
      <c r="L29" s="14"/>
      <c r="M29" s="14"/>
      <c r="N29" s="14"/>
      <c r="O29" s="14"/>
    </row>
    <row r="30" spans="1:15" x14ac:dyDescent="0.2">
      <c r="A30" s="761"/>
      <c r="B30" s="93" t="s">
        <v>71</v>
      </c>
      <c r="C30" s="24">
        <v>7091</v>
      </c>
      <c r="D30" s="24">
        <v>6915</v>
      </c>
      <c r="E30" s="24">
        <v>456</v>
      </c>
      <c r="F30" s="24">
        <v>668</v>
      </c>
      <c r="G30" s="159">
        <v>6.4306867860668451</v>
      </c>
      <c r="H30" s="22">
        <v>9.6601590744757768</v>
      </c>
      <c r="I30" s="14"/>
      <c r="J30" s="22"/>
      <c r="K30" s="22"/>
      <c r="L30" s="14"/>
      <c r="M30" s="14"/>
      <c r="N30" s="14"/>
      <c r="O30" s="14"/>
    </row>
    <row r="31" spans="1:15" x14ac:dyDescent="0.2">
      <c r="A31" s="761"/>
      <c r="B31" s="14" t="s">
        <v>73</v>
      </c>
      <c r="C31" s="24">
        <v>659</v>
      </c>
      <c r="D31" s="24">
        <v>554</v>
      </c>
      <c r="E31" s="24">
        <v>7</v>
      </c>
      <c r="F31" s="24">
        <v>9</v>
      </c>
      <c r="G31" s="159">
        <v>1.062215477996965</v>
      </c>
      <c r="H31" s="22">
        <v>1.6245487364620939</v>
      </c>
      <c r="I31" s="14"/>
      <c r="J31" s="22"/>
      <c r="K31" s="22"/>
      <c r="L31" s="14"/>
      <c r="M31" s="14"/>
      <c r="N31" s="14"/>
      <c r="O31" s="14"/>
    </row>
    <row r="32" spans="1:15" x14ac:dyDescent="0.2">
      <c r="A32" s="761"/>
      <c r="B32" s="14" t="s">
        <v>185</v>
      </c>
      <c r="C32" s="24">
        <v>4370</v>
      </c>
      <c r="D32" s="24">
        <v>4134</v>
      </c>
      <c r="E32" s="24">
        <v>119</v>
      </c>
      <c r="F32" s="24">
        <v>164</v>
      </c>
      <c r="G32" s="159">
        <v>2.723112128146453</v>
      </c>
      <c r="H32" s="22">
        <v>3.9671020803096275</v>
      </c>
      <c r="I32" s="14"/>
      <c r="J32" s="22"/>
      <c r="K32" s="22"/>
      <c r="L32" s="14"/>
      <c r="M32" s="14"/>
      <c r="N32" s="14"/>
      <c r="O32" s="14"/>
    </row>
    <row r="33" spans="1:19" x14ac:dyDescent="0.2">
      <c r="A33" s="761"/>
      <c r="B33" s="14" t="s">
        <v>83</v>
      </c>
      <c r="C33" s="24">
        <v>2940</v>
      </c>
      <c r="D33" s="24">
        <v>2555</v>
      </c>
      <c r="E33" s="24">
        <v>265</v>
      </c>
      <c r="F33" s="24">
        <v>265</v>
      </c>
      <c r="G33" s="159">
        <v>9.0136054421768712</v>
      </c>
      <c r="H33" s="22">
        <v>10.371819960861057</v>
      </c>
      <c r="I33" s="14"/>
      <c r="J33" s="22"/>
      <c r="K33" s="22"/>
      <c r="L33" s="14"/>
      <c r="M33" s="14"/>
      <c r="N33" s="14"/>
      <c r="O33" s="14"/>
    </row>
    <row r="34" spans="1:19" x14ac:dyDescent="0.2">
      <c r="A34" s="761"/>
      <c r="B34" s="14" t="s">
        <v>189</v>
      </c>
      <c r="C34" s="24">
        <v>3051</v>
      </c>
      <c r="D34" s="24">
        <v>3022</v>
      </c>
      <c r="E34" s="24">
        <v>168</v>
      </c>
      <c r="F34" s="24">
        <v>135</v>
      </c>
      <c r="G34" s="159">
        <v>5.5063913470993118</v>
      </c>
      <c r="H34" s="22">
        <v>4.4672402382528125</v>
      </c>
      <c r="I34" s="14"/>
      <c r="J34" s="22"/>
      <c r="K34" s="22"/>
      <c r="L34" s="14"/>
      <c r="M34" s="14"/>
      <c r="N34" s="14"/>
      <c r="O34" s="14"/>
    </row>
    <row r="35" spans="1:19" x14ac:dyDescent="0.2">
      <c r="A35" s="762"/>
      <c r="B35" s="226" t="s">
        <v>165</v>
      </c>
      <c r="C35" s="399">
        <v>4926</v>
      </c>
      <c r="D35" s="399">
        <v>4831</v>
      </c>
      <c r="E35" s="399">
        <v>857</v>
      </c>
      <c r="F35" s="399">
        <v>940</v>
      </c>
      <c r="G35" s="480">
        <v>17.397482744620383</v>
      </c>
      <c r="H35" s="481">
        <v>19.457669219623266</v>
      </c>
      <c r="I35" s="14"/>
      <c r="J35" s="22"/>
      <c r="K35" s="22"/>
      <c r="L35" s="14"/>
      <c r="M35" s="14"/>
      <c r="N35" s="14"/>
      <c r="O35" s="14"/>
    </row>
    <row r="36" spans="1:19" x14ac:dyDescent="0.2">
      <c r="A36" s="40"/>
      <c r="B36" s="14"/>
      <c r="C36" s="24"/>
      <c r="D36" s="24"/>
      <c r="E36" s="24"/>
      <c r="F36" s="24"/>
      <c r="G36" s="159"/>
      <c r="H36" s="22"/>
      <c r="I36" s="14"/>
      <c r="J36" s="22"/>
      <c r="K36" s="22"/>
      <c r="L36" s="14"/>
      <c r="M36" s="14"/>
      <c r="N36" s="14"/>
      <c r="O36" s="14"/>
    </row>
    <row r="37" spans="1:19" x14ac:dyDescent="0.2">
      <c r="A37" s="760" t="s">
        <v>78</v>
      </c>
      <c r="B37" s="213" t="s">
        <v>224</v>
      </c>
      <c r="C37" s="446">
        <v>622</v>
      </c>
      <c r="D37" s="446">
        <v>565</v>
      </c>
      <c r="E37" s="446">
        <v>26</v>
      </c>
      <c r="F37" s="446">
        <v>39</v>
      </c>
      <c r="G37" s="478">
        <v>4.180064308681672</v>
      </c>
      <c r="H37" s="479">
        <v>6.9026548672566372</v>
      </c>
      <c r="I37" s="14"/>
      <c r="J37" s="22"/>
      <c r="K37" s="22"/>
      <c r="L37" s="14"/>
      <c r="M37" s="14"/>
      <c r="N37" s="14"/>
      <c r="O37" s="14"/>
    </row>
    <row r="38" spans="1:19" x14ac:dyDescent="0.2">
      <c r="A38" s="761"/>
      <c r="B38" s="14" t="s">
        <v>190</v>
      </c>
      <c r="C38" s="24">
        <v>586</v>
      </c>
      <c r="D38" s="24">
        <v>508</v>
      </c>
      <c r="E38" s="24">
        <v>18</v>
      </c>
      <c r="F38" s="24">
        <v>2</v>
      </c>
      <c r="G38" s="159">
        <v>3.0716723549488054</v>
      </c>
      <c r="H38" s="22">
        <v>0.39370078740157483</v>
      </c>
      <c r="I38" s="14"/>
      <c r="J38" s="22"/>
      <c r="K38" s="22"/>
      <c r="L38" s="14"/>
      <c r="M38" s="14"/>
      <c r="N38" s="14"/>
      <c r="O38" s="14"/>
    </row>
    <row r="39" spans="1:19" x14ac:dyDescent="0.2">
      <c r="A39" s="762"/>
      <c r="B39" s="226" t="s">
        <v>95</v>
      </c>
      <c r="C39" s="399">
        <v>1450</v>
      </c>
      <c r="D39" s="399">
        <v>1275</v>
      </c>
      <c r="E39" s="399">
        <v>94</v>
      </c>
      <c r="F39" s="399">
        <v>90</v>
      </c>
      <c r="G39" s="480">
        <v>6.4827586206896548</v>
      </c>
      <c r="H39" s="481">
        <v>7.0588235294117645</v>
      </c>
      <c r="I39" s="14"/>
      <c r="J39" s="22"/>
      <c r="K39" s="22"/>
      <c r="L39" s="14"/>
      <c r="M39" s="14"/>
      <c r="N39" s="14"/>
      <c r="O39" s="14"/>
    </row>
    <row r="40" spans="1:19" x14ac:dyDescent="0.2">
      <c r="A40" s="40"/>
      <c r="B40" s="14"/>
      <c r="C40" s="24"/>
      <c r="D40" s="24"/>
      <c r="E40" s="24"/>
      <c r="F40" s="24"/>
      <c r="G40" s="159"/>
      <c r="H40" s="22"/>
      <c r="I40" s="14"/>
      <c r="J40" s="22"/>
      <c r="K40" s="22"/>
      <c r="L40" s="14"/>
      <c r="M40" s="14"/>
      <c r="N40" s="14"/>
      <c r="O40" s="14"/>
    </row>
    <row r="41" spans="1:19" x14ac:dyDescent="0.2">
      <c r="A41" s="760" t="s">
        <v>90</v>
      </c>
      <c r="B41" s="213" t="s">
        <v>225</v>
      </c>
      <c r="C41" s="446">
        <v>212</v>
      </c>
      <c r="D41" s="446">
        <v>230</v>
      </c>
      <c r="E41" s="446">
        <v>5</v>
      </c>
      <c r="F41" s="446">
        <v>6</v>
      </c>
      <c r="G41" s="478">
        <v>2.358490566037736</v>
      </c>
      <c r="H41" s="479">
        <v>2.6086956521739131</v>
      </c>
      <c r="I41" s="14"/>
      <c r="J41" s="22"/>
      <c r="K41" s="22"/>
      <c r="L41" s="14"/>
      <c r="M41" s="14"/>
      <c r="N41" s="14"/>
      <c r="O41" s="14"/>
    </row>
    <row r="42" spans="1:19" x14ac:dyDescent="0.2">
      <c r="A42" s="762"/>
      <c r="B42" s="226" t="s">
        <v>96</v>
      </c>
      <c r="C42" s="399">
        <v>461</v>
      </c>
      <c r="D42" s="399">
        <v>412</v>
      </c>
      <c r="E42" s="399">
        <v>15</v>
      </c>
      <c r="F42" s="399">
        <v>46</v>
      </c>
      <c r="G42" s="480">
        <v>3.2537960954446854</v>
      </c>
      <c r="H42" s="481">
        <v>11.16504854368932</v>
      </c>
      <c r="I42" s="27"/>
      <c r="J42" s="161"/>
      <c r="K42" s="27"/>
      <c r="L42" s="27"/>
      <c r="M42" s="92"/>
      <c r="N42" s="92"/>
      <c r="O42" s="29"/>
    </row>
    <row r="43" spans="1:19" x14ac:dyDescent="0.2">
      <c r="A43" s="95"/>
      <c r="B43" s="14"/>
      <c r="C43" s="24"/>
      <c r="D43" s="24"/>
      <c r="E43" s="27"/>
      <c r="F43" s="27"/>
      <c r="G43" s="159"/>
      <c r="H43" s="22"/>
      <c r="I43" s="14"/>
      <c r="J43" s="22"/>
      <c r="K43" s="22"/>
      <c r="L43" s="14"/>
      <c r="M43" s="14"/>
      <c r="N43" s="14"/>
      <c r="O43" s="14"/>
    </row>
    <row r="44" spans="1:19" ht="26.45" customHeight="1" x14ac:dyDescent="0.25">
      <c r="A44" s="780" t="s">
        <v>629</v>
      </c>
      <c r="B44" s="780"/>
      <c r="C44" s="780"/>
      <c r="D44" s="780"/>
      <c r="E44" s="780"/>
      <c r="F44" s="780"/>
      <c r="G44" s="780"/>
      <c r="H44" s="780"/>
    </row>
    <row r="45" spans="1:19" ht="48.2" customHeight="1" x14ac:dyDescent="0.25">
      <c r="A45" s="758" t="s">
        <v>278</v>
      </c>
      <c r="B45" s="758"/>
      <c r="C45" s="758"/>
      <c r="D45" s="758"/>
      <c r="E45" s="758"/>
      <c r="F45" s="758"/>
      <c r="G45" s="758"/>
      <c r="H45" s="758"/>
      <c r="I45" s="124"/>
      <c r="J45" s="124"/>
      <c r="K45" s="124"/>
      <c r="L45" s="124"/>
      <c r="M45" s="124"/>
      <c r="N45" s="124"/>
      <c r="O45" s="124"/>
      <c r="P45" s="124"/>
      <c r="Q45" s="124"/>
      <c r="R45" s="124"/>
      <c r="S45" s="124"/>
    </row>
    <row r="46" spans="1:19" ht="45.75" customHeight="1" x14ac:dyDescent="0.25">
      <c r="A46" s="766" t="s">
        <v>279</v>
      </c>
      <c r="B46" s="766"/>
      <c r="C46" s="766"/>
      <c r="D46" s="766"/>
      <c r="E46" s="766"/>
      <c r="F46" s="766"/>
      <c r="G46" s="766"/>
      <c r="H46" s="766"/>
      <c r="I46" s="78"/>
      <c r="J46" s="78"/>
      <c r="K46" s="78"/>
      <c r="L46" s="78"/>
      <c r="M46" s="78"/>
      <c r="N46" s="78"/>
      <c r="O46" s="78"/>
      <c r="P46" s="78"/>
      <c r="Q46" s="78"/>
      <c r="R46" s="78"/>
      <c r="S46" s="78"/>
    </row>
    <row r="47" spans="1:19" x14ac:dyDescent="0.25">
      <c r="A47" s="781" t="s">
        <v>169</v>
      </c>
      <c r="B47" s="781"/>
      <c r="C47" s="781"/>
      <c r="D47" s="781"/>
      <c r="E47" s="781"/>
      <c r="F47" s="781"/>
      <c r="G47" s="781"/>
      <c r="H47" s="781"/>
    </row>
    <row r="48" spans="1:19" ht="11.25" customHeight="1" x14ac:dyDescent="0.25">
      <c r="A48" s="752" t="s">
        <v>644</v>
      </c>
      <c r="B48" s="752"/>
      <c r="C48" s="752"/>
      <c r="D48" s="752"/>
      <c r="E48" s="752"/>
      <c r="F48" s="752"/>
      <c r="G48" s="752"/>
      <c r="H48" s="752"/>
    </row>
    <row r="49" spans="1:8" x14ac:dyDescent="0.25">
      <c r="A49" s="752"/>
      <c r="B49" s="752"/>
      <c r="C49" s="752"/>
      <c r="D49" s="752"/>
      <c r="E49" s="752"/>
      <c r="F49" s="752"/>
      <c r="G49" s="752"/>
      <c r="H49" s="752"/>
    </row>
    <row r="50" spans="1:8" x14ac:dyDescent="0.25">
      <c r="A50" s="752"/>
      <c r="B50" s="752"/>
      <c r="C50" s="752"/>
      <c r="D50" s="752"/>
      <c r="E50" s="752"/>
      <c r="F50" s="752"/>
      <c r="G50" s="752"/>
      <c r="H50" s="752"/>
    </row>
    <row r="51" spans="1:8" x14ac:dyDescent="0.25">
      <c r="A51" s="752"/>
      <c r="B51" s="752"/>
      <c r="C51" s="752"/>
      <c r="D51" s="752"/>
      <c r="E51" s="752"/>
      <c r="F51" s="752"/>
      <c r="G51" s="752"/>
      <c r="H51" s="752"/>
    </row>
  </sheetData>
  <mergeCells count="17">
    <mergeCell ref="A13:A25"/>
    <mergeCell ref="A27:A35"/>
    <mergeCell ref="A37:A39"/>
    <mergeCell ref="A41:A42"/>
    <mergeCell ref="A5:A9"/>
    <mergeCell ref="B5:B9"/>
    <mergeCell ref="C5:D7"/>
    <mergeCell ref="E5:F7"/>
    <mergeCell ref="G5:H7"/>
    <mergeCell ref="C8:D8"/>
    <mergeCell ref="E8:F8"/>
    <mergeCell ref="G8:H8"/>
    <mergeCell ref="A48:H51"/>
    <mergeCell ref="A44:H44"/>
    <mergeCell ref="A45:H45"/>
    <mergeCell ref="A46:H46"/>
    <mergeCell ref="A47:H47"/>
  </mergeCells>
  <hyperlinks>
    <hyperlink ref="H1" location="Índice!A1" display="(Voltar ao índice)"/>
  </hyperlinks>
  <pageMargins left="0.511811024" right="0.511811024" top="0.78740157499999996" bottom="0.78740157499999996" header="0.31496062000000002" footer="0.31496062000000002"/>
  <pageSetup paperSize="9" scale="6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zoomScaleNormal="100" workbookViewId="0">
      <selection activeCell="M31" sqref="M31"/>
    </sheetView>
  </sheetViews>
  <sheetFormatPr defaultColWidth="9.140625" defaultRowHeight="11.25" x14ac:dyDescent="0.25"/>
  <cols>
    <col min="1" max="1" width="15.5703125" style="8" customWidth="1"/>
    <col min="2" max="6" width="9.140625" style="8" customWidth="1"/>
    <col min="7" max="7" width="9.140625" style="14" customWidth="1"/>
    <col min="8" max="16384" width="9.140625" style="8"/>
  </cols>
  <sheetData>
    <row r="1" spans="1:29" x14ac:dyDescent="0.25">
      <c r="A1" s="7" t="s">
        <v>606</v>
      </c>
      <c r="B1" s="90"/>
      <c r="C1" s="90"/>
      <c r="F1" s="10" t="s">
        <v>46</v>
      </c>
      <c r="G1" s="162"/>
    </row>
    <row r="2" spans="1:29" x14ac:dyDescent="0.25">
      <c r="A2" s="11" t="s">
        <v>281</v>
      </c>
      <c r="B2" s="90"/>
      <c r="C2" s="90"/>
    </row>
    <row r="3" spans="1:29" x14ac:dyDescent="0.25">
      <c r="A3" s="11" t="s">
        <v>143</v>
      </c>
      <c r="B3" s="90"/>
      <c r="C3" s="90"/>
      <c r="H3" s="14"/>
      <c r="I3" s="14"/>
      <c r="J3" s="14"/>
      <c r="K3" s="14"/>
      <c r="L3" s="14"/>
      <c r="M3" s="14"/>
      <c r="N3" s="14"/>
      <c r="O3" s="14"/>
      <c r="P3" s="14"/>
      <c r="Q3" s="14"/>
      <c r="R3" s="14"/>
      <c r="S3" s="14"/>
      <c r="T3" s="14"/>
      <c r="U3" s="14"/>
      <c r="V3" s="14"/>
      <c r="W3" s="14"/>
      <c r="X3" s="14"/>
      <c r="Y3" s="14"/>
      <c r="Z3" s="14"/>
      <c r="AA3" s="14"/>
      <c r="AB3" s="14"/>
      <c r="AC3" s="14"/>
    </row>
    <row r="4" spans="1:29" x14ac:dyDescent="0.25">
      <c r="A4" s="35"/>
      <c r="B4" s="90"/>
      <c r="C4" s="90"/>
      <c r="H4" s="14"/>
      <c r="I4" s="14"/>
      <c r="J4" s="14"/>
      <c r="K4" s="14"/>
      <c r="L4" s="14"/>
      <c r="M4" s="14"/>
      <c r="N4" s="14"/>
      <c r="O4" s="14"/>
      <c r="P4" s="14"/>
      <c r="Q4" s="14"/>
      <c r="R4" s="14"/>
      <c r="S4" s="14"/>
      <c r="T4" s="14"/>
      <c r="U4" s="14"/>
      <c r="V4" s="14"/>
      <c r="W4" s="14"/>
      <c r="X4" s="14"/>
      <c r="Y4" s="14"/>
      <c r="Z4" s="14"/>
      <c r="AA4" s="14"/>
      <c r="AB4" s="14"/>
      <c r="AC4" s="14"/>
    </row>
    <row r="5" spans="1:29" ht="26.45" customHeight="1" x14ac:dyDescent="0.25">
      <c r="A5" s="764" t="s">
        <v>50</v>
      </c>
      <c r="B5" s="793" t="s">
        <v>282</v>
      </c>
      <c r="C5" s="793"/>
      <c r="D5" s="793"/>
      <c r="E5" s="793"/>
      <c r="F5" s="793"/>
      <c r="G5" s="163"/>
      <c r="H5" s="14"/>
      <c r="I5" s="14"/>
      <c r="J5" s="14"/>
      <c r="K5" s="14"/>
      <c r="L5" s="14"/>
      <c r="M5" s="14"/>
      <c r="N5" s="14"/>
      <c r="O5" s="14"/>
      <c r="P5" s="14"/>
      <c r="Q5" s="14"/>
      <c r="R5" s="14"/>
      <c r="S5" s="14"/>
      <c r="T5" s="14"/>
      <c r="U5" s="14"/>
      <c r="V5" s="14"/>
      <c r="W5" s="14"/>
      <c r="X5" s="14"/>
      <c r="Y5" s="14"/>
      <c r="Z5" s="14"/>
      <c r="AA5" s="14"/>
      <c r="AB5" s="14"/>
      <c r="AC5" s="14"/>
    </row>
    <row r="6" spans="1:29" ht="16.5" customHeight="1" x14ac:dyDescent="0.25">
      <c r="A6" s="764"/>
      <c r="B6" s="764" t="s">
        <v>148</v>
      </c>
      <c r="C6" s="764"/>
      <c r="D6" s="764" t="s">
        <v>149</v>
      </c>
      <c r="E6" s="764"/>
      <c r="F6" s="764" t="s">
        <v>62</v>
      </c>
      <c r="G6" s="48"/>
      <c r="H6" s="14"/>
      <c r="I6" s="14"/>
      <c r="J6" s="14"/>
      <c r="K6" s="14"/>
      <c r="L6" s="14"/>
      <c r="M6" s="14"/>
      <c r="N6" s="14"/>
      <c r="O6" s="14"/>
      <c r="P6" s="14"/>
      <c r="Q6" s="14"/>
      <c r="R6" s="14"/>
      <c r="S6" s="14"/>
      <c r="T6" s="14"/>
      <c r="U6" s="14"/>
      <c r="V6" s="14"/>
      <c r="W6" s="14"/>
      <c r="X6" s="14"/>
      <c r="Y6" s="14"/>
      <c r="Z6" s="14"/>
      <c r="AA6" s="14"/>
      <c r="AB6" s="14"/>
      <c r="AC6" s="14"/>
    </row>
    <row r="7" spans="1:29" ht="15.75" customHeight="1" x14ac:dyDescent="0.25">
      <c r="A7" s="764"/>
      <c r="B7" s="164" t="s">
        <v>179</v>
      </c>
      <c r="C7" s="164">
        <v>2017</v>
      </c>
      <c r="D7" s="164" t="s">
        <v>179</v>
      </c>
      <c r="E7" s="165">
        <v>2017</v>
      </c>
      <c r="F7" s="764"/>
      <c r="G7" s="48"/>
      <c r="H7" s="14"/>
      <c r="I7" s="14"/>
      <c r="J7" s="14"/>
      <c r="K7" s="14"/>
      <c r="L7" s="14"/>
      <c r="M7" s="14"/>
      <c r="N7" s="14"/>
      <c r="O7" s="14"/>
      <c r="P7" s="14"/>
      <c r="Q7" s="14"/>
      <c r="R7" s="14"/>
      <c r="S7" s="14"/>
      <c r="T7" s="14"/>
      <c r="U7" s="14"/>
      <c r="V7" s="14"/>
      <c r="W7" s="14"/>
      <c r="X7" s="14"/>
      <c r="Y7" s="14"/>
      <c r="Z7" s="14"/>
      <c r="AA7" s="14"/>
      <c r="AB7" s="14"/>
      <c r="AC7" s="14"/>
    </row>
    <row r="8" spans="1:29" x14ac:dyDescent="0.25">
      <c r="A8" s="48"/>
      <c r="B8" s="68"/>
      <c r="C8" s="68"/>
      <c r="D8" s="48"/>
      <c r="E8" s="48"/>
      <c r="F8" s="48"/>
      <c r="G8" s="48"/>
      <c r="H8" s="14"/>
      <c r="I8" s="14"/>
      <c r="J8" s="14"/>
      <c r="K8" s="14"/>
      <c r="L8" s="14"/>
      <c r="M8" s="14"/>
      <c r="N8" s="14"/>
      <c r="O8" s="14"/>
      <c r="P8" s="14"/>
      <c r="Q8" s="14"/>
      <c r="R8" s="14"/>
      <c r="S8" s="14"/>
      <c r="T8" s="14"/>
      <c r="U8" s="14"/>
      <c r="V8" s="14"/>
      <c r="W8" s="14"/>
      <c r="X8" s="14"/>
      <c r="Y8" s="14"/>
      <c r="Z8" s="14"/>
      <c r="AA8" s="14"/>
      <c r="AB8" s="14"/>
      <c r="AC8" s="14"/>
    </row>
    <row r="9" spans="1:29" s="14" customFormat="1" ht="10.9" customHeight="1" x14ac:dyDescent="0.25">
      <c r="A9" s="345" t="s">
        <v>64</v>
      </c>
      <c r="B9" s="482">
        <v>9886</v>
      </c>
      <c r="C9" s="482">
        <v>8764</v>
      </c>
      <c r="D9" s="351">
        <v>4.7971328149544297</v>
      </c>
      <c r="E9" s="351">
        <v>4.2203413238125309</v>
      </c>
      <c r="F9" s="351">
        <v>-12.023671501106392</v>
      </c>
      <c r="G9" s="59"/>
    </row>
    <row r="10" spans="1:29" s="14" customFormat="1" x14ac:dyDescent="0.25">
      <c r="A10" s="71"/>
      <c r="B10" s="56"/>
      <c r="C10" s="56"/>
      <c r="D10" s="53"/>
      <c r="E10" s="53"/>
      <c r="F10" s="53"/>
      <c r="G10" s="53"/>
    </row>
    <row r="11" spans="1:29" s="14" customFormat="1" x14ac:dyDescent="0.25">
      <c r="A11" s="483" t="s">
        <v>180</v>
      </c>
      <c r="B11" s="446">
        <v>35</v>
      </c>
      <c r="C11" s="446">
        <v>38</v>
      </c>
      <c r="D11" s="447">
        <v>4.2856075828316111</v>
      </c>
      <c r="E11" s="447">
        <v>4.5804158294349575</v>
      </c>
      <c r="F11" s="447">
        <v>6.8790303569641997</v>
      </c>
      <c r="G11" s="53"/>
    </row>
    <row r="12" spans="1:29" s="14" customFormat="1" x14ac:dyDescent="0.25">
      <c r="A12" s="14" t="s">
        <v>68</v>
      </c>
      <c r="B12" s="24">
        <v>23</v>
      </c>
      <c r="C12" s="24">
        <v>33</v>
      </c>
      <c r="D12" s="53">
        <v>0.68473513998219093</v>
      </c>
      <c r="E12" s="53">
        <v>0.97753940298410202</v>
      </c>
      <c r="F12" s="53">
        <v>42.761681985464705</v>
      </c>
      <c r="G12" s="53"/>
    </row>
    <row r="13" spans="1:29" s="14" customFormat="1" x14ac:dyDescent="0.25">
      <c r="A13" s="14" t="s">
        <v>69</v>
      </c>
      <c r="B13" s="24">
        <v>56</v>
      </c>
      <c r="C13" s="24">
        <v>3</v>
      </c>
      <c r="D13" s="53">
        <v>7.1584248908659784</v>
      </c>
      <c r="E13" s="53">
        <v>0.37607086177891547</v>
      </c>
      <c r="F13" s="53">
        <v>-94.746457949726135</v>
      </c>
      <c r="G13" s="53"/>
    </row>
    <row r="14" spans="1:29" s="14" customFormat="1" x14ac:dyDescent="0.25">
      <c r="A14" s="14" t="s">
        <v>70</v>
      </c>
      <c r="B14" s="24">
        <v>36</v>
      </c>
      <c r="C14" s="24">
        <v>28</v>
      </c>
      <c r="D14" s="53">
        <v>0.89962508124739016</v>
      </c>
      <c r="E14" s="53">
        <v>0.68904182336215991</v>
      </c>
      <c r="F14" s="53">
        <v>-23.407890939772656</v>
      </c>
      <c r="G14" s="53"/>
    </row>
    <row r="15" spans="1:29" s="14" customFormat="1" x14ac:dyDescent="0.25">
      <c r="A15" s="14" t="s">
        <v>71</v>
      </c>
      <c r="B15" s="24">
        <v>417</v>
      </c>
      <c r="C15" s="24">
        <v>353</v>
      </c>
      <c r="D15" s="53">
        <v>2.7296710530363959</v>
      </c>
      <c r="E15" s="53">
        <v>2.3005064959330239</v>
      </c>
      <c r="F15" s="53">
        <v>-15.72220786918569</v>
      </c>
      <c r="G15" s="53"/>
    </row>
    <row r="16" spans="1:29" s="14" customFormat="1" x14ac:dyDescent="0.25">
      <c r="A16" s="14" t="s">
        <v>181</v>
      </c>
      <c r="B16" s="24">
        <v>755</v>
      </c>
      <c r="C16" s="24">
        <v>759</v>
      </c>
      <c r="D16" s="53">
        <v>8.4228958629970805</v>
      </c>
      <c r="E16" s="53">
        <v>8.4142050405411695</v>
      </c>
      <c r="F16" s="53">
        <v>-0.10318093203658396</v>
      </c>
      <c r="G16" s="53"/>
    </row>
    <row r="17" spans="1:7" s="14" customFormat="1" x14ac:dyDescent="0.25">
      <c r="A17" s="14" t="s">
        <v>283</v>
      </c>
      <c r="B17" s="24">
        <v>4</v>
      </c>
      <c r="C17" s="24">
        <v>7</v>
      </c>
      <c r="D17" s="53">
        <v>0.13435370493776738</v>
      </c>
      <c r="E17" s="53">
        <v>0.23030527951822768</v>
      </c>
      <c r="F17" s="53">
        <v>71.417140766534914</v>
      </c>
      <c r="G17" s="53"/>
    </row>
    <row r="18" spans="1:7" s="14" customFormat="1" x14ac:dyDescent="0.25">
      <c r="A18" s="14" t="s">
        <v>154</v>
      </c>
      <c r="B18" s="24">
        <v>67</v>
      </c>
      <c r="C18" s="24">
        <v>131</v>
      </c>
      <c r="D18" s="53">
        <v>1.68608728848727</v>
      </c>
      <c r="E18" s="53">
        <v>3.2616630597486873</v>
      </c>
      <c r="F18" s="53">
        <v>93.445682321405684</v>
      </c>
      <c r="G18" s="53"/>
    </row>
    <row r="19" spans="1:7" s="14" customFormat="1" x14ac:dyDescent="0.25">
      <c r="A19" s="93" t="s">
        <v>284</v>
      </c>
      <c r="B19" s="24">
        <v>1495</v>
      </c>
      <c r="C19" s="24">
        <v>1002</v>
      </c>
      <c r="D19" s="53">
        <v>22.327245736354804</v>
      </c>
      <c r="E19" s="53">
        <v>14.781438290002969</v>
      </c>
      <c r="F19" s="53">
        <v>-33.796409711499777</v>
      </c>
      <c r="G19" s="53"/>
    </row>
    <row r="20" spans="1:7" s="14" customFormat="1" x14ac:dyDescent="0.25">
      <c r="A20" s="14" t="s">
        <v>76</v>
      </c>
      <c r="B20" s="24">
        <v>156</v>
      </c>
      <c r="C20" s="24">
        <v>115</v>
      </c>
      <c r="D20" s="53">
        <v>2.2433015877398392</v>
      </c>
      <c r="E20" s="53">
        <v>1.6428033997173521</v>
      </c>
      <c r="F20" s="53">
        <v>-26.76850011181503</v>
      </c>
      <c r="G20" s="53"/>
    </row>
    <row r="21" spans="1:7" s="14" customFormat="1" x14ac:dyDescent="0.25">
      <c r="A21" s="93" t="s">
        <v>183</v>
      </c>
      <c r="B21" s="24">
        <v>265</v>
      </c>
      <c r="C21" s="24">
        <v>300</v>
      </c>
      <c r="D21" s="53">
        <v>8.0168662765528449</v>
      </c>
      <c r="E21" s="53">
        <v>8.9698326588019164</v>
      </c>
      <c r="F21" s="53">
        <v>11.887018560310025</v>
      </c>
      <c r="G21" s="53"/>
    </row>
    <row r="22" spans="1:7" s="14" customFormat="1" x14ac:dyDescent="0.25">
      <c r="A22" s="93" t="s">
        <v>224</v>
      </c>
      <c r="B22" s="24">
        <v>1006</v>
      </c>
      <c r="C22" s="24">
        <v>932</v>
      </c>
      <c r="D22" s="53">
        <v>37.503923745501204</v>
      </c>
      <c r="E22" s="53">
        <v>34.351253360028039</v>
      </c>
      <c r="F22" s="53">
        <v>-8.4062414558725873</v>
      </c>
      <c r="G22" s="53"/>
    </row>
    <row r="23" spans="1:7" s="14" customFormat="1" x14ac:dyDescent="0.25">
      <c r="A23" s="93" t="s">
        <v>285</v>
      </c>
      <c r="B23" s="24" t="s">
        <v>92</v>
      </c>
      <c r="C23" s="24" t="s">
        <v>92</v>
      </c>
      <c r="D23" s="53" t="s">
        <v>92</v>
      </c>
      <c r="E23" s="53" t="s">
        <v>92</v>
      </c>
      <c r="F23" s="53" t="s">
        <v>92</v>
      </c>
      <c r="G23" s="53"/>
    </row>
    <row r="24" spans="1:7" s="14" customFormat="1" x14ac:dyDescent="0.25">
      <c r="A24" s="93" t="s">
        <v>286</v>
      </c>
      <c r="B24" s="24">
        <v>110</v>
      </c>
      <c r="C24" s="24">
        <v>92</v>
      </c>
      <c r="D24" s="53">
        <v>1.3296708556939649</v>
      </c>
      <c r="E24" s="53">
        <v>1.0996066754730818</v>
      </c>
      <c r="F24" s="53">
        <v>-17.302340593214772</v>
      </c>
      <c r="G24" s="53"/>
    </row>
    <row r="25" spans="1:7" s="14" customFormat="1" x14ac:dyDescent="0.25">
      <c r="A25" s="93" t="s">
        <v>287</v>
      </c>
      <c r="B25" s="24">
        <v>11</v>
      </c>
      <c r="C25" s="24">
        <v>3</v>
      </c>
      <c r="D25" s="53">
        <v>0.27504022463285255</v>
      </c>
      <c r="E25" s="53">
        <v>7.4523829988289825E-2</v>
      </c>
      <c r="F25" s="53">
        <v>-72.904388771580344</v>
      </c>
      <c r="G25" s="53"/>
    </row>
    <row r="26" spans="1:7" s="14" customFormat="1" x14ac:dyDescent="0.25">
      <c r="A26" s="93" t="s">
        <v>288</v>
      </c>
      <c r="B26" s="24">
        <v>472</v>
      </c>
      <c r="C26" s="24">
        <v>522</v>
      </c>
      <c r="D26" s="53">
        <v>4.1982723042110806</v>
      </c>
      <c r="E26" s="53">
        <v>4.6109440846180672</v>
      </c>
      <c r="F26" s="53">
        <v>9.8295620318161738</v>
      </c>
      <c r="G26" s="53"/>
    </row>
    <row r="27" spans="1:7" s="14" customFormat="1" x14ac:dyDescent="0.25">
      <c r="A27" s="93" t="s">
        <v>187</v>
      </c>
      <c r="B27" s="24">
        <v>112</v>
      </c>
      <c r="C27" s="24">
        <v>54</v>
      </c>
      <c r="D27" s="53">
        <v>1.1901806694256187</v>
      </c>
      <c r="E27" s="53">
        <v>0.57002516344415965</v>
      </c>
      <c r="F27" s="53">
        <v>-52.105997174424459</v>
      </c>
      <c r="G27" s="53"/>
    </row>
    <row r="28" spans="1:7" s="14" customFormat="1" x14ac:dyDescent="0.25">
      <c r="A28" s="14" t="s">
        <v>206</v>
      </c>
      <c r="B28" s="24">
        <v>73</v>
      </c>
      <c r="C28" s="24">
        <v>55</v>
      </c>
      <c r="D28" s="53">
        <v>2.2725999165675645</v>
      </c>
      <c r="E28" s="53">
        <v>1.7084687553680864</v>
      </c>
      <c r="F28" s="53">
        <v>-24.823162101119721</v>
      </c>
      <c r="G28" s="53"/>
    </row>
    <row r="29" spans="1:7" s="14" customFormat="1" x14ac:dyDescent="0.25">
      <c r="A29" s="93" t="s">
        <v>289</v>
      </c>
      <c r="B29" s="24">
        <v>599</v>
      </c>
      <c r="C29" s="24">
        <v>423</v>
      </c>
      <c r="D29" s="53">
        <v>3.6006260160197199</v>
      </c>
      <c r="E29" s="53">
        <v>2.5300622837933182</v>
      </c>
      <c r="F29" s="53">
        <v>-29.732711130323018</v>
      </c>
      <c r="G29" s="53"/>
    </row>
    <row r="30" spans="1:7" s="14" customFormat="1" x14ac:dyDescent="0.25">
      <c r="A30" s="14" t="s">
        <v>87</v>
      </c>
      <c r="B30" s="24">
        <v>369</v>
      </c>
      <c r="C30" s="24">
        <v>315</v>
      </c>
      <c r="D30" s="53">
        <v>10.618711147459653</v>
      </c>
      <c r="E30" s="53">
        <v>8.9820282446293884</v>
      </c>
      <c r="F30" s="53">
        <v>-15.413197327830252</v>
      </c>
      <c r="G30" s="53"/>
    </row>
    <row r="31" spans="1:7" s="14" customFormat="1" x14ac:dyDescent="0.25">
      <c r="A31" s="93" t="s">
        <v>189</v>
      </c>
      <c r="B31" s="24">
        <v>1019</v>
      </c>
      <c r="C31" s="24">
        <v>1046</v>
      </c>
      <c r="D31" s="53">
        <v>9.0284853586142724</v>
      </c>
      <c r="E31" s="53">
        <v>9.2379201608775841</v>
      </c>
      <c r="F31" s="53">
        <v>2.3197113795337287</v>
      </c>
      <c r="G31" s="53"/>
    </row>
    <row r="32" spans="1:7" s="14" customFormat="1" x14ac:dyDescent="0.25">
      <c r="A32" s="14" t="s">
        <v>190</v>
      </c>
      <c r="B32" s="24">
        <v>304</v>
      </c>
      <c r="C32" s="24">
        <v>184</v>
      </c>
      <c r="D32" s="53">
        <v>17.00909594976498</v>
      </c>
      <c r="E32" s="53">
        <v>10.189457455692473</v>
      </c>
      <c r="F32" s="53">
        <v>-40.09406798699807</v>
      </c>
      <c r="G32" s="53"/>
    </row>
    <row r="33" spans="1:30" s="14" customFormat="1" x14ac:dyDescent="0.25">
      <c r="A33" s="14" t="s">
        <v>225</v>
      </c>
      <c r="B33" s="24">
        <v>35</v>
      </c>
      <c r="C33" s="24" t="s">
        <v>92</v>
      </c>
      <c r="D33" s="53">
        <v>6.8063061398715368</v>
      </c>
      <c r="E33" s="53" t="s">
        <v>92</v>
      </c>
      <c r="F33" s="53" t="s">
        <v>92</v>
      </c>
      <c r="G33" s="53"/>
    </row>
    <row r="34" spans="1:30" s="14" customFormat="1" x14ac:dyDescent="0.25">
      <c r="A34" s="74" t="s">
        <v>93</v>
      </c>
      <c r="B34" s="24" t="s">
        <v>92</v>
      </c>
      <c r="C34" s="24" t="s">
        <v>92</v>
      </c>
      <c r="D34" s="53" t="s">
        <v>92</v>
      </c>
      <c r="E34" s="53" t="s">
        <v>92</v>
      </c>
      <c r="F34" s="53" t="s">
        <v>92</v>
      </c>
      <c r="G34" s="53"/>
    </row>
    <row r="35" spans="1:30" s="14" customFormat="1" x14ac:dyDescent="0.25">
      <c r="A35" s="14" t="s">
        <v>510</v>
      </c>
      <c r="B35" s="24">
        <v>2342</v>
      </c>
      <c r="C35" s="24">
        <v>2202</v>
      </c>
      <c r="D35" s="53">
        <v>5.2335547553068462</v>
      </c>
      <c r="E35" s="53">
        <v>4.8830392355528893</v>
      </c>
      <c r="F35" s="53">
        <v>-6.697465415806203</v>
      </c>
      <c r="G35" s="53"/>
    </row>
    <row r="36" spans="1:30" s="14" customFormat="1" x14ac:dyDescent="0.25">
      <c r="A36" s="14" t="s">
        <v>95</v>
      </c>
      <c r="B36" s="24" t="s">
        <v>92</v>
      </c>
      <c r="C36" s="24" t="s">
        <v>92</v>
      </c>
      <c r="D36" s="53" t="s">
        <v>92</v>
      </c>
      <c r="E36" s="53" t="s">
        <v>92</v>
      </c>
      <c r="F36" s="53" t="s">
        <v>92</v>
      </c>
      <c r="G36" s="53"/>
    </row>
    <row r="37" spans="1:30" s="14" customFormat="1" x14ac:dyDescent="0.25">
      <c r="A37" s="226" t="s">
        <v>96</v>
      </c>
      <c r="B37" s="399">
        <v>125</v>
      </c>
      <c r="C37" s="399">
        <v>167</v>
      </c>
      <c r="D37" s="450">
        <v>8.1544678002899076</v>
      </c>
      <c r="E37" s="450">
        <v>10.77284520518077</v>
      </c>
      <c r="F37" s="450">
        <v>32.109727685696107</v>
      </c>
      <c r="G37" s="53"/>
    </row>
    <row r="38" spans="1:30" s="14" customFormat="1" x14ac:dyDescent="0.25">
      <c r="A38" s="74"/>
      <c r="B38" s="27"/>
      <c r="C38" s="27"/>
      <c r="D38" s="53"/>
      <c r="E38" s="53"/>
      <c r="F38" s="53"/>
      <c r="G38" s="53"/>
    </row>
    <row r="39" spans="1:30" ht="23.25" customHeight="1" x14ac:dyDescent="0.25">
      <c r="A39" s="758" t="s">
        <v>290</v>
      </c>
      <c r="B39" s="758"/>
      <c r="C39" s="758"/>
      <c r="D39" s="758"/>
      <c r="E39" s="758"/>
      <c r="F39" s="758"/>
      <c r="G39" s="758"/>
      <c r="H39" s="758"/>
      <c r="I39" s="758"/>
    </row>
    <row r="40" spans="1:30" x14ac:dyDescent="0.25">
      <c r="A40" s="141" t="s">
        <v>98</v>
      </c>
      <c r="B40" s="90"/>
      <c r="C40" s="90"/>
      <c r="D40" s="166"/>
      <c r="E40" s="166"/>
      <c r="F40" s="166"/>
      <c r="G40" s="166"/>
    </row>
    <row r="41" spans="1:30" ht="21.75" customHeight="1" x14ac:dyDescent="0.25">
      <c r="A41" s="791" t="s">
        <v>291</v>
      </c>
      <c r="B41" s="791"/>
      <c r="C41" s="791"/>
      <c r="D41" s="791"/>
      <c r="E41" s="791"/>
      <c r="F41" s="791"/>
      <c r="G41" s="791"/>
      <c r="H41" s="791"/>
      <c r="I41" s="791"/>
    </row>
    <row r="42" spans="1:30" x14ac:dyDescent="0.25">
      <c r="A42" s="141" t="s">
        <v>168</v>
      </c>
      <c r="B42" s="90"/>
      <c r="C42" s="90"/>
      <c r="D42" s="166"/>
      <c r="E42" s="166"/>
      <c r="F42" s="166"/>
      <c r="G42" s="166"/>
    </row>
    <row r="43" spans="1:30" x14ac:dyDescent="0.25">
      <c r="A43" s="35" t="s">
        <v>169</v>
      </c>
      <c r="B43" s="90"/>
      <c r="C43" s="90"/>
      <c r="D43" s="166"/>
      <c r="E43" s="166"/>
      <c r="F43" s="166"/>
      <c r="G43" s="166"/>
    </row>
    <row r="44" spans="1:30" ht="35.25" customHeight="1" x14ac:dyDescent="0.25">
      <c r="A44" s="750" t="s">
        <v>292</v>
      </c>
      <c r="B44" s="750"/>
      <c r="C44" s="750"/>
      <c r="D44" s="750"/>
      <c r="E44" s="750"/>
      <c r="F44" s="750"/>
      <c r="G44" s="750"/>
      <c r="H44" s="750"/>
      <c r="I44" s="750"/>
    </row>
    <row r="45" spans="1:30" ht="23.25" customHeight="1" x14ac:dyDescent="0.25">
      <c r="A45" s="792" t="s">
        <v>293</v>
      </c>
      <c r="B45" s="792"/>
      <c r="C45" s="792"/>
      <c r="D45" s="792"/>
      <c r="E45" s="792"/>
      <c r="F45" s="792"/>
      <c r="G45" s="792"/>
      <c r="H45" s="792"/>
      <c r="I45" s="792"/>
    </row>
    <row r="46" spans="1:30" ht="58.5" customHeight="1" x14ac:dyDescent="0.25">
      <c r="A46" s="766" t="s">
        <v>294</v>
      </c>
      <c r="B46" s="766"/>
      <c r="C46" s="766"/>
      <c r="D46" s="766"/>
      <c r="E46" s="766"/>
      <c r="F46" s="766"/>
      <c r="G46" s="766"/>
      <c r="H46" s="766"/>
      <c r="I46" s="766"/>
    </row>
    <row r="47" spans="1:30" ht="59.25" customHeight="1" x14ac:dyDescent="0.25">
      <c r="A47" s="790" t="s">
        <v>295</v>
      </c>
      <c r="B47" s="790"/>
      <c r="C47" s="790"/>
      <c r="D47" s="790"/>
      <c r="E47" s="790"/>
      <c r="F47" s="790"/>
      <c r="G47" s="790"/>
      <c r="H47" s="790"/>
      <c r="I47" s="790"/>
    </row>
    <row r="48" spans="1:30" s="14" customFormat="1" ht="34.5" customHeight="1" x14ac:dyDescent="0.25">
      <c r="A48" s="790" t="s">
        <v>630</v>
      </c>
      <c r="B48" s="790"/>
      <c r="C48" s="790"/>
      <c r="D48" s="790"/>
      <c r="E48" s="790"/>
      <c r="F48" s="790"/>
      <c r="G48" s="790"/>
      <c r="H48" s="790"/>
      <c r="I48" s="790"/>
      <c r="J48" s="8"/>
      <c r="K48" s="8"/>
      <c r="L48" s="8"/>
      <c r="M48" s="8"/>
      <c r="N48" s="8"/>
      <c r="O48" s="8"/>
      <c r="P48" s="8"/>
      <c r="Q48" s="8"/>
      <c r="R48" s="8"/>
      <c r="S48" s="8"/>
      <c r="T48" s="8"/>
      <c r="U48" s="8"/>
      <c r="V48" s="8"/>
      <c r="W48" s="8"/>
      <c r="X48" s="8"/>
      <c r="Y48" s="8"/>
      <c r="Z48" s="8"/>
      <c r="AA48" s="8"/>
      <c r="AB48" s="8"/>
      <c r="AC48" s="8"/>
      <c r="AD48" s="8"/>
    </row>
    <row r="49" spans="1:30" s="14" customFormat="1" ht="80.25" customHeight="1" x14ac:dyDescent="0.25">
      <c r="A49" s="752" t="s">
        <v>511</v>
      </c>
      <c r="B49" s="752"/>
      <c r="C49" s="752"/>
      <c r="D49" s="752"/>
      <c r="E49" s="752"/>
      <c r="F49" s="752"/>
      <c r="G49" s="752"/>
      <c r="H49" s="752"/>
      <c r="I49" s="752"/>
      <c r="J49" s="8"/>
      <c r="K49" s="8"/>
      <c r="L49" s="8"/>
      <c r="M49" s="8"/>
      <c r="N49" s="8"/>
      <c r="O49" s="8"/>
      <c r="P49" s="8"/>
      <c r="Q49" s="8"/>
      <c r="R49" s="8"/>
      <c r="S49" s="8"/>
      <c r="T49" s="8"/>
      <c r="U49" s="8"/>
      <c r="V49" s="8"/>
      <c r="W49" s="8"/>
      <c r="X49" s="8"/>
      <c r="Y49" s="8"/>
      <c r="Z49" s="8"/>
      <c r="AA49" s="8"/>
      <c r="AB49" s="8"/>
      <c r="AC49" s="8"/>
      <c r="AD49" s="8"/>
    </row>
  </sheetData>
  <mergeCells count="13">
    <mergeCell ref="F6:F7"/>
    <mergeCell ref="A5:A7"/>
    <mergeCell ref="B5:F5"/>
    <mergeCell ref="B6:C6"/>
    <mergeCell ref="D6:E6"/>
    <mergeCell ref="A47:I47"/>
    <mergeCell ref="A48:I48"/>
    <mergeCell ref="A49:I49"/>
    <mergeCell ref="A39:I39"/>
    <mergeCell ref="A41:I41"/>
    <mergeCell ref="A44:I44"/>
    <mergeCell ref="A45:I45"/>
    <mergeCell ref="A46:I46"/>
  </mergeCells>
  <conditionalFormatting sqref="B38:C38">
    <cfRule type="cellIs" dxfId="20" priority="4" operator="equal">
      <formula>""""""</formula>
    </cfRule>
    <cfRule type="cellIs" dxfId="19" priority="5" operator="equal">
      <formula>""" """</formula>
    </cfRule>
    <cfRule type="cellIs" dxfId="18" priority="6" operator="equal">
      <formula>""""""</formula>
    </cfRule>
  </conditionalFormatting>
  <conditionalFormatting sqref="B12:C37">
    <cfRule type="cellIs" dxfId="17" priority="1" operator="equal">
      <formula>""""""</formula>
    </cfRule>
    <cfRule type="cellIs" dxfId="16" priority="2" operator="equal">
      <formula>""" """</formula>
    </cfRule>
    <cfRule type="cellIs" dxfId="15" priority="3" operator="equal">
      <formula>""""""</formula>
    </cfRule>
  </conditionalFormatting>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zoomScaleNormal="100" workbookViewId="0">
      <selection activeCell="M31" sqref="M31"/>
    </sheetView>
  </sheetViews>
  <sheetFormatPr defaultColWidth="9.140625" defaultRowHeight="11.25" x14ac:dyDescent="0.25"/>
  <cols>
    <col min="1" max="1" width="16.85546875" style="185" customWidth="1"/>
    <col min="2" max="3" width="9.140625" style="185"/>
    <col min="4" max="11" width="9.140625" style="185" customWidth="1"/>
    <col min="12" max="13" width="9.140625" style="185"/>
    <col min="14" max="15" width="10" style="185" bestFit="1" customWidth="1"/>
    <col min="16" max="16384" width="9.140625" style="185"/>
  </cols>
  <sheetData>
    <row r="1" spans="1:21" x14ac:dyDescent="0.25">
      <c r="A1" s="7" t="s">
        <v>280</v>
      </c>
      <c r="B1" s="35"/>
      <c r="C1" s="35"/>
      <c r="D1" s="35"/>
      <c r="E1" s="35"/>
      <c r="F1" s="35"/>
      <c r="K1" s="186" t="s">
        <v>46</v>
      </c>
    </row>
    <row r="2" spans="1:21" x14ac:dyDescent="0.25">
      <c r="A2" s="11" t="s">
        <v>309</v>
      </c>
      <c r="B2" s="35"/>
      <c r="C2" s="35"/>
      <c r="D2" s="35"/>
      <c r="E2" s="35"/>
      <c r="G2" s="35"/>
      <c r="H2" s="35"/>
      <c r="I2" s="35"/>
      <c r="J2" s="35"/>
    </row>
    <row r="3" spans="1:21" x14ac:dyDescent="0.25">
      <c r="A3" s="11" t="s">
        <v>143</v>
      </c>
      <c r="B3" s="35"/>
      <c r="C3" s="35"/>
      <c r="D3" s="35"/>
      <c r="E3" s="35"/>
      <c r="F3" s="35"/>
      <c r="G3" s="35"/>
      <c r="H3" s="35"/>
      <c r="I3" s="35"/>
      <c r="J3" s="35"/>
      <c r="K3" s="35"/>
    </row>
    <row r="4" spans="1:21" x14ac:dyDescent="0.25">
      <c r="A4" s="35"/>
      <c r="B4" s="90"/>
      <c r="C4" s="90"/>
      <c r="D4" s="90"/>
      <c r="E4" s="90"/>
      <c r="F4" s="35"/>
      <c r="G4" s="35"/>
      <c r="H4" s="35"/>
      <c r="I4" s="35"/>
      <c r="J4" s="35"/>
      <c r="K4" s="35"/>
    </row>
    <row r="5" spans="1:21" ht="13.5" customHeight="1" x14ac:dyDescent="0.25">
      <c r="A5" s="764" t="s">
        <v>145</v>
      </c>
      <c r="B5" s="794" t="s">
        <v>310</v>
      </c>
      <c r="C5" s="794"/>
      <c r="D5" s="794"/>
      <c r="E5" s="794"/>
      <c r="F5" s="794"/>
      <c r="G5" s="793" t="s">
        <v>311</v>
      </c>
      <c r="H5" s="793"/>
      <c r="I5" s="793"/>
      <c r="J5" s="793"/>
      <c r="K5" s="793"/>
    </row>
    <row r="6" spans="1:21" ht="13.5" customHeight="1" x14ac:dyDescent="0.25">
      <c r="A6" s="764"/>
      <c r="B6" s="764" t="s">
        <v>148</v>
      </c>
      <c r="C6" s="764"/>
      <c r="D6" s="764" t="s">
        <v>312</v>
      </c>
      <c r="E6" s="764"/>
      <c r="F6" s="765" t="s">
        <v>62</v>
      </c>
      <c r="G6" s="764" t="s">
        <v>148</v>
      </c>
      <c r="H6" s="764"/>
      <c r="I6" s="764" t="s">
        <v>313</v>
      </c>
      <c r="J6" s="764"/>
      <c r="K6" s="765" t="s">
        <v>62</v>
      </c>
    </row>
    <row r="7" spans="1:21" ht="13.5" customHeight="1" x14ac:dyDescent="0.25">
      <c r="A7" s="764"/>
      <c r="B7" s="165">
        <v>2016</v>
      </c>
      <c r="C7" s="165">
        <v>2017</v>
      </c>
      <c r="D7" s="165">
        <v>2016</v>
      </c>
      <c r="E7" s="165">
        <v>2017</v>
      </c>
      <c r="F7" s="765"/>
      <c r="G7" s="165">
        <v>2016</v>
      </c>
      <c r="H7" s="165">
        <v>2017</v>
      </c>
      <c r="I7" s="165">
        <v>2016</v>
      </c>
      <c r="J7" s="165">
        <v>2017</v>
      </c>
      <c r="K7" s="765"/>
    </row>
    <row r="8" spans="1:21" s="179" customFormat="1" x14ac:dyDescent="0.25">
      <c r="A8" s="48"/>
      <c r="B8" s="48"/>
      <c r="C8" s="48"/>
      <c r="D8" s="48"/>
      <c r="E8" s="48"/>
      <c r="F8" s="48"/>
      <c r="G8" s="48"/>
      <c r="H8" s="48"/>
      <c r="I8" s="48"/>
      <c r="J8" s="48"/>
      <c r="K8" s="48"/>
    </row>
    <row r="9" spans="1:21" s="179" customFormat="1" ht="11.25" customHeight="1" x14ac:dyDescent="0.25">
      <c r="A9" s="345" t="s">
        <v>64</v>
      </c>
      <c r="B9" s="208">
        <v>55070</v>
      </c>
      <c r="C9" s="208">
        <v>61032</v>
      </c>
      <c r="D9" s="209">
        <v>26.7</v>
      </c>
      <c r="E9" s="209">
        <v>29.390218130000001</v>
      </c>
      <c r="F9" s="473">
        <v>10.1</v>
      </c>
      <c r="G9" s="208">
        <v>6130</v>
      </c>
      <c r="H9" s="208">
        <v>5997</v>
      </c>
      <c r="I9" s="457">
        <v>2.9745523119229875</v>
      </c>
      <c r="J9" s="457">
        <v>2.8878807529556996</v>
      </c>
      <c r="K9" s="473">
        <v>-2.913768186892518</v>
      </c>
      <c r="N9" s="544"/>
      <c r="O9" s="544"/>
      <c r="S9" s="195"/>
      <c r="U9" s="195"/>
    </row>
    <row r="10" spans="1:21" s="179" customFormat="1" ht="11.25" customHeight="1" x14ac:dyDescent="0.25">
      <c r="A10" s="71"/>
      <c r="B10" s="25"/>
      <c r="C10" s="25"/>
      <c r="D10" s="76"/>
      <c r="E10" s="76"/>
      <c r="F10" s="187"/>
      <c r="G10" s="25"/>
      <c r="H10" s="25"/>
      <c r="I10" s="125"/>
      <c r="J10" s="125"/>
      <c r="K10" s="92"/>
    </row>
    <row r="11" spans="1:21" s="179" customFormat="1" ht="11.25" customHeight="1" x14ac:dyDescent="0.25">
      <c r="A11" s="213" t="s">
        <v>180</v>
      </c>
      <c r="B11" s="474">
        <v>277</v>
      </c>
      <c r="C11" s="474">
        <v>210</v>
      </c>
      <c r="D11" s="484">
        <v>33.917522869838756</v>
      </c>
      <c r="E11" s="484">
        <v>25.312824320561607</v>
      </c>
      <c r="F11" s="485">
        <v>-25.36947813759388</v>
      </c>
      <c r="G11" s="474" t="s">
        <v>92</v>
      </c>
      <c r="H11" s="474" t="s">
        <v>92</v>
      </c>
      <c r="I11" s="461" t="s">
        <v>92</v>
      </c>
      <c r="J11" s="461" t="s">
        <v>92</v>
      </c>
      <c r="K11" s="475" t="s">
        <v>92</v>
      </c>
      <c r="N11" s="544"/>
      <c r="O11" s="544"/>
      <c r="P11" s="532"/>
      <c r="Q11" s="532"/>
    </row>
    <row r="12" spans="1:21" s="179" customFormat="1" ht="11.25" customHeight="1" x14ac:dyDescent="0.25">
      <c r="A12" s="14" t="s">
        <v>68</v>
      </c>
      <c r="B12" s="27">
        <v>1278</v>
      </c>
      <c r="C12" s="27">
        <v>1485</v>
      </c>
      <c r="D12" s="76">
        <v>38.047456908575654</v>
      </c>
      <c r="E12" s="76">
        <v>43.989273134284588</v>
      </c>
      <c r="F12" s="187">
        <v>15.616855129073514</v>
      </c>
      <c r="G12" s="27">
        <v>124</v>
      </c>
      <c r="H12" s="27">
        <v>127</v>
      </c>
      <c r="I12" s="125">
        <v>3.6916155372952906</v>
      </c>
      <c r="J12" s="125">
        <v>3.762045581181241</v>
      </c>
      <c r="K12" s="92">
        <v>1.90783799597809</v>
      </c>
      <c r="N12" s="544"/>
      <c r="O12" s="544"/>
      <c r="P12" s="532"/>
      <c r="Q12" s="532"/>
    </row>
    <row r="13" spans="1:21" s="179" customFormat="1" ht="11.25" customHeight="1" x14ac:dyDescent="0.25">
      <c r="A13" s="14" t="s">
        <v>69</v>
      </c>
      <c r="B13" s="27">
        <v>450</v>
      </c>
      <c r="C13" s="27">
        <v>397</v>
      </c>
      <c r="D13" s="76">
        <v>57.523057158744464</v>
      </c>
      <c r="E13" s="76">
        <v>49.766710708743148</v>
      </c>
      <c r="F13" s="187">
        <v>-13.483891213563959</v>
      </c>
      <c r="G13" s="27">
        <v>34</v>
      </c>
      <c r="H13" s="27">
        <v>21</v>
      </c>
      <c r="I13" s="125">
        <v>4.3461865408829148</v>
      </c>
      <c r="J13" s="125">
        <v>2.632496032452408</v>
      </c>
      <c r="K13" s="92">
        <v>-39.429750479195391</v>
      </c>
      <c r="N13" s="544"/>
      <c r="O13" s="544"/>
      <c r="P13" s="532"/>
      <c r="Q13" s="532"/>
    </row>
    <row r="14" spans="1:21" s="179" customFormat="1" ht="11.25" customHeight="1" x14ac:dyDescent="0.25">
      <c r="A14" s="14" t="s">
        <v>70</v>
      </c>
      <c r="B14" s="27">
        <v>958</v>
      </c>
      <c r="C14" s="27">
        <v>865</v>
      </c>
      <c r="D14" s="76">
        <v>23.940022995416658</v>
      </c>
      <c r="E14" s="76">
        <v>21.286470614581013</v>
      </c>
      <c r="F14" s="187">
        <v>-11.084168053404419</v>
      </c>
      <c r="G14" s="27">
        <v>152</v>
      </c>
      <c r="H14" s="27">
        <v>118</v>
      </c>
      <c r="I14" s="125">
        <v>3.7984170097112027</v>
      </c>
      <c r="J14" s="125">
        <v>2.9038191127405311</v>
      </c>
      <c r="K14" s="92">
        <v>-23.551861069585112</v>
      </c>
      <c r="N14" s="544"/>
      <c r="O14" s="544"/>
      <c r="P14" s="532"/>
      <c r="Q14" s="532"/>
    </row>
    <row r="15" spans="1:21" s="179" customFormat="1" ht="11.25" customHeight="1" x14ac:dyDescent="0.25">
      <c r="A15" s="14" t="s">
        <v>71</v>
      </c>
      <c r="B15" s="27">
        <v>2845</v>
      </c>
      <c r="C15" s="27">
        <v>3270</v>
      </c>
      <c r="D15" s="76">
        <v>18.623295313881403</v>
      </c>
      <c r="E15" s="76">
        <v>21.310640911334247</v>
      </c>
      <c r="F15" s="187">
        <v>14.430021927696934</v>
      </c>
      <c r="G15" s="27">
        <v>366</v>
      </c>
      <c r="H15" s="27">
        <v>416</v>
      </c>
      <c r="I15" s="125">
        <v>2.3958263918736713</v>
      </c>
      <c r="J15" s="125">
        <v>2.7110784767935918</v>
      </c>
      <c r="K15" s="92">
        <v>13.158386016166034</v>
      </c>
      <c r="N15" s="544"/>
      <c r="O15" s="544"/>
      <c r="P15" s="532"/>
      <c r="Q15" s="532"/>
    </row>
    <row r="16" spans="1:21" s="179" customFormat="1" ht="11.25" customHeight="1" x14ac:dyDescent="0.25">
      <c r="A16" s="14" t="s">
        <v>181</v>
      </c>
      <c r="B16" s="27">
        <v>1670</v>
      </c>
      <c r="C16" s="27">
        <v>1755</v>
      </c>
      <c r="D16" s="76">
        <v>18.630776279741887</v>
      </c>
      <c r="E16" s="76">
        <v>19.455770548286893</v>
      </c>
      <c r="F16" s="187">
        <v>4.4281261078855882</v>
      </c>
      <c r="G16" s="27">
        <v>283</v>
      </c>
      <c r="H16" s="27">
        <v>250</v>
      </c>
      <c r="I16" s="125">
        <v>3.1571914294412897</v>
      </c>
      <c r="J16" s="125">
        <v>2.7714772860807542</v>
      </c>
      <c r="K16" s="92">
        <v>-12.217002103948859</v>
      </c>
      <c r="N16" s="544"/>
      <c r="O16" s="544"/>
      <c r="P16" s="532"/>
      <c r="Q16" s="532"/>
    </row>
    <row r="17" spans="1:19" s="179" customFormat="1" ht="11.25" customHeight="1" x14ac:dyDescent="0.25">
      <c r="A17" s="14" t="s">
        <v>73</v>
      </c>
      <c r="B17" s="27">
        <v>803</v>
      </c>
      <c r="C17" s="27">
        <v>1039</v>
      </c>
      <c r="D17" s="76">
        <v>26.971506266256796</v>
      </c>
      <c r="E17" s="76">
        <v>34.183883631348365</v>
      </c>
      <c r="F17" s="187">
        <v>26.740728878441434</v>
      </c>
      <c r="G17" s="27">
        <v>92</v>
      </c>
      <c r="H17" s="27">
        <v>111</v>
      </c>
      <c r="I17" s="125">
        <v>3.0901352135686495</v>
      </c>
      <c r="J17" s="125">
        <v>3.651983718074753</v>
      </c>
      <c r="K17" s="92">
        <v>18.182003882517872</v>
      </c>
      <c r="N17" s="544"/>
      <c r="O17" s="544"/>
      <c r="P17" s="532"/>
      <c r="Q17" s="532"/>
    </row>
    <row r="18" spans="1:19" s="179" customFormat="1" ht="11.25" customHeight="1" x14ac:dyDescent="0.25">
      <c r="A18" s="14" t="s">
        <v>154</v>
      </c>
      <c r="B18" s="27">
        <v>390</v>
      </c>
      <c r="C18" s="27">
        <v>408</v>
      </c>
      <c r="D18" s="76">
        <v>9.814537947910976</v>
      </c>
      <c r="E18" s="76">
        <v>10.158462048682935</v>
      </c>
      <c r="F18" s="187">
        <v>3.5042311986287933</v>
      </c>
      <c r="G18" s="27">
        <v>215</v>
      </c>
      <c r="H18" s="27">
        <v>167</v>
      </c>
      <c r="I18" s="125">
        <v>5.4105786123098971</v>
      </c>
      <c r="J18" s="125">
        <v>4.1579979463971819</v>
      </c>
      <c r="K18" s="92">
        <v>-23.150586206490043</v>
      </c>
      <c r="N18" s="544"/>
      <c r="O18" s="544"/>
      <c r="P18" s="532"/>
      <c r="Q18" s="532"/>
    </row>
    <row r="19" spans="1:19" s="179" customFormat="1" ht="11.25" customHeight="1" x14ac:dyDescent="0.25">
      <c r="A19" s="14" t="s">
        <v>314</v>
      </c>
      <c r="B19" s="27">
        <v>2313</v>
      </c>
      <c r="C19" s="27">
        <v>2495</v>
      </c>
      <c r="D19" s="76">
        <v>34.543758788086059</v>
      </c>
      <c r="E19" s="76">
        <v>36.806076380795815</v>
      </c>
      <c r="F19" s="92">
        <v>6.5491355662488537</v>
      </c>
      <c r="G19" s="27">
        <v>427</v>
      </c>
      <c r="H19" s="27">
        <v>357</v>
      </c>
      <c r="I19" s="125">
        <v>6.3770795514538472</v>
      </c>
      <c r="J19" s="125">
        <v>5.2664405883543504</v>
      </c>
      <c r="K19" s="92">
        <v>-17.416106450268344</v>
      </c>
      <c r="N19" s="544"/>
      <c r="O19" s="544"/>
      <c r="P19" s="532"/>
      <c r="Q19" s="532"/>
    </row>
    <row r="20" spans="1:19" s="179" customFormat="1" ht="11.25" customHeight="1" x14ac:dyDescent="0.25">
      <c r="A20" s="14" t="s">
        <v>76</v>
      </c>
      <c r="B20" s="27">
        <v>955</v>
      </c>
      <c r="C20" s="27">
        <v>1199</v>
      </c>
      <c r="D20" s="76">
        <v>13.733032155715042</v>
      </c>
      <c r="E20" s="76">
        <v>17.128011097922656</v>
      </c>
      <c r="F20" s="187">
        <v>24.721262600370331</v>
      </c>
      <c r="G20" s="27">
        <v>229</v>
      </c>
      <c r="H20" s="27">
        <v>242</v>
      </c>
      <c r="I20" s="125">
        <v>3.2930516896950199</v>
      </c>
      <c r="J20" s="125">
        <v>3.4570297628834714</v>
      </c>
      <c r="K20" s="92">
        <v>4.9795171360835111</v>
      </c>
      <c r="N20" s="544"/>
      <c r="O20" s="544"/>
      <c r="P20" s="532"/>
      <c r="Q20" s="532"/>
    </row>
    <row r="21" spans="1:19" s="179" customFormat="1" ht="11.25" customHeight="1" x14ac:dyDescent="0.25">
      <c r="A21" s="14" t="s">
        <v>183</v>
      </c>
      <c r="B21" s="27">
        <v>1614</v>
      </c>
      <c r="C21" s="27">
        <v>1705</v>
      </c>
      <c r="D21" s="76">
        <v>48.827253473042603</v>
      </c>
      <c r="E21" s="76">
        <v>50.978548944190898</v>
      </c>
      <c r="F21" s="187">
        <v>4.4059317658242225</v>
      </c>
      <c r="G21" s="27">
        <v>163</v>
      </c>
      <c r="H21" s="27">
        <v>192</v>
      </c>
      <c r="I21" s="125">
        <v>4.9311290682192963</v>
      </c>
      <c r="J21" s="125">
        <v>5.7406929016332269</v>
      </c>
      <c r="K21" s="92">
        <v>16.417413176862471</v>
      </c>
      <c r="N21" s="544"/>
      <c r="O21" s="544"/>
      <c r="P21" s="532"/>
      <c r="Q21" s="532"/>
    </row>
    <row r="22" spans="1:19" s="179" customFormat="1" ht="11.25" customHeight="1" x14ac:dyDescent="0.25">
      <c r="A22" s="14" t="s">
        <v>184</v>
      </c>
      <c r="B22" s="27">
        <v>1694</v>
      </c>
      <c r="C22" s="27">
        <v>1792</v>
      </c>
      <c r="D22" s="76">
        <v>63.152730442225696</v>
      </c>
      <c r="E22" s="76">
        <v>66.048761825289972</v>
      </c>
      <c r="F22" s="187">
        <v>4.5857579914358126</v>
      </c>
      <c r="G22" s="27">
        <v>170</v>
      </c>
      <c r="H22" s="27">
        <v>165</v>
      </c>
      <c r="I22" s="125">
        <v>6.3376411895976199</v>
      </c>
      <c r="J22" s="125">
        <v>6.0814987171723462</v>
      </c>
      <c r="K22" s="92">
        <v>-4.0416057766996527</v>
      </c>
      <c r="N22" s="544"/>
      <c r="O22" s="544"/>
      <c r="P22" s="532"/>
      <c r="Q22" s="532"/>
    </row>
    <row r="23" spans="1:19" s="179" customFormat="1" ht="11.25" customHeight="1" x14ac:dyDescent="0.25">
      <c r="A23" s="14" t="s">
        <v>185</v>
      </c>
      <c r="B23" s="27">
        <v>4692</v>
      </c>
      <c r="C23" s="27">
        <v>5199</v>
      </c>
      <c r="D23" s="76">
        <v>22.345453471736718</v>
      </c>
      <c r="E23" s="76">
        <v>24.617018101155253</v>
      </c>
      <c r="F23" s="187">
        <v>10.16566807333621</v>
      </c>
      <c r="G23" s="27">
        <v>613</v>
      </c>
      <c r="H23" s="27">
        <v>628</v>
      </c>
      <c r="I23" s="125">
        <v>2.9193868239928831</v>
      </c>
      <c r="J23" s="125">
        <v>2.9735501764811501</v>
      </c>
      <c r="K23" s="92">
        <v>1.8552989293206146</v>
      </c>
      <c r="N23" s="544"/>
      <c r="O23" s="544"/>
      <c r="P23" s="532"/>
      <c r="Q23" s="532"/>
    </row>
    <row r="24" spans="1:19" s="179" customFormat="1" ht="11.25" customHeight="1" x14ac:dyDescent="0.25">
      <c r="A24" s="14" t="s">
        <v>81</v>
      </c>
      <c r="B24" s="27">
        <v>3002</v>
      </c>
      <c r="C24" s="27">
        <v>3334</v>
      </c>
      <c r="D24" s="76">
        <v>36.287926443575294</v>
      </c>
      <c r="E24" s="76">
        <v>39.848789739426685</v>
      </c>
      <c r="F24" s="187">
        <v>9.8128045464053635</v>
      </c>
      <c r="G24" s="27">
        <v>176</v>
      </c>
      <c r="H24" s="27">
        <v>173</v>
      </c>
      <c r="I24" s="125">
        <v>2.1274733691103438</v>
      </c>
      <c r="J24" s="125">
        <v>2.0677386397482951</v>
      </c>
      <c r="K24" s="92">
        <v>-2.8077780069711622</v>
      </c>
      <c r="M24" s="547"/>
      <c r="N24" s="547"/>
      <c r="O24" s="544"/>
      <c r="P24" s="532"/>
      <c r="Q24" s="532"/>
    </row>
    <row r="25" spans="1:19" s="179" customFormat="1" ht="11.25" customHeight="1" x14ac:dyDescent="0.25">
      <c r="A25" s="14" t="s">
        <v>186</v>
      </c>
      <c r="B25" s="27">
        <v>464</v>
      </c>
      <c r="C25" s="27">
        <v>365</v>
      </c>
      <c r="D25" s="76">
        <v>11.601696748149417</v>
      </c>
      <c r="E25" s="76">
        <v>9.0670659819085948</v>
      </c>
      <c r="F25" s="187">
        <v>-21.847069624924654</v>
      </c>
      <c r="G25" s="27">
        <v>18</v>
      </c>
      <c r="H25" s="27">
        <v>20</v>
      </c>
      <c r="I25" s="125">
        <v>0.45006582212648605</v>
      </c>
      <c r="J25" s="125">
        <v>0.49682553325526546</v>
      </c>
      <c r="K25" s="92">
        <v>10.389527226894856</v>
      </c>
      <c r="N25" s="544"/>
      <c r="O25" s="544"/>
      <c r="P25" s="532"/>
      <c r="Q25" s="532"/>
    </row>
    <row r="26" spans="1:19" s="179" customFormat="1" ht="11.25" customHeight="1" x14ac:dyDescent="0.25">
      <c r="A26" s="14" t="s">
        <v>83</v>
      </c>
      <c r="B26" s="27">
        <v>4595</v>
      </c>
      <c r="C26" s="27">
        <v>5966</v>
      </c>
      <c r="D26" s="76">
        <v>40.9</v>
      </c>
      <c r="E26" s="76">
        <v>52.699027603125266</v>
      </c>
      <c r="F26" s="92">
        <v>28.848478249999999</v>
      </c>
      <c r="G26" s="27">
        <v>479</v>
      </c>
      <c r="H26" s="27">
        <v>427</v>
      </c>
      <c r="I26" s="125">
        <v>4.2605348171972617</v>
      </c>
      <c r="J26" s="125">
        <v>3.7717875941224417</v>
      </c>
      <c r="K26" s="92">
        <v>-11.471499331540169</v>
      </c>
      <c r="M26" s="543"/>
      <c r="N26" s="544"/>
      <c r="O26" s="544"/>
      <c r="P26" s="532"/>
      <c r="Q26" s="532"/>
      <c r="S26" s="532"/>
    </row>
    <row r="27" spans="1:19" s="179" customFormat="1" ht="11.25" customHeight="1" x14ac:dyDescent="0.25">
      <c r="A27" s="14" t="s">
        <v>187</v>
      </c>
      <c r="B27" s="27">
        <v>2067</v>
      </c>
      <c r="C27" s="27">
        <v>2049</v>
      </c>
      <c r="D27" s="76">
        <v>21.96520931877459</v>
      </c>
      <c r="E27" s="76">
        <v>21.629288146242278</v>
      </c>
      <c r="F27" s="187">
        <v>-1.5293328993918887</v>
      </c>
      <c r="G27" s="27">
        <v>275</v>
      </c>
      <c r="H27" s="27">
        <v>227</v>
      </c>
      <c r="I27" s="125">
        <v>2.922318607964689</v>
      </c>
      <c r="J27" s="125">
        <v>2.3962168907745229</v>
      </c>
      <c r="K27" s="92">
        <v>-18.002887014314318</v>
      </c>
      <c r="N27" s="544"/>
      <c r="O27" s="544"/>
      <c r="P27" s="532"/>
      <c r="Q27" s="532"/>
    </row>
    <row r="28" spans="1:19" s="179" customFormat="1" ht="11.25" customHeight="1" x14ac:dyDescent="0.25">
      <c r="A28" s="14" t="s">
        <v>85</v>
      </c>
      <c r="B28" s="27">
        <v>653</v>
      </c>
      <c r="C28" s="27">
        <v>773</v>
      </c>
      <c r="D28" s="76">
        <v>20.328873226282465</v>
      </c>
      <c r="E28" s="76">
        <v>24.011751779991471</v>
      </c>
      <c r="F28" s="187">
        <v>18.116491321061257</v>
      </c>
      <c r="G28" s="27">
        <v>160</v>
      </c>
      <c r="H28" s="27">
        <v>155</v>
      </c>
      <c r="I28" s="125">
        <v>4.9810409130247999</v>
      </c>
      <c r="J28" s="125">
        <v>4.8147755833100625</v>
      </c>
      <c r="K28" s="92">
        <v>-3.3379635425192844</v>
      </c>
      <c r="N28" s="544"/>
      <c r="O28" s="544"/>
      <c r="P28" s="532"/>
      <c r="Q28" s="532"/>
    </row>
    <row r="29" spans="1:19" s="179" customFormat="1" ht="11.25" customHeight="1" x14ac:dyDescent="0.25">
      <c r="A29" s="14" t="s">
        <v>86</v>
      </c>
      <c r="B29" s="27">
        <v>4705</v>
      </c>
      <c r="C29" s="27">
        <v>4952</v>
      </c>
      <c r="D29" s="76">
        <v>28.282045751874428</v>
      </c>
      <c r="E29" s="76">
        <v>29.619074301050851</v>
      </c>
      <c r="F29" s="187">
        <v>4.7274817419733939</v>
      </c>
      <c r="G29" s="27">
        <v>426</v>
      </c>
      <c r="H29" s="27">
        <v>395</v>
      </c>
      <c r="I29" s="125">
        <v>2.5607123252494168</v>
      </c>
      <c r="J29" s="125">
        <v>2.3625877118164555</v>
      </c>
      <c r="K29" s="92">
        <v>-7.7370898511086583</v>
      </c>
      <c r="N29" s="544"/>
      <c r="O29" s="544"/>
      <c r="P29" s="532"/>
      <c r="Q29" s="532"/>
    </row>
    <row r="30" spans="1:19" s="179" customFormat="1" ht="11.25" customHeight="1" x14ac:dyDescent="0.25">
      <c r="A30" s="14" t="s">
        <v>315</v>
      </c>
      <c r="B30" s="27">
        <v>210</v>
      </c>
      <c r="C30" s="27">
        <v>213</v>
      </c>
      <c r="D30" s="76">
        <v>6.0431689457087456</v>
      </c>
      <c r="E30" s="76">
        <v>6.0735619558922531</v>
      </c>
      <c r="F30" s="187">
        <v>0.50293166476984563</v>
      </c>
      <c r="G30" s="27">
        <v>52</v>
      </c>
      <c r="H30" s="27">
        <v>33</v>
      </c>
      <c r="I30" s="125">
        <v>1.4964037389374036</v>
      </c>
      <c r="J30" s="125">
        <v>0.94097438753260265</v>
      </c>
      <c r="K30" s="92">
        <v>-37.11761317832655</v>
      </c>
      <c r="N30" s="544"/>
      <c r="O30" s="544"/>
      <c r="P30" s="532"/>
      <c r="Q30" s="532"/>
    </row>
    <row r="31" spans="1:19" s="179" customFormat="1" ht="11.25" customHeight="1" x14ac:dyDescent="0.25">
      <c r="A31" s="14" t="s">
        <v>189</v>
      </c>
      <c r="B31" s="27">
        <v>4079</v>
      </c>
      <c r="C31" s="27">
        <v>4372</v>
      </c>
      <c r="D31" s="76">
        <v>36.140521862401982</v>
      </c>
      <c r="E31" s="76">
        <v>38.612033406650859</v>
      </c>
      <c r="F31" s="187">
        <v>6.8386160932005335</v>
      </c>
      <c r="G31" s="27">
        <v>652</v>
      </c>
      <c r="H31" s="27">
        <v>698</v>
      </c>
      <c r="I31" s="125">
        <v>5.7768130066894079</v>
      </c>
      <c r="J31" s="125">
        <v>6.1645012163408746</v>
      </c>
      <c r="K31" s="92">
        <v>6.711108862317916</v>
      </c>
      <c r="N31" s="544"/>
      <c r="O31" s="544"/>
      <c r="P31" s="532"/>
      <c r="Q31" s="532"/>
    </row>
    <row r="32" spans="1:19" s="179" customFormat="1" ht="11.25" customHeight="1" x14ac:dyDescent="0.25">
      <c r="A32" s="14" t="s">
        <v>190</v>
      </c>
      <c r="B32" s="27">
        <v>790</v>
      </c>
      <c r="C32" s="27">
        <v>941</v>
      </c>
      <c r="D32" s="76">
        <v>44.201269079981351</v>
      </c>
      <c r="E32" s="76">
        <v>52.110214488079436</v>
      </c>
      <c r="F32" s="187">
        <v>17.893027898784975</v>
      </c>
      <c r="G32" s="27">
        <v>138</v>
      </c>
      <c r="H32" s="27">
        <v>186</v>
      </c>
      <c r="I32" s="125">
        <v>7.7212343456169963</v>
      </c>
      <c r="J32" s="125">
        <v>10.300212428036957</v>
      </c>
      <c r="K32" s="92">
        <v>33.401111363546846</v>
      </c>
      <c r="N32" s="544"/>
      <c r="O32" s="544"/>
      <c r="P32" s="532"/>
      <c r="Q32" s="532"/>
    </row>
    <row r="33" spans="1:17" s="179" customFormat="1" ht="11.25" customHeight="1" x14ac:dyDescent="0.25">
      <c r="A33" s="14" t="s">
        <v>191</v>
      </c>
      <c r="B33" s="27">
        <v>82</v>
      </c>
      <c r="C33" s="27">
        <v>193</v>
      </c>
      <c r="D33" s="76">
        <v>15.946202956270454</v>
      </c>
      <c r="E33" s="76">
        <v>36.928187113019384</v>
      </c>
      <c r="F33" s="187">
        <v>131.57981379196153</v>
      </c>
      <c r="G33" s="27">
        <v>17</v>
      </c>
      <c r="H33" s="27">
        <v>23</v>
      </c>
      <c r="I33" s="125">
        <v>3.3059201250804606</v>
      </c>
      <c r="J33" s="125">
        <v>4.4007684124323623</v>
      </c>
      <c r="K33" s="92">
        <v>33.117808232745951</v>
      </c>
      <c r="N33" s="544"/>
      <c r="O33" s="544"/>
      <c r="P33" s="532"/>
      <c r="Q33" s="532"/>
    </row>
    <row r="34" spans="1:17" s="179" customFormat="1" ht="11.25" customHeight="1" x14ac:dyDescent="0.25">
      <c r="A34" s="14" t="s">
        <v>93</v>
      </c>
      <c r="B34" s="27">
        <v>3588</v>
      </c>
      <c r="C34" s="27">
        <v>3993</v>
      </c>
      <c r="D34" s="76">
        <v>51.920591593755226</v>
      </c>
      <c r="E34" s="76">
        <v>57.033397746459485</v>
      </c>
      <c r="F34" s="187">
        <v>9.8473572734082637</v>
      </c>
      <c r="G34" s="27">
        <v>782</v>
      </c>
      <c r="H34" s="27">
        <v>757</v>
      </c>
      <c r="I34" s="125">
        <v>11.316026372997936</v>
      </c>
      <c r="J34" s="125">
        <v>10.812492385191542</v>
      </c>
      <c r="K34" s="92">
        <v>-4.44974208444685</v>
      </c>
      <c r="N34" s="544"/>
      <c r="O34" s="544"/>
      <c r="P34" s="532"/>
      <c r="Q34" s="532"/>
    </row>
    <row r="35" spans="1:17" s="179" customFormat="1" ht="11.25" customHeight="1" x14ac:dyDescent="0.25">
      <c r="A35" s="14" t="s">
        <v>316</v>
      </c>
      <c r="B35" s="188">
        <v>10055</v>
      </c>
      <c r="C35" s="27">
        <v>11089</v>
      </c>
      <c r="D35" s="76">
        <v>22.469424878142757</v>
      </c>
      <c r="E35" s="76">
        <v>24.590382417368755</v>
      </c>
      <c r="F35" s="187">
        <v>9.4393049698800588</v>
      </c>
      <c r="G35" s="27" t="s">
        <v>92</v>
      </c>
      <c r="H35" s="27" t="s">
        <v>92</v>
      </c>
      <c r="I35" s="125" t="s">
        <v>92</v>
      </c>
      <c r="J35" s="125" t="s">
        <v>92</v>
      </c>
      <c r="K35" s="92" t="s">
        <v>92</v>
      </c>
      <c r="N35" s="544"/>
      <c r="O35" s="544"/>
      <c r="P35" s="532"/>
      <c r="Q35" s="532"/>
    </row>
    <row r="36" spans="1:17" s="179" customFormat="1" ht="11.25" customHeight="1" x14ac:dyDescent="0.25">
      <c r="A36" s="14" t="s">
        <v>317</v>
      </c>
      <c r="B36" s="27">
        <v>373</v>
      </c>
      <c r="C36" s="27">
        <v>389</v>
      </c>
      <c r="D36" s="76">
        <v>16.46232929160346</v>
      </c>
      <c r="E36" s="76">
        <v>17.000886318700626</v>
      </c>
      <c r="F36" s="187">
        <v>3.2714509445018525</v>
      </c>
      <c r="G36" s="27">
        <v>45</v>
      </c>
      <c r="H36" s="27">
        <v>41</v>
      </c>
      <c r="I36" s="125">
        <v>1.9860718984508197</v>
      </c>
      <c r="J36" s="125">
        <v>1.791867195544282</v>
      </c>
      <c r="K36" s="92">
        <v>-9.7783319454860411</v>
      </c>
      <c r="N36" s="544"/>
      <c r="O36" s="544"/>
      <c r="P36" s="532"/>
      <c r="Q36" s="532"/>
    </row>
    <row r="37" spans="1:17" s="179" customFormat="1" ht="11.25" customHeight="1" x14ac:dyDescent="0.25">
      <c r="A37" s="226" t="s">
        <v>96</v>
      </c>
      <c r="B37" s="227">
        <v>468</v>
      </c>
      <c r="C37" s="227">
        <v>584</v>
      </c>
      <c r="D37" s="486">
        <v>30.530327444285412</v>
      </c>
      <c r="E37" s="486">
        <v>37.672704190572276</v>
      </c>
      <c r="F37" s="487">
        <v>23.394366664821842</v>
      </c>
      <c r="G37" s="227">
        <v>42</v>
      </c>
      <c r="H37" s="227">
        <v>68</v>
      </c>
      <c r="I37" s="467">
        <v>2.7399011808974092</v>
      </c>
      <c r="J37" s="467">
        <v>4.3865477482173203</v>
      </c>
      <c r="K37" s="476">
        <v>60.098757531853011</v>
      </c>
      <c r="N37" s="544"/>
      <c r="O37" s="544"/>
      <c r="P37" s="532"/>
      <c r="Q37" s="532"/>
    </row>
    <row r="38" spans="1:17" ht="11.25" customHeight="1" x14ac:dyDescent="0.25">
      <c r="A38" s="14"/>
      <c r="B38" s="27"/>
      <c r="C38" s="27"/>
      <c r="D38" s="27"/>
      <c r="E38" s="27"/>
      <c r="F38" s="161"/>
      <c r="G38" s="161"/>
      <c r="H38" s="161"/>
      <c r="I38" s="161"/>
      <c r="J38" s="161"/>
      <c r="K38" s="32"/>
      <c r="L38" s="179"/>
    </row>
    <row r="39" spans="1:17" x14ac:dyDescent="0.25">
      <c r="A39" s="777" t="s">
        <v>318</v>
      </c>
      <c r="B39" s="777"/>
      <c r="C39" s="777"/>
      <c r="D39" s="777"/>
      <c r="E39" s="777"/>
      <c r="F39" s="777"/>
      <c r="G39" s="777"/>
      <c r="H39" s="777"/>
      <c r="I39" s="777"/>
      <c r="J39" s="777"/>
      <c r="K39" s="777"/>
      <c r="L39" s="189"/>
    </row>
    <row r="40" spans="1:17" x14ac:dyDescent="0.25">
      <c r="A40" s="35" t="s">
        <v>98</v>
      </c>
      <c r="B40" s="190"/>
      <c r="C40" s="190"/>
      <c r="D40" s="190"/>
      <c r="E40" s="190"/>
      <c r="F40" s="190"/>
      <c r="G40" s="191"/>
      <c r="H40" s="191"/>
      <c r="I40" s="191"/>
      <c r="J40" s="191"/>
      <c r="K40" s="191"/>
      <c r="L40" s="191"/>
    </row>
    <row r="41" spans="1:17" x14ac:dyDescent="0.25">
      <c r="A41" s="36" t="s">
        <v>319</v>
      </c>
      <c r="B41" s="9"/>
      <c r="C41" s="9"/>
      <c r="D41" s="9"/>
      <c r="E41" s="9"/>
      <c r="F41" s="9"/>
      <c r="G41" s="35"/>
      <c r="H41" s="35"/>
      <c r="I41" s="35"/>
      <c r="J41" s="35"/>
      <c r="K41" s="35"/>
      <c r="L41" s="63"/>
    </row>
    <row r="42" spans="1:17" x14ac:dyDescent="0.25">
      <c r="A42" s="750" t="s">
        <v>320</v>
      </c>
      <c r="B42" s="750"/>
      <c r="C42" s="750"/>
      <c r="D42" s="750"/>
      <c r="E42" s="750"/>
      <c r="F42" s="750"/>
      <c r="G42" s="750"/>
      <c r="H42" s="750"/>
      <c r="I42" s="750"/>
      <c r="J42" s="750"/>
      <c r="K42" s="750"/>
      <c r="L42" s="192"/>
    </row>
    <row r="43" spans="1:17" x14ac:dyDescent="0.25">
      <c r="A43" s="154" t="s">
        <v>321</v>
      </c>
      <c r="B43" s="193"/>
      <c r="C43" s="193"/>
      <c r="D43" s="193"/>
      <c r="E43" s="193"/>
      <c r="F43" s="193"/>
      <c r="G43" s="141"/>
      <c r="H43" s="141"/>
      <c r="I43" s="141"/>
      <c r="J43" s="141"/>
      <c r="K43" s="192"/>
      <c r="L43" s="192"/>
    </row>
    <row r="44" spans="1:17" x14ac:dyDescent="0.25">
      <c r="A44" s="35" t="s">
        <v>322</v>
      </c>
      <c r="B44" s="194"/>
      <c r="C44" s="194"/>
      <c r="D44" s="194"/>
      <c r="E44" s="194"/>
      <c r="F44" s="194"/>
      <c r="G44" s="35"/>
      <c r="H44" s="35"/>
      <c r="I44" s="35"/>
      <c r="J44" s="35"/>
      <c r="K44" s="35"/>
    </row>
    <row r="45" spans="1:17" x14ac:dyDescent="0.25">
      <c r="A45" s="185" t="s">
        <v>323</v>
      </c>
    </row>
    <row r="46" spans="1:17" x14ac:dyDescent="0.25">
      <c r="A46" s="185" t="s">
        <v>324</v>
      </c>
    </row>
    <row r="47" spans="1:17" x14ac:dyDescent="0.25">
      <c r="A47" s="751" t="s">
        <v>645</v>
      </c>
      <c r="B47" s="751"/>
      <c r="C47" s="751"/>
      <c r="D47" s="751"/>
      <c r="E47" s="751"/>
      <c r="F47" s="751"/>
      <c r="G47" s="751"/>
      <c r="H47" s="751"/>
      <c r="I47" s="751"/>
      <c r="J47" s="751"/>
      <c r="K47" s="751"/>
    </row>
    <row r="48" spans="1:17" x14ac:dyDescent="0.25">
      <c r="A48" s="751"/>
      <c r="B48" s="751"/>
      <c r="C48" s="751"/>
      <c r="D48" s="751"/>
      <c r="E48" s="751"/>
      <c r="F48" s="751"/>
      <c r="G48" s="751"/>
      <c r="H48" s="751"/>
      <c r="I48" s="751"/>
      <c r="J48" s="751"/>
      <c r="K48" s="751"/>
    </row>
    <row r="49" spans="1:11" x14ac:dyDescent="0.25">
      <c r="A49" s="546"/>
      <c r="B49" s="546"/>
      <c r="C49" s="546"/>
      <c r="D49" s="546"/>
      <c r="E49" s="546"/>
      <c r="F49" s="546"/>
      <c r="G49" s="546"/>
      <c r="H49" s="546"/>
      <c r="I49" s="546"/>
      <c r="J49" s="546"/>
      <c r="K49" s="546"/>
    </row>
  </sheetData>
  <mergeCells count="12">
    <mergeCell ref="A47:K48"/>
    <mergeCell ref="A39:K39"/>
    <mergeCell ref="A42:K42"/>
    <mergeCell ref="A5:A7"/>
    <mergeCell ref="B5:F5"/>
    <mergeCell ref="G5:K5"/>
    <mergeCell ref="B6:C6"/>
    <mergeCell ref="D6:E6"/>
    <mergeCell ref="F6:F7"/>
    <mergeCell ref="G6:H6"/>
    <mergeCell ref="I6:J6"/>
    <mergeCell ref="K6:K7"/>
  </mergeCells>
  <conditionalFormatting sqref="B11:C23 G11:H22 B26:C34 G27:H34 B36:C37 G36:H37 B38:J38">
    <cfRule type="cellIs" dxfId="14" priority="1" operator="equal">
      <formula>""""""</formula>
    </cfRule>
    <cfRule type="cellIs" dxfId="13" priority="2" operator="equal">
      <formula>""" """</formula>
    </cfRule>
    <cfRule type="cellIs" dxfId="12" priority="3" operator="equal">
      <formula>""""""</formula>
    </cfRule>
  </conditionalFormatting>
  <hyperlinks>
    <hyperlink ref="K1" location="Índice!A1" display="(Voltar ao índice)"/>
  </hyperlinks>
  <pageMargins left="0.511811024" right="0.511811024" top="0.78740157499999996" bottom="0.78740157499999996" header="0.31496062000000002" footer="0.31496062000000002"/>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M31" sqref="M31"/>
    </sheetView>
  </sheetViews>
  <sheetFormatPr defaultColWidth="8.85546875" defaultRowHeight="11.25" x14ac:dyDescent="0.2"/>
  <cols>
    <col min="1" max="1" width="17.7109375" style="169" customWidth="1"/>
    <col min="2" max="3" width="9.140625" style="168" customWidth="1"/>
    <col min="4" max="6" width="9.140625" style="1" customWidth="1"/>
    <col min="7" max="7" width="10.140625" style="1" customWidth="1"/>
    <col min="8" max="8" width="9.7109375" style="1" customWidth="1"/>
    <col min="9" max="9" width="9.140625" style="1" customWidth="1"/>
    <col min="10" max="16384" width="8.85546875" style="1"/>
  </cols>
  <sheetData>
    <row r="1" spans="1:11" ht="10.5" customHeight="1" x14ac:dyDescent="0.2">
      <c r="A1" s="167" t="s">
        <v>607</v>
      </c>
      <c r="H1" s="10" t="s">
        <v>46</v>
      </c>
    </row>
    <row r="2" spans="1:11" ht="10.5" customHeight="1" x14ac:dyDescent="0.2">
      <c r="A2" s="169" t="s">
        <v>297</v>
      </c>
    </row>
    <row r="3" spans="1:11" ht="10.5" customHeight="1" x14ac:dyDescent="0.2">
      <c r="A3" s="169" t="s">
        <v>143</v>
      </c>
    </row>
    <row r="4" spans="1:11" ht="10.5" customHeight="1" x14ac:dyDescent="0.2"/>
    <row r="5" spans="1:11" ht="52.5" customHeight="1" x14ac:dyDescent="0.2">
      <c r="A5" s="797" t="s">
        <v>50</v>
      </c>
      <c r="B5" s="800" t="s">
        <v>298</v>
      </c>
      <c r="C5" s="801"/>
      <c r="D5" s="801"/>
      <c r="E5" s="801"/>
      <c r="F5" s="802"/>
      <c r="G5" s="799" t="s">
        <v>641</v>
      </c>
      <c r="H5" s="799"/>
    </row>
    <row r="6" spans="1:11" ht="15" customHeight="1" x14ac:dyDescent="0.2">
      <c r="A6" s="797"/>
      <c r="B6" s="797" t="s">
        <v>148</v>
      </c>
      <c r="C6" s="797"/>
      <c r="D6" s="797" t="s">
        <v>299</v>
      </c>
      <c r="E6" s="797"/>
      <c r="F6" s="803" t="s">
        <v>62</v>
      </c>
      <c r="G6" s="797" t="s">
        <v>148</v>
      </c>
      <c r="H6" s="797"/>
    </row>
    <row r="7" spans="1:11" ht="15" customHeight="1" x14ac:dyDescent="0.2">
      <c r="A7" s="797"/>
      <c r="B7" s="170" t="s">
        <v>277</v>
      </c>
      <c r="C7" s="170">
        <v>2017</v>
      </c>
      <c r="D7" s="170">
        <v>2016</v>
      </c>
      <c r="E7" s="170">
        <v>2017</v>
      </c>
      <c r="F7" s="804"/>
      <c r="G7" s="15">
        <v>2016</v>
      </c>
      <c r="H7" s="15">
        <v>2017</v>
      </c>
    </row>
    <row r="8" spans="1:11" s="38" customFormat="1" ht="10.5" customHeight="1" x14ac:dyDescent="0.2">
      <c r="A8" s="171"/>
      <c r="B8" s="16"/>
      <c r="C8" s="172"/>
      <c r="D8" s="81"/>
      <c r="E8" s="81"/>
      <c r="F8" s="81"/>
    </row>
    <row r="9" spans="1:11" s="38" customFormat="1" ht="10.5" customHeight="1" x14ac:dyDescent="0.2">
      <c r="A9" s="488" t="s">
        <v>64</v>
      </c>
      <c r="B9" s="489">
        <v>81176</v>
      </c>
      <c r="C9" s="489">
        <v>82684</v>
      </c>
      <c r="D9" s="490">
        <v>39.390254236975608</v>
      </c>
      <c r="E9" s="490">
        <v>39.816830444787229</v>
      </c>
      <c r="F9" s="490">
        <v>1.1000000000000001</v>
      </c>
      <c r="G9" s="357">
        <v>28121</v>
      </c>
      <c r="H9" s="357">
        <v>53525</v>
      </c>
      <c r="J9" s="477"/>
      <c r="K9" s="477"/>
    </row>
    <row r="10" spans="1:11" s="38" customFormat="1" ht="10.5" customHeight="1" x14ac:dyDescent="0.2">
      <c r="A10" s="176"/>
      <c r="B10" s="177"/>
      <c r="C10" s="177"/>
      <c r="D10" s="174"/>
      <c r="E10" s="174"/>
      <c r="F10" s="174"/>
      <c r="G10" s="58"/>
      <c r="H10" s="58"/>
      <c r="J10" s="477"/>
      <c r="K10" s="477"/>
    </row>
    <row r="11" spans="1:11" ht="10.5" customHeight="1" x14ac:dyDescent="0.2">
      <c r="A11" s="491" t="s">
        <v>180</v>
      </c>
      <c r="B11" s="492">
        <v>22</v>
      </c>
      <c r="C11" s="492">
        <v>33</v>
      </c>
      <c r="D11" s="493">
        <v>2.6938104806370129</v>
      </c>
      <c r="E11" s="493">
        <v>3.9777295360882525</v>
      </c>
      <c r="F11" s="493">
        <v>47.7</v>
      </c>
      <c r="G11" s="321" t="s">
        <v>92</v>
      </c>
      <c r="H11" s="321" t="s">
        <v>92</v>
      </c>
      <c r="J11" s="477"/>
      <c r="K11" s="477"/>
    </row>
    <row r="12" spans="1:11" ht="10.5" customHeight="1" x14ac:dyDescent="0.2">
      <c r="A12" s="176" t="s">
        <v>68</v>
      </c>
      <c r="B12" s="178">
        <v>363</v>
      </c>
      <c r="C12" s="178">
        <v>427</v>
      </c>
      <c r="D12" s="174">
        <v>10.806906774501535</v>
      </c>
      <c r="E12" s="174">
        <v>12.64876742649126</v>
      </c>
      <c r="F12" s="174">
        <v>17</v>
      </c>
      <c r="G12" s="58" t="s">
        <v>92</v>
      </c>
      <c r="H12" s="58" t="s">
        <v>92</v>
      </c>
      <c r="J12" s="477"/>
      <c r="K12" s="477"/>
    </row>
    <row r="13" spans="1:11" ht="10.5" customHeight="1" x14ac:dyDescent="0.2">
      <c r="A13" s="176" t="s">
        <v>300</v>
      </c>
      <c r="B13" s="178">
        <v>481</v>
      </c>
      <c r="C13" s="178">
        <v>388</v>
      </c>
      <c r="D13" s="174">
        <v>61.48575665190242</v>
      </c>
      <c r="E13" s="174">
        <v>48.6384981234064</v>
      </c>
      <c r="F13" s="174">
        <v>-20.9</v>
      </c>
      <c r="G13" s="58">
        <v>185</v>
      </c>
      <c r="H13" s="58">
        <v>180</v>
      </c>
      <c r="J13" s="477"/>
      <c r="K13" s="477"/>
    </row>
    <row r="14" spans="1:11" ht="10.5" customHeight="1" x14ac:dyDescent="0.2">
      <c r="A14" s="176" t="s">
        <v>70</v>
      </c>
      <c r="B14" s="178">
        <v>846</v>
      </c>
      <c r="C14" s="178">
        <v>860</v>
      </c>
      <c r="D14" s="174">
        <v>21.141189409313668</v>
      </c>
      <c r="E14" s="174">
        <v>21.163427431837768</v>
      </c>
      <c r="F14" s="174">
        <v>0.1</v>
      </c>
      <c r="G14" s="58">
        <v>37</v>
      </c>
      <c r="H14" s="58">
        <v>32</v>
      </c>
      <c r="J14" s="477"/>
      <c r="K14" s="477"/>
    </row>
    <row r="15" spans="1:11" ht="10.5" customHeight="1" x14ac:dyDescent="0.2">
      <c r="A15" s="176" t="s">
        <v>71</v>
      </c>
      <c r="B15" s="178">
        <v>2027</v>
      </c>
      <c r="C15" s="178">
        <v>2068</v>
      </c>
      <c r="D15" s="174">
        <v>13.268688787781233</v>
      </c>
      <c r="E15" s="174">
        <v>13.477188197137375</v>
      </c>
      <c r="F15" s="174">
        <v>1.6</v>
      </c>
      <c r="G15" s="58">
        <v>881</v>
      </c>
      <c r="H15" s="58">
        <v>793</v>
      </c>
      <c r="J15" s="477"/>
      <c r="K15" s="477"/>
    </row>
    <row r="16" spans="1:11" ht="10.5" customHeight="1" x14ac:dyDescent="0.2">
      <c r="A16" s="176" t="s">
        <v>181</v>
      </c>
      <c r="B16" s="178">
        <v>1828</v>
      </c>
      <c r="C16" s="178">
        <v>2128</v>
      </c>
      <c r="D16" s="174">
        <v>20.393448526567763</v>
      </c>
      <c r="E16" s="174">
        <v>23.590814659119381</v>
      </c>
      <c r="F16" s="174">
        <v>15.7</v>
      </c>
      <c r="G16" s="58" t="s">
        <v>92</v>
      </c>
      <c r="H16" s="58" t="s">
        <v>92</v>
      </c>
      <c r="J16" s="477"/>
      <c r="K16" s="477"/>
    </row>
    <row r="17" spans="1:11" ht="10.5" customHeight="1" x14ac:dyDescent="0.2">
      <c r="A17" s="176" t="s">
        <v>301</v>
      </c>
      <c r="B17" s="178">
        <v>2970</v>
      </c>
      <c r="C17" s="178">
        <v>2712</v>
      </c>
      <c r="D17" s="174">
        <v>99.75762591629227</v>
      </c>
      <c r="E17" s="174">
        <v>89.226845436204769</v>
      </c>
      <c r="F17" s="174">
        <v>-10.6</v>
      </c>
      <c r="G17" s="58">
        <v>2607</v>
      </c>
      <c r="H17" s="58">
        <v>2361</v>
      </c>
      <c r="J17" s="477"/>
      <c r="K17" s="477"/>
    </row>
    <row r="18" spans="1:11" ht="10.5" customHeight="1" x14ac:dyDescent="0.2">
      <c r="A18" s="176" t="s">
        <v>154</v>
      </c>
      <c r="B18" s="178">
        <v>1910</v>
      </c>
      <c r="C18" s="178">
        <v>1797</v>
      </c>
      <c r="D18" s="174">
        <v>48.066070462846064</v>
      </c>
      <c r="E18" s="174">
        <v>44.742049758537341</v>
      </c>
      <c r="F18" s="174">
        <v>-6.9</v>
      </c>
      <c r="G18" s="58" t="s">
        <v>92</v>
      </c>
      <c r="H18" s="58" t="s">
        <v>92</v>
      </c>
      <c r="J18" s="477"/>
      <c r="K18" s="477"/>
    </row>
    <row r="19" spans="1:11" ht="10.5" customHeight="1" x14ac:dyDescent="0.2">
      <c r="A19" s="176" t="s">
        <v>75</v>
      </c>
      <c r="B19" s="178">
        <v>3473</v>
      </c>
      <c r="C19" s="178">
        <v>3903</v>
      </c>
      <c r="D19" s="174">
        <v>51.867909325993466</v>
      </c>
      <c r="E19" s="174">
        <v>57.576800045790002</v>
      </c>
      <c r="F19" s="174">
        <v>11</v>
      </c>
      <c r="G19" s="58" t="s">
        <v>92</v>
      </c>
      <c r="H19" s="58" t="s">
        <v>92</v>
      </c>
      <c r="J19" s="477"/>
      <c r="K19" s="477"/>
    </row>
    <row r="20" spans="1:11" ht="10.5" customHeight="1" x14ac:dyDescent="0.2">
      <c r="A20" s="176" t="s">
        <v>76</v>
      </c>
      <c r="B20" s="178" t="s">
        <v>92</v>
      </c>
      <c r="C20" s="178" t="s">
        <v>92</v>
      </c>
      <c r="D20" s="178" t="s">
        <v>92</v>
      </c>
      <c r="E20" s="178" t="s">
        <v>92</v>
      </c>
      <c r="F20" s="174" t="s">
        <v>92</v>
      </c>
      <c r="G20" s="58" t="s">
        <v>92</v>
      </c>
      <c r="H20" s="58" t="s">
        <v>92</v>
      </c>
      <c r="J20" s="477"/>
      <c r="K20" s="477"/>
    </row>
    <row r="21" spans="1:11" ht="10.5" customHeight="1" x14ac:dyDescent="0.2">
      <c r="A21" s="176" t="s">
        <v>183</v>
      </c>
      <c r="B21" s="178">
        <v>1869</v>
      </c>
      <c r="C21" s="178">
        <v>2039</v>
      </c>
      <c r="D21" s="174">
        <v>56.541596493876476</v>
      </c>
      <c r="E21" s="174">
        <v>60.964962637657024</v>
      </c>
      <c r="F21" s="174">
        <v>7.8</v>
      </c>
      <c r="G21" s="58" t="s">
        <v>92</v>
      </c>
      <c r="H21" s="58" t="s">
        <v>92</v>
      </c>
      <c r="J21" s="477"/>
      <c r="K21" s="477"/>
    </row>
    <row r="22" spans="1:11" ht="10.5" customHeight="1" x14ac:dyDescent="0.2">
      <c r="A22" s="176" t="s">
        <v>224</v>
      </c>
      <c r="B22" s="178">
        <v>1599</v>
      </c>
      <c r="C22" s="178">
        <v>1713</v>
      </c>
      <c r="D22" s="174">
        <v>59.611107424509377</v>
      </c>
      <c r="E22" s="174">
        <v>63.137013954643812</v>
      </c>
      <c r="F22" s="174">
        <v>5.9</v>
      </c>
      <c r="G22" s="58" t="s">
        <v>92</v>
      </c>
      <c r="H22" s="58" t="s">
        <v>92</v>
      </c>
      <c r="J22" s="477"/>
      <c r="K22" s="477"/>
    </row>
    <row r="23" spans="1:11" ht="10.5" customHeight="1" x14ac:dyDescent="0.2">
      <c r="A23" s="176" t="s">
        <v>185</v>
      </c>
      <c r="B23" s="178">
        <v>8808</v>
      </c>
      <c r="C23" s="178">
        <v>8878</v>
      </c>
      <c r="D23" s="174">
        <v>41.947731069705242</v>
      </c>
      <c r="E23" s="174">
        <v>42.036908386623644</v>
      </c>
      <c r="F23" s="174">
        <v>0.2</v>
      </c>
      <c r="G23" s="58">
        <v>4795</v>
      </c>
      <c r="H23" s="58">
        <v>5280</v>
      </c>
      <c r="J23" s="477"/>
      <c r="K23" s="477"/>
    </row>
    <row r="24" spans="1:11" ht="10.5" customHeight="1" x14ac:dyDescent="0.2">
      <c r="A24" s="176" t="s">
        <v>81</v>
      </c>
      <c r="B24" s="178">
        <v>1168</v>
      </c>
      <c r="C24" s="178">
        <v>1189</v>
      </c>
      <c r="D24" s="174">
        <v>14.118686904095918</v>
      </c>
      <c r="E24" s="174">
        <v>14.21122105584233</v>
      </c>
      <c r="F24" s="174">
        <v>0.7</v>
      </c>
      <c r="G24" s="58">
        <v>12</v>
      </c>
      <c r="H24" s="58">
        <v>2</v>
      </c>
      <c r="J24" s="477"/>
      <c r="K24" s="477"/>
    </row>
    <row r="25" spans="1:11" ht="10.5" customHeight="1" x14ac:dyDescent="0.2">
      <c r="A25" s="176" t="s">
        <v>186</v>
      </c>
      <c r="B25" s="178">
        <v>74</v>
      </c>
      <c r="C25" s="178">
        <v>185</v>
      </c>
      <c r="D25" s="174">
        <v>1.8502706020755535</v>
      </c>
      <c r="E25" s="174">
        <v>4.595636182611206</v>
      </c>
      <c r="F25" s="174">
        <v>148.4</v>
      </c>
      <c r="G25" s="58">
        <v>40</v>
      </c>
      <c r="H25" s="58">
        <v>184</v>
      </c>
      <c r="J25" s="477"/>
      <c r="K25" s="477"/>
    </row>
    <row r="26" spans="1:11" ht="10.5" customHeight="1" x14ac:dyDescent="0.2">
      <c r="A26" s="176" t="s">
        <v>83</v>
      </c>
      <c r="B26" s="173">
        <v>6659</v>
      </c>
      <c r="C26" s="173">
        <v>6993</v>
      </c>
      <c r="D26" s="174">
        <v>59.229439139283016</v>
      </c>
      <c r="E26" s="174">
        <v>61.770750926693765</v>
      </c>
      <c r="F26" s="174">
        <v>4.3</v>
      </c>
      <c r="G26" s="58">
        <v>4308</v>
      </c>
      <c r="H26" s="58">
        <v>4481</v>
      </c>
      <c r="J26" s="477"/>
      <c r="K26" s="477"/>
    </row>
    <row r="27" spans="1:11" ht="10.5" customHeight="1" x14ac:dyDescent="0.2">
      <c r="A27" s="176" t="s">
        <v>187</v>
      </c>
      <c r="B27" s="178">
        <v>2873</v>
      </c>
      <c r="C27" s="178">
        <v>2970</v>
      </c>
      <c r="D27" s="174">
        <v>30.530259493391096</v>
      </c>
      <c r="E27" s="174">
        <v>31.351383989428776</v>
      </c>
      <c r="F27" s="174">
        <v>2.7</v>
      </c>
      <c r="G27" s="58">
        <v>552</v>
      </c>
      <c r="H27" s="58">
        <v>562</v>
      </c>
      <c r="J27" s="477"/>
      <c r="K27" s="477"/>
    </row>
    <row r="28" spans="1:11" ht="10.5" customHeight="1" x14ac:dyDescent="0.2">
      <c r="A28" s="176" t="s">
        <v>206</v>
      </c>
      <c r="B28" s="56">
        <v>487</v>
      </c>
      <c r="C28" s="56">
        <v>478</v>
      </c>
      <c r="D28" s="174">
        <v>15.161043279019232</v>
      </c>
      <c r="E28" s="174">
        <v>14.848146637562644</v>
      </c>
      <c r="F28" s="174">
        <v>-2.1</v>
      </c>
      <c r="G28" s="58" t="s">
        <v>92</v>
      </c>
      <c r="H28" s="58" t="s">
        <v>92</v>
      </c>
      <c r="J28" s="477"/>
      <c r="K28" s="477"/>
    </row>
    <row r="29" spans="1:11" ht="10.5" customHeight="1" x14ac:dyDescent="0.2">
      <c r="A29" s="176" t="s">
        <v>86</v>
      </c>
      <c r="B29" s="178">
        <v>5657</v>
      </c>
      <c r="C29" s="178">
        <v>4439</v>
      </c>
      <c r="D29" s="174">
        <v>34.004576582009278</v>
      </c>
      <c r="E29" s="174">
        <v>26.550700893046194</v>
      </c>
      <c r="F29" s="174">
        <v>-21.9</v>
      </c>
      <c r="G29" s="58">
        <v>2263</v>
      </c>
      <c r="H29" s="58">
        <v>1567</v>
      </c>
      <c r="J29" s="477"/>
      <c r="K29" s="477"/>
    </row>
    <row r="30" spans="1:11" ht="10.5" customHeight="1" x14ac:dyDescent="0.2">
      <c r="A30" s="176" t="s">
        <v>302</v>
      </c>
      <c r="B30" s="178">
        <v>361</v>
      </c>
      <c r="C30" s="178">
        <v>303</v>
      </c>
      <c r="D30" s="174">
        <v>10.388495187623128</v>
      </c>
      <c r="E30" s="174">
        <v>8.639855740072079</v>
      </c>
      <c r="F30" s="174">
        <v>-16.8</v>
      </c>
      <c r="G30" s="58" t="s">
        <v>92</v>
      </c>
      <c r="H30" s="58" t="s">
        <v>92</v>
      </c>
      <c r="J30" s="477"/>
      <c r="K30" s="477"/>
    </row>
    <row r="31" spans="1:11" ht="10.5" customHeight="1" x14ac:dyDescent="0.2">
      <c r="A31" s="176" t="s">
        <v>189</v>
      </c>
      <c r="B31" s="173">
        <v>4384</v>
      </c>
      <c r="C31" s="173">
        <v>4269</v>
      </c>
      <c r="D31" s="174">
        <v>38.842865370132458</v>
      </c>
      <c r="E31" s="174">
        <v>37.702372052377065</v>
      </c>
      <c r="F31" s="174">
        <v>-2.9</v>
      </c>
      <c r="G31" s="58">
        <v>7134</v>
      </c>
      <c r="H31" s="58">
        <v>7618</v>
      </c>
      <c r="J31" s="477"/>
      <c r="K31" s="477"/>
    </row>
    <row r="32" spans="1:11" ht="10.5" customHeight="1" x14ac:dyDescent="0.2">
      <c r="A32" s="176" t="s">
        <v>190</v>
      </c>
      <c r="B32" s="178">
        <v>1161</v>
      </c>
      <c r="C32" s="178">
        <v>1231</v>
      </c>
      <c r="D32" s="174">
        <v>64.959080255516909</v>
      </c>
      <c r="E32" s="174">
        <v>68.169685478029535</v>
      </c>
      <c r="F32" s="174">
        <v>4.9000000000000004</v>
      </c>
      <c r="G32" s="58" t="s">
        <v>92</v>
      </c>
      <c r="H32" s="58" t="s">
        <v>92</v>
      </c>
      <c r="J32" s="477"/>
      <c r="K32" s="477"/>
    </row>
    <row r="33" spans="1:11" ht="10.5" customHeight="1" x14ac:dyDescent="0.2">
      <c r="A33" s="176" t="s">
        <v>225</v>
      </c>
      <c r="B33" s="178" t="s">
        <v>92</v>
      </c>
      <c r="C33" s="178" t="s">
        <v>92</v>
      </c>
      <c r="D33" s="178" t="s">
        <v>92</v>
      </c>
      <c r="E33" s="178" t="s">
        <v>92</v>
      </c>
      <c r="F33" s="174" t="s">
        <v>92</v>
      </c>
      <c r="G33" s="58" t="s">
        <v>92</v>
      </c>
      <c r="H33" s="58" t="s">
        <v>92</v>
      </c>
      <c r="J33" s="477"/>
      <c r="K33" s="477"/>
    </row>
    <row r="34" spans="1:11" ht="10.5" customHeight="1" x14ac:dyDescent="0.2">
      <c r="A34" s="176" t="s">
        <v>93</v>
      </c>
      <c r="B34" s="178">
        <v>7199</v>
      </c>
      <c r="C34" s="178">
        <v>7752</v>
      </c>
      <c r="D34" s="174">
        <v>104.17400749259865</v>
      </c>
      <c r="E34" s="174">
        <v>110.72449269485446</v>
      </c>
      <c r="F34" s="174">
        <v>6.3</v>
      </c>
      <c r="G34" s="58">
        <v>5166</v>
      </c>
      <c r="H34" s="58">
        <v>6577</v>
      </c>
      <c r="J34" s="477"/>
      <c r="K34" s="477"/>
    </row>
    <row r="35" spans="1:11" ht="10.5" customHeight="1" x14ac:dyDescent="0.2">
      <c r="A35" s="176" t="s">
        <v>303</v>
      </c>
      <c r="B35" s="178">
        <v>24333</v>
      </c>
      <c r="C35" s="178">
        <v>25200</v>
      </c>
      <c r="D35" s="174">
        <v>54.375784739915233</v>
      </c>
      <c r="E35" s="174">
        <v>55.882192886436336</v>
      </c>
      <c r="F35" s="174">
        <v>2.8</v>
      </c>
      <c r="G35" s="58" t="s">
        <v>92</v>
      </c>
      <c r="H35" s="58">
        <v>23726</v>
      </c>
      <c r="J35" s="477"/>
      <c r="K35" s="477"/>
    </row>
    <row r="36" spans="1:11" ht="10.5" customHeight="1" x14ac:dyDescent="0.2">
      <c r="A36" s="176" t="s">
        <v>95</v>
      </c>
      <c r="B36" s="178">
        <v>383</v>
      </c>
      <c r="C36" s="178">
        <v>441</v>
      </c>
      <c r="D36" s="174">
        <v>16.903678602370313</v>
      </c>
      <c r="E36" s="174">
        <v>19.273498371586054</v>
      </c>
      <c r="F36" s="174">
        <v>14</v>
      </c>
      <c r="G36" s="58" t="s">
        <v>92</v>
      </c>
      <c r="H36" s="58" t="s">
        <v>92</v>
      </c>
      <c r="J36" s="477"/>
      <c r="K36" s="477"/>
    </row>
    <row r="37" spans="1:11" ht="10.5" customHeight="1" x14ac:dyDescent="0.2">
      <c r="A37" s="494" t="s">
        <v>96</v>
      </c>
      <c r="B37" s="495">
        <v>241</v>
      </c>
      <c r="C37" s="495">
        <v>288</v>
      </c>
      <c r="D37" s="496">
        <v>15.721813918958942</v>
      </c>
      <c r="E37" s="496">
        <v>18.578319874802766</v>
      </c>
      <c r="F37" s="496">
        <v>18.2</v>
      </c>
      <c r="G37" s="322">
        <v>141</v>
      </c>
      <c r="H37" s="322">
        <v>162</v>
      </c>
      <c r="J37" s="477"/>
      <c r="K37" s="477"/>
    </row>
    <row r="38" spans="1:11" ht="10.5" customHeight="1" x14ac:dyDescent="0.2">
      <c r="A38" s="176"/>
      <c r="B38" s="178"/>
      <c r="C38" s="178"/>
      <c r="D38" s="174"/>
      <c r="E38" s="174"/>
      <c r="F38" s="174"/>
      <c r="G38" s="58"/>
      <c r="H38" s="58"/>
      <c r="K38" s="477"/>
    </row>
    <row r="39" spans="1:11" ht="34.5" customHeight="1" x14ac:dyDescent="0.2">
      <c r="A39" s="798" t="s">
        <v>631</v>
      </c>
      <c r="B39" s="798"/>
      <c r="C39" s="798"/>
      <c r="D39" s="798"/>
      <c r="E39" s="798"/>
      <c r="F39" s="798"/>
      <c r="G39" s="798"/>
      <c r="H39" s="798"/>
      <c r="K39" s="533"/>
    </row>
    <row r="40" spans="1:11" ht="10.5" customHeight="1" x14ac:dyDescent="0.2">
      <c r="A40" s="796" t="s">
        <v>98</v>
      </c>
      <c r="B40" s="796"/>
      <c r="C40" s="181"/>
    </row>
    <row r="41" spans="1:11" x14ac:dyDescent="0.2">
      <c r="A41" s="182" t="s">
        <v>304</v>
      </c>
      <c r="B41" s="182"/>
      <c r="C41" s="181"/>
    </row>
    <row r="42" spans="1:11" x14ac:dyDescent="0.2">
      <c r="A42" s="182" t="s">
        <v>168</v>
      </c>
      <c r="B42" s="182"/>
      <c r="C42" s="181"/>
    </row>
    <row r="43" spans="1:11" x14ac:dyDescent="0.2">
      <c r="A43" s="35" t="s">
        <v>169</v>
      </c>
      <c r="B43" s="182"/>
      <c r="C43" s="181"/>
    </row>
    <row r="44" spans="1:11" x14ac:dyDescent="0.2">
      <c r="A44" s="35" t="s">
        <v>305</v>
      </c>
      <c r="B44" s="182"/>
      <c r="C44" s="181"/>
    </row>
    <row r="45" spans="1:11" ht="10.5" customHeight="1" x14ac:dyDescent="0.2">
      <c r="A45" s="183" t="s">
        <v>306</v>
      </c>
      <c r="B45" s="180"/>
      <c r="C45" s="180"/>
    </row>
    <row r="46" spans="1:11" ht="10.5" customHeight="1" x14ac:dyDescent="0.2">
      <c r="A46" s="183" t="s">
        <v>307</v>
      </c>
      <c r="B46" s="180"/>
      <c r="C46" s="180"/>
    </row>
    <row r="47" spans="1:11" ht="23.25" customHeight="1" x14ac:dyDescent="0.2">
      <c r="A47" s="752" t="s">
        <v>647</v>
      </c>
      <c r="B47" s="752"/>
      <c r="C47" s="752"/>
      <c r="D47" s="752"/>
      <c r="E47" s="752"/>
      <c r="F47" s="752"/>
      <c r="G47" s="752"/>
      <c r="H47" s="752"/>
    </row>
    <row r="48" spans="1:11" ht="11.25" customHeight="1" x14ac:dyDescent="0.2">
      <c r="A48" s="751" t="s">
        <v>646</v>
      </c>
      <c r="B48" s="751"/>
      <c r="C48" s="751"/>
      <c r="D48" s="751"/>
      <c r="E48" s="751"/>
      <c r="F48" s="751"/>
      <c r="G48" s="751"/>
      <c r="H48" s="751"/>
    </row>
    <row r="49" spans="1:8" x14ac:dyDescent="0.2">
      <c r="A49" s="751"/>
      <c r="B49" s="751"/>
      <c r="C49" s="751"/>
      <c r="D49" s="751"/>
      <c r="E49" s="751"/>
      <c r="F49" s="751"/>
      <c r="G49" s="751"/>
      <c r="H49" s="751"/>
    </row>
    <row r="50" spans="1:8" x14ac:dyDescent="0.2">
      <c r="A50" s="751"/>
      <c r="B50" s="751"/>
      <c r="C50" s="751"/>
      <c r="D50" s="751"/>
      <c r="E50" s="751"/>
      <c r="F50" s="751"/>
      <c r="G50" s="751"/>
      <c r="H50" s="751"/>
    </row>
    <row r="51" spans="1:8" x14ac:dyDescent="0.2">
      <c r="A51" s="751"/>
      <c r="B51" s="751"/>
      <c r="C51" s="751"/>
      <c r="D51" s="751"/>
      <c r="E51" s="751"/>
      <c r="F51" s="751"/>
      <c r="G51" s="751"/>
      <c r="H51" s="751"/>
    </row>
    <row r="52" spans="1:8" x14ac:dyDescent="0.2">
      <c r="A52" s="751"/>
      <c r="B52" s="751"/>
      <c r="C52" s="751"/>
      <c r="D52" s="751"/>
      <c r="E52" s="751"/>
      <c r="F52" s="751"/>
      <c r="G52" s="751"/>
      <c r="H52" s="751"/>
    </row>
    <row r="53" spans="1:8" x14ac:dyDescent="0.2">
      <c r="A53" s="751"/>
      <c r="B53" s="751"/>
      <c r="C53" s="751"/>
      <c r="D53" s="751"/>
      <c r="E53" s="751"/>
      <c r="F53" s="751"/>
      <c r="G53" s="751"/>
      <c r="H53" s="751"/>
    </row>
    <row r="54" spans="1:8" x14ac:dyDescent="0.2">
      <c r="A54" s="795" t="s">
        <v>642</v>
      </c>
      <c r="B54" s="795"/>
      <c r="C54" s="795"/>
      <c r="D54" s="795"/>
      <c r="E54" s="795"/>
      <c r="F54" s="795"/>
      <c r="G54" s="795"/>
      <c r="H54" s="795"/>
    </row>
    <row r="55" spans="1:8" x14ac:dyDescent="0.2">
      <c r="A55" s="795"/>
      <c r="B55" s="795"/>
      <c r="C55" s="795"/>
      <c r="D55" s="795"/>
      <c r="E55" s="795"/>
      <c r="F55" s="795"/>
      <c r="G55" s="795"/>
      <c r="H55" s="795"/>
    </row>
  </sheetData>
  <mergeCells count="12">
    <mergeCell ref="A54:H55"/>
    <mergeCell ref="A48:H53"/>
    <mergeCell ref="A40:B40"/>
    <mergeCell ref="A5:A7"/>
    <mergeCell ref="A39:H39"/>
    <mergeCell ref="A47:H47"/>
    <mergeCell ref="G5:H5"/>
    <mergeCell ref="B6:C6"/>
    <mergeCell ref="D6:E6"/>
    <mergeCell ref="G6:H6"/>
    <mergeCell ref="B5:F5"/>
    <mergeCell ref="F6:F7"/>
  </mergeCells>
  <hyperlinks>
    <hyperlink ref="H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zoomScaleNormal="100" workbookViewId="0">
      <pane xSplit="1" ySplit="9" topLeftCell="B10"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5.42578125" style="8" customWidth="1"/>
    <col min="2" max="14" width="8.7109375" style="8" customWidth="1"/>
    <col min="15" max="18" width="9.140625" style="8" customWidth="1"/>
    <col min="19" max="16384" width="9.140625" style="8"/>
  </cols>
  <sheetData>
    <row r="1" spans="1:20" x14ac:dyDescent="0.25">
      <c r="A1" s="7" t="s">
        <v>296</v>
      </c>
      <c r="B1" s="141"/>
      <c r="C1" s="141"/>
      <c r="D1" s="196"/>
      <c r="E1" s="196"/>
      <c r="F1" s="196"/>
      <c r="G1" s="196"/>
      <c r="H1" s="196"/>
      <c r="I1" s="196"/>
      <c r="J1" s="196"/>
      <c r="K1" s="196"/>
      <c r="L1" s="90"/>
      <c r="M1" s="90"/>
      <c r="N1" s="90"/>
      <c r="P1" s="10" t="s">
        <v>46</v>
      </c>
    </row>
    <row r="2" spans="1:20" x14ac:dyDescent="0.25">
      <c r="A2" s="11" t="s">
        <v>336</v>
      </c>
      <c r="B2" s="35"/>
      <c r="C2" s="35"/>
      <c r="D2" s="196"/>
      <c r="E2" s="196"/>
      <c r="F2" s="196"/>
      <c r="G2" s="196"/>
      <c r="H2" s="196"/>
      <c r="I2" s="196"/>
      <c r="J2" s="196"/>
      <c r="K2" s="196"/>
      <c r="L2" s="90"/>
      <c r="M2" s="90"/>
      <c r="N2" s="90"/>
      <c r="O2" s="90"/>
      <c r="P2" s="35"/>
    </row>
    <row r="3" spans="1:20" x14ac:dyDescent="0.25">
      <c r="A3" s="11" t="s">
        <v>178</v>
      </c>
      <c r="B3" s="35"/>
      <c r="C3" s="35"/>
      <c r="D3" s="196"/>
      <c r="E3" s="196"/>
      <c r="F3" s="196"/>
      <c r="G3" s="196"/>
      <c r="H3" s="196"/>
      <c r="I3" s="196"/>
      <c r="J3" s="196"/>
      <c r="K3" s="196"/>
      <c r="L3" s="90"/>
      <c r="M3" s="90"/>
      <c r="N3" s="90"/>
      <c r="O3" s="90"/>
      <c r="P3" s="35"/>
    </row>
    <row r="4" spans="1:20" x14ac:dyDescent="0.25">
      <c r="A4" s="35"/>
      <c r="B4" s="35"/>
      <c r="C4" s="35"/>
      <c r="D4" s="35"/>
      <c r="E4" s="35"/>
      <c r="F4" s="35"/>
      <c r="G4" s="90"/>
      <c r="H4" s="90"/>
      <c r="I4" s="90"/>
      <c r="J4" s="90"/>
      <c r="K4" s="90"/>
      <c r="L4" s="90"/>
      <c r="M4" s="90"/>
      <c r="N4" s="90"/>
      <c r="O4" s="90"/>
      <c r="P4" s="35"/>
    </row>
    <row r="5" spans="1:20" ht="18" customHeight="1" x14ac:dyDescent="0.25">
      <c r="A5" s="764" t="s">
        <v>145</v>
      </c>
      <c r="B5" s="808" t="s">
        <v>337</v>
      </c>
      <c r="C5" s="809"/>
      <c r="D5" s="809"/>
      <c r="E5" s="809"/>
      <c r="F5" s="810"/>
      <c r="G5" s="811" t="s">
        <v>338</v>
      </c>
      <c r="H5" s="812"/>
      <c r="I5" s="812"/>
      <c r="J5" s="812"/>
      <c r="K5" s="813"/>
      <c r="L5" s="807" t="s">
        <v>339</v>
      </c>
      <c r="M5" s="807"/>
      <c r="N5" s="807"/>
      <c r="O5" s="807"/>
      <c r="P5" s="807"/>
    </row>
    <row r="6" spans="1:20" ht="11.25" customHeight="1" x14ac:dyDescent="0.25">
      <c r="A6" s="764"/>
      <c r="B6" s="767" t="s">
        <v>148</v>
      </c>
      <c r="C6" s="768"/>
      <c r="D6" s="767" t="s">
        <v>149</v>
      </c>
      <c r="E6" s="768"/>
      <c r="F6" s="805" t="s">
        <v>62</v>
      </c>
      <c r="G6" s="767" t="s">
        <v>148</v>
      </c>
      <c r="H6" s="768"/>
      <c r="I6" s="767" t="s">
        <v>149</v>
      </c>
      <c r="J6" s="768"/>
      <c r="K6" s="805" t="s">
        <v>62</v>
      </c>
      <c r="L6" s="767" t="s">
        <v>148</v>
      </c>
      <c r="M6" s="768"/>
      <c r="N6" s="767" t="s">
        <v>149</v>
      </c>
      <c r="O6" s="768"/>
      <c r="P6" s="805" t="s">
        <v>62</v>
      </c>
    </row>
    <row r="7" spans="1:20" ht="15" customHeight="1" x14ac:dyDescent="0.25">
      <c r="A7" s="764"/>
      <c r="B7" s="15" t="s">
        <v>277</v>
      </c>
      <c r="C7" s="15">
        <v>2017</v>
      </c>
      <c r="D7" s="15">
        <v>2016</v>
      </c>
      <c r="E7" s="15">
        <v>2017</v>
      </c>
      <c r="F7" s="806"/>
      <c r="G7" s="15" t="s">
        <v>277</v>
      </c>
      <c r="H7" s="15">
        <v>2017</v>
      </c>
      <c r="I7" s="165">
        <v>2016</v>
      </c>
      <c r="J7" s="165">
        <v>2017</v>
      </c>
      <c r="K7" s="806"/>
      <c r="L7" s="15" t="s">
        <v>277</v>
      </c>
      <c r="M7" s="15">
        <v>2017</v>
      </c>
      <c r="N7" s="15">
        <v>2016</v>
      </c>
      <c r="O7" s="15">
        <v>2017</v>
      </c>
      <c r="P7" s="806"/>
    </row>
    <row r="8" spans="1:20" s="14" customFormat="1" x14ac:dyDescent="0.25">
      <c r="A8" s="71"/>
      <c r="D8" s="71"/>
      <c r="E8" s="71"/>
      <c r="F8" s="71"/>
      <c r="G8" s="71"/>
      <c r="H8" s="71"/>
      <c r="I8" s="71"/>
      <c r="J8" s="71"/>
      <c r="K8" s="71"/>
      <c r="L8" s="71"/>
      <c r="M8" s="71"/>
      <c r="N8" s="71"/>
      <c r="O8" s="37"/>
    </row>
    <row r="9" spans="1:20" s="14" customFormat="1" x14ac:dyDescent="0.25">
      <c r="A9" s="345" t="s">
        <v>64</v>
      </c>
      <c r="B9" s="471">
        <v>273339</v>
      </c>
      <c r="C9" s="471">
        <v>276371</v>
      </c>
      <c r="D9" s="209">
        <v>295.72157133390488</v>
      </c>
      <c r="E9" s="209">
        <v>288.95916505375192</v>
      </c>
      <c r="F9" s="209">
        <v>-2.286747716661286</v>
      </c>
      <c r="G9" s="471">
        <v>279221</v>
      </c>
      <c r="H9" s="471">
        <v>262353</v>
      </c>
      <c r="I9" s="209">
        <v>302.08522336521406</v>
      </c>
      <c r="J9" s="209">
        <v>274.302672238936</v>
      </c>
      <c r="K9" s="209">
        <v>-9.1969248997954445</v>
      </c>
      <c r="L9" s="208">
        <v>557504</v>
      </c>
      <c r="M9" s="208">
        <v>543991</v>
      </c>
      <c r="N9" s="209">
        <v>595.52556810595172</v>
      </c>
      <c r="O9" s="209">
        <v>561.50187970508819</v>
      </c>
      <c r="P9" s="472">
        <v>-5.713220426299193</v>
      </c>
      <c r="Q9" s="197"/>
      <c r="S9" s="32"/>
      <c r="T9" s="32"/>
    </row>
    <row r="10" spans="1:20" s="14" customFormat="1" x14ac:dyDescent="0.25">
      <c r="A10" s="71"/>
      <c r="B10" s="21"/>
      <c r="C10" s="21"/>
      <c r="D10" s="76"/>
      <c r="E10" s="76"/>
      <c r="F10" s="76"/>
      <c r="G10" s="21"/>
      <c r="H10" s="21"/>
      <c r="I10" s="76"/>
      <c r="J10" s="76"/>
      <c r="K10" s="76"/>
      <c r="L10" s="25"/>
      <c r="M10" s="25"/>
      <c r="N10" s="76"/>
      <c r="Q10" s="197"/>
      <c r="S10" s="32"/>
      <c r="T10" s="32"/>
    </row>
    <row r="11" spans="1:20" s="14" customFormat="1" x14ac:dyDescent="0.25">
      <c r="A11" s="497" t="s">
        <v>180</v>
      </c>
      <c r="B11" s="446" t="s">
        <v>92</v>
      </c>
      <c r="C11" s="446">
        <v>1409</v>
      </c>
      <c r="D11" s="446" t="s">
        <v>92</v>
      </c>
      <c r="E11" s="218">
        <v>534.03375517830818</v>
      </c>
      <c r="F11" s="218" t="s">
        <v>92</v>
      </c>
      <c r="G11" s="446" t="s">
        <v>92</v>
      </c>
      <c r="H11" s="446">
        <v>793</v>
      </c>
      <c r="I11" s="446" t="s">
        <v>92</v>
      </c>
      <c r="J11" s="218">
        <v>300.55980685337005</v>
      </c>
      <c r="K11" s="218" t="s">
        <v>92</v>
      </c>
      <c r="L11" s="498" t="s">
        <v>92</v>
      </c>
      <c r="M11" s="446">
        <v>2202</v>
      </c>
      <c r="N11" s="218" t="s">
        <v>92</v>
      </c>
      <c r="O11" s="218">
        <v>834.59356203167818</v>
      </c>
      <c r="P11" s="459" t="s">
        <v>92</v>
      </c>
      <c r="Q11" s="197"/>
      <c r="S11" s="32"/>
      <c r="T11" s="32"/>
    </row>
    <row r="12" spans="1:20" s="14" customFormat="1" x14ac:dyDescent="0.25">
      <c r="A12" s="198" t="s">
        <v>68</v>
      </c>
      <c r="B12" s="24">
        <v>3892</v>
      </c>
      <c r="C12" s="24">
        <v>3134</v>
      </c>
      <c r="D12" s="199">
        <v>516.30020230159516</v>
      </c>
      <c r="E12" s="199">
        <v>395.80652209330373</v>
      </c>
      <c r="F12" s="199">
        <v>-23.337910709921704</v>
      </c>
      <c r="G12" s="24">
        <v>818</v>
      </c>
      <c r="H12" s="24">
        <v>1190</v>
      </c>
      <c r="I12" s="199">
        <v>108.51324909627566</v>
      </c>
      <c r="J12" s="199">
        <v>150.29028758488559</v>
      </c>
      <c r="K12" s="199">
        <v>38.499481709873336</v>
      </c>
      <c r="L12" s="25">
        <v>4710</v>
      </c>
      <c r="M12" s="24">
        <v>4324</v>
      </c>
      <c r="N12" s="199">
        <v>624.81345139787084</v>
      </c>
      <c r="O12" s="199">
        <v>546.09680967818929</v>
      </c>
      <c r="P12" s="92">
        <v>-12.598423024275785</v>
      </c>
      <c r="Q12" s="197"/>
      <c r="S12" s="32"/>
      <c r="T12" s="32"/>
    </row>
    <row r="13" spans="1:20" s="14" customFormat="1" x14ac:dyDescent="0.25">
      <c r="A13" s="198" t="s">
        <v>69</v>
      </c>
      <c r="B13" s="24">
        <v>207</v>
      </c>
      <c r="C13" s="24">
        <v>266</v>
      </c>
      <c r="D13" s="199">
        <v>115.21442684997078</v>
      </c>
      <c r="E13" s="199">
        <v>142.76130417281632</v>
      </c>
      <c r="F13" s="199">
        <v>23.909225672507461</v>
      </c>
      <c r="G13" s="24">
        <v>805</v>
      </c>
      <c r="H13" s="24">
        <v>721</v>
      </c>
      <c r="I13" s="199">
        <v>448.05610441655301</v>
      </c>
      <c r="J13" s="199">
        <v>386.95827183684423</v>
      </c>
      <c r="K13" s="199">
        <v>-13.636201354575627</v>
      </c>
      <c r="L13" s="25">
        <v>1012</v>
      </c>
      <c r="M13" s="24">
        <v>987</v>
      </c>
      <c r="N13" s="199">
        <v>563.27053126652379</v>
      </c>
      <c r="O13" s="199">
        <v>529.7195760096605</v>
      </c>
      <c r="P13" s="92">
        <v>-5.9564549172177355</v>
      </c>
      <c r="Q13" s="197"/>
      <c r="S13" s="32"/>
      <c r="T13" s="32"/>
    </row>
    <row r="14" spans="1:20" s="14" customFormat="1" x14ac:dyDescent="0.25">
      <c r="A14" s="198" t="s">
        <v>70</v>
      </c>
      <c r="B14" s="24">
        <v>3588</v>
      </c>
      <c r="C14" s="24">
        <v>4597</v>
      </c>
      <c r="D14" s="199">
        <v>437.89099589690767</v>
      </c>
      <c r="E14" s="199">
        <v>542.78521905049774</v>
      </c>
      <c r="F14" s="199">
        <v>23.954414257534818</v>
      </c>
      <c r="G14" s="24">
        <v>2697</v>
      </c>
      <c r="H14" s="24">
        <v>3542</v>
      </c>
      <c r="I14" s="199">
        <v>329.15050611314382</v>
      </c>
      <c r="J14" s="199">
        <v>418.21736912700959</v>
      </c>
      <c r="K14" s="199">
        <v>27.059615999268583</v>
      </c>
      <c r="L14" s="25">
        <v>6285</v>
      </c>
      <c r="M14" s="24">
        <v>8139</v>
      </c>
      <c r="N14" s="199">
        <v>767.04150201005143</v>
      </c>
      <c r="O14" s="199">
        <v>961.00258817750739</v>
      </c>
      <c r="P14" s="92">
        <v>25.286908942889809</v>
      </c>
      <c r="Q14" s="197"/>
      <c r="S14" s="32"/>
      <c r="T14" s="32"/>
    </row>
    <row r="15" spans="1:20" s="14" customFormat="1" x14ac:dyDescent="0.25">
      <c r="A15" s="198" t="s">
        <v>71</v>
      </c>
      <c r="B15" s="24">
        <v>14851</v>
      </c>
      <c r="C15" s="24">
        <v>13440</v>
      </c>
      <c r="D15" s="199">
        <v>390.70371919633578</v>
      </c>
      <c r="E15" s="199">
        <v>338.98134089315528</v>
      </c>
      <c r="F15" s="199">
        <v>-13.238261056119882</v>
      </c>
      <c r="G15" s="24">
        <v>5984</v>
      </c>
      <c r="H15" s="24">
        <v>5460</v>
      </c>
      <c r="I15" s="199">
        <v>157.4285270803901</v>
      </c>
      <c r="J15" s="199">
        <v>137.71116973784433</v>
      </c>
      <c r="K15" s="199">
        <v>-12.524640678672672</v>
      </c>
      <c r="L15" s="25">
        <v>20835</v>
      </c>
      <c r="M15" s="24">
        <v>18900</v>
      </c>
      <c r="N15" s="199">
        <v>548.13224627672594</v>
      </c>
      <c r="O15" s="199">
        <v>476.69251063099966</v>
      </c>
      <c r="P15" s="92">
        <v>-13.033302844521899</v>
      </c>
      <c r="Q15" s="197"/>
      <c r="S15" s="32"/>
      <c r="T15" s="32"/>
    </row>
    <row r="16" spans="1:20" s="14" customFormat="1" x14ac:dyDescent="0.25">
      <c r="A16" s="198" t="s">
        <v>181</v>
      </c>
      <c r="B16" s="24">
        <v>10084</v>
      </c>
      <c r="C16" s="24">
        <v>11133</v>
      </c>
      <c r="D16" s="199">
        <v>346.62783774902277</v>
      </c>
      <c r="E16" s="199">
        <v>368.01164626454789</v>
      </c>
      <c r="F16" s="199">
        <v>6.1690972815080514</v>
      </c>
      <c r="G16" s="24">
        <v>4927</v>
      </c>
      <c r="H16" s="24">
        <v>4997</v>
      </c>
      <c r="I16" s="199">
        <v>169.3609040647992</v>
      </c>
      <c r="J16" s="199">
        <v>165.18047214443061</v>
      </c>
      <c r="K16" s="199">
        <v>-2.4683571119631709</v>
      </c>
      <c r="L16" s="25">
        <v>15011</v>
      </c>
      <c r="M16" s="24">
        <v>16130</v>
      </c>
      <c r="N16" s="199">
        <v>515.98874181382189</v>
      </c>
      <c r="O16" s="199">
        <v>533.19211840897856</v>
      </c>
      <c r="P16" s="92">
        <v>3.3340604554050524</v>
      </c>
      <c r="Q16" s="197"/>
      <c r="S16" s="32"/>
      <c r="T16" s="32"/>
    </row>
    <row r="17" spans="1:20" s="14" customFormat="1" x14ac:dyDescent="0.25">
      <c r="A17" s="198" t="s">
        <v>73</v>
      </c>
      <c r="B17" s="24">
        <v>5663</v>
      </c>
      <c r="C17" s="24">
        <v>4855</v>
      </c>
      <c r="D17" s="199">
        <v>333.17997131228077</v>
      </c>
      <c r="E17" s="199">
        <v>277.15869804487517</v>
      </c>
      <c r="F17" s="199">
        <v>-16.814117921541673</v>
      </c>
      <c r="G17" s="24">
        <v>7038</v>
      </c>
      <c r="H17" s="24">
        <v>5798</v>
      </c>
      <c r="I17" s="199">
        <v>414.0774568419269</v>
      </c>
      <c r="J17" s="199">
        <v>330.99199408119182</v>
      </c>
      <c r="K17" s="199">
        <v>-20.065198283047991</v>
      </c>
      <c r="L17" s="25">
        <v>12701</v>
      </c>
      <c r="M17" s="24">
        <v>10653</v>
      </c>
      <c r="N17" s="199">
        <v>747.25742815420767</v>
      </c>
      <c r="O17" s="199">
        <v>608.15069212606693</v>
      </c>
      <c r="P17" s="92">
        <v>-18.615637769134896</v>
      </c>
      <c r="Q17" s="197"/>
      <c r="S17" s="32"/>
      <c r="T17" s="32"/>
    </row>
    <row r="18" spans="1:20" s="14" customFormat="1" x14ac:dyDescent="0.25">
      <c r="A18" s="198" t="s">
        <v>154</v>
      </c>
      <c r="B18" s="24">
        <v>3392</v>
      </c>
      <c r="C18" s="24">
        <v>6079</v>
      </c>
      <c r="D18" s="199">
        <v>187.19719115912699</v>
      </c>
      <c r="E18" s="199">
        <v>325.28007850813145</v>
      </c>
      <c r="F18" s="199">
        <v>73.763332929299736</v>
      </c>
      <c r="G18" s="24">
        <v>3110</v>
      </c>
      <c r="H18" s="24">
        <v>4709</v>
      </c>
      <c r="I18" s="199">
        <v>171.63421712997788</v>
      </c>
      <c r="J18" s="199">
        <v>251.97300373330992</v>
      </c>
      <c r="K18" s="199">
        <v>46.808141142678906</v>
      </c>
      <c r="L18" s="25">
        <v>6502</v>
      </c>
      <c r="M18" s="24">
        <v>10788</v>
      </c>
      <c r="N18" s="199">
        <v>358.83140828910484</v>
      </c>
      <c r="O18" s="199">
        <v>577.25308224144135</v>
      </c>
      <c r="P18" s="92">
        <v>60.870277491528157</v>
      </c>
      <c r="Q18" s="197"/>
      <c r="S18" s="32"/>
      <c r="T18" s="32"/>
    </row>
    <row r="19" spans="1:20" s="14" customFormat="1" x14ac:dyDescent="0.25">
      <c r="A19" s="198" t="s">
        <v>75</v>
      </c>
      <c r="B19" s="24">
        <v>17197</v>
      </c>
      <c r="C19" s="24">
        <v>12848</v>
      </c>
      <c r="D19" s="199">
        <v>470.15241610279543</v>
      </c>
      <c r="E19" s="199">
        <v>340.51467329885782</v>
      </c>
      <c r="F19" s="199">
        <v>-27.57355665180571</v>
      </c>
      <c r="G19" s="24">
        <v>12148</v>
      </c>
      <c r="H19" s="24">
        <v>10797</v>
      </c>
      <c r="I19" s="199">
        <v>332.11673843209621</v>
      </c>
      <c r="J19" s="199">
        <v>286.15636111517495</v>
      </c>
      <c r="K19" s="199">
        <v>-13.838621182990519</v>
      </c>
      <c r="L19" s="25">
        <v>29345</v>
      </c>
      <c r="M19" s="24">
        <v>23645</v>
      </c>
      <c r="N19" s="199">
        <v>802.26915453489164</v>
      </c>
      <c r="O19" s="199">
        <v>626.67103441403276</v>
      </c>
      <c r="P19" s="92">
        <v>-21.887681849448683</v>
      </c>
      <c r="Q19" s="197"/>
      <c r="S19" s="32"/>
      <c r="T19" s="32"/>
    </row>
    <row r="20" spans="1:20" s="14" customFormat="1" x14ac:dyDescent="0.25">
      <c r="A20" s="198" t="s">
        <v>76</v>
      </c>
      <c r="B20" s="24">
        <v>4811</v>
      </c>
      <c r="C20" s="24">
        <v>3972</v>
      </c>
      <c r="D20" s="199">
        <v>312.02877072598091</v>
      </c>
      <c r="E20" s="199">
        <v>245.35451008782604</v>
      </c>
      <c r="F20" s="199">
        <v>-21.367984908259384</v>
      </c>
      <c r="G20" s="24">
        <v>3249</v>
      </c>
      <c r="H20" s="24">
        <v>2881</v>
      </c>
      <c r="I20" s="199">
        <v>210.721570585889</v>
      </c>
      <c r="J20" s="199">
        <v>177.96232214577714</v>
      </c>
      <c r="K20" s="199">
        <v>-15.546224503276163</v>
      </c>
      <c r="L20" s="25">
        <v>8060</v>
      </c>
      <c r="M20" s="24">
        <v>6853</v>
      </c>
      <c r="N20" s="199">
        <v>522.75034131186987</v>
      </c>
      <c r="O20" s="199">
        <v>423.31683223360318</v>
      </c>
      <c r="P20" s="92">
        <v>-19.021223176771727</v>
      </c>
      <c r="Q20" s="197"/>
      <c r="S20" s="32"/>
      <c r="T20" s="32"/>
    </row>
    <row r="21" spans="1:20" s="14" customFormat="1" x14ac:dyDescent="0.25">
      <c r="A21" s="198" t="s">
        <v>183</v>
      </c>
      <c r="B21" s="24">
        <v>3169</v>
      </c>
      <c r="C21" s="24">
        <v>2585</v>
      </c>
      <c r="D21" s="199">
        <v>168.4031302044751</v>
      </c>
      <c r="E21" s="199">
        <v>131.51167197885638</v>
      </c>
      <c r="F21" s="199">
        <v>-21.906634503067203</v>
      </c>
      <c r="G21" s="24">
        <v>3403</v>
      </c>
      <c r="H21" s="24">
        <v>2817</v>
      </c>
      <c r="I21" s="199">
        <v>180.83807260518421</v>
      </c>
      <c r="J21" s="199">
        <v>143.31465375800326</v>
      </c>
      <c r="K21" s="199">
        <v>-20.749733895419343</v>
      </c>
      <c r="L21" s="25">
        <v>6572</v>
      </c>
      <c r="M21" s="24">
        <v>5402</v>
      </c>
      <c r="N21" s="199">
        <v>349.24120280965928</v>
      </c>
      <c r="O21" s="199">
        <v>274.82632573685964</v>
      </c>
      <c r="P21" s="92">
        <v>-21.307588129387089</v>
      </c>
      <c r="Q21" s="197"/>
      <c r="S21" s="32"/>
      <c r="T21" s="32"/>
    </row>
    <row r="22" spans="1:20" s="14" customFormat="1" x14ac:dyDescent="0.25">
      <c r="A22" s="198" t="s">
        <v>224</v>
      </c>
      <c r="B22" s="24">
        <v>893</v>
      </c>
      <c r="C22" s="24">
        <v>908</v>
      </c>
      <c r="D22" s="199">
        <v>61.186846677958485</v>
      </c>
      <c r="E22" s="199">
        <v>59.800064937074922</v>
      </c>
      <c r="F22" s="199">
        <v>-2.2664703546213749</v>
      </c>
      <c r="G22" s="24">
        <v>3903</v>
      </c>
      <c r="H22" s="24">
        <v>3646</v>
      </c>
      <c r="I22" s="199">
        <v>267.42694578283533</v>
      </c>
      <c r="J22" s="199">
        <v>240.12228718125019</v>
      </c>
      <c r="K22" s="199">
        <v>-10.210137397208264</v>
      </c>
      <c r="L22" s="25">
        <v>4796</v>
      </c>
      <c r="M22" s="24">
        <v>4554</v>
      </c>
      <c r="N22" s="199">
        <v>328.61379246079383</v>
      </c>
      <c r="O22" s="199">
        <v>299.92235211832508</v>
      </c>
      <c r="P22" s="92">
        <v>-8.7310517698041767</v>
      </c>
      <c r="Q22" s="197"/>
      <c r="S22" s="32"/>
      <c r="T22" s="32"/>
    </row>
    <row r="23" spans="1:20" s="14" customFormat="1" x14ac:dyDescent="0.25">
      <c r="A23" s="198" t="s">
        <v>185</v>
      </c>
      <c r="B23" s="24">
        <v>14176</v>
      </c>
      <c r="C23" s="24">
        <v>13012</v>
      </c>
      <c r="D23" s="199">
        <v>137.92582750631738</v>
      </c>
      <c r="E23" s="199">
        <v>121.47265334288784</v>
      </c>
      <c r="F23" s="199">
        <v>-11.929001595205902</v>
      </c>
      <c r="G23" s="24">
        <v>28733</v>
      </c>
      <c r="H23" s="24">
        <v>25448</v>
      </c>
      <c r="I23" s="199">
        <v>279.5586062174815</v>
      </c>
      <c r="J23" s="199">
        <v>237.56809731554026</v>
      </c>
      <c r="K23" s="199">
        <v>-15.020288400377446</v>
      </c>
      <c r="L23" s="25">
        <v>42909</v>
      </c>
      <c r="M23" s="24">
        <v>38460</v>
      </c>
      <c r="N23" s="199">
        <v>417.48443372379887</v>
      </c>
      <c r="O23" s="199">
        <v>359.04075065842807</v>
      </c>
      <c r="P23" s="92">
        <v>-13.999008907727617</v>
      </c>
      <c r="Q23" s="197"/>
      <c r="S23" s="32"/>
      <c r="T23" s="32"/>
    </row>
    <row r="24" spans="1:20" s="14" customFormat="1" x14ac:dyDescent="0.25">
      <c r="A24" s="200" t="s">
        <v>81</v>
      </c>
      <c r="B24" s="24">
        <v>6909</v>
      </c>
      <c r="C24" s="24">
        <v>8475</v>
      </c>
      <c r="D24" s="199">
        <v>378.13297867973631</v>
      </c>
      <c r="E24" s="199">
        <v>441.84878917791099</v>
      </c>
      <c r="F24" s="199">
        <v>16.850106732462343</v>
      </c>
      <c r="G24" s="24">
        <v>3846</v>
      </c>
      <c r="H24" s="24">
        <v>4975</v>
      </c>
      <c r="I24" s="199">
        <v>210.49347749345287</v>
      </c>
      <c r="J24" s="199">
        <v>259.37436296874421</v>
      </c>
      <c r="K24" s="199">
        <v>23.222042819265852</v>
      </c>
      <c r="L24" s="25">
        <v>10755</v>
      </c>
      <c r="M24" s="24">
        <v>13450</v>
      </c>
      <c r="N24" s="199">
        <v>588.62645617318913</v>
      </c>
      <c r="O24" s="199">
        <v>701.22315214665525</v>
      </c>
      <c r="P24" s="92">
        <v>19.128718186655426</v>
      </c>
      <c r="Q24" s="197"/>
      <c r="S24" s="32"/>
      <c r="T24" s="32"/>
    </row>
    <row r="25" spans="1:20" s="14" customFormat="1" x14ac:dyDescent="0.25">
      <c r="A25" s="200" t="s">
        <v>340</v>
      </c>
      <c r="B25" s="24" t="s">
        <v>92</v>
      </c>
      <c r="C25" s="24" t="s">
        <v>92</v>
      </c>
      <c r="D25" s="24" t="s">
        <v>92</v>
      </c>
      <c r="E25" s="24" t="s">
        <v>92</v>
      </c>
      <c r="F25" s="199" t="s">
        <v>92</v>
      </c>
      <c r="G25" s="24" t="s">
        <v>92</v>
      </c>
      <c r="H25" s="24" t="s">
        <v>92</v>
      </c>
      <c r="I25" s="24" t="s">
        <v>92</v>
      </c>
      <c r="J25" s="24" t="s">
        <v>92</v>
      </c>
      <c r="K25" s="199" t="s">
        <v>92</v>
      </c>
      <c r="L25" s="25">
        <v>4944</v>
      </c>
      <c r="M25" s="24">
        <v>5267</v>
      </c>
      <c r="N25" s="199">
        <v>417.47624463905277</v>
      </c>
      <c r="O25" s="199">
        <v>425.51197565363793</v>
      </c>
      <c r="P25" s="92">
        <v>1.9248355128643979</v>
      </c>
      <c r="Q25" s="197"/>
      <c r="S25" s="32"/>
      <c r="T25" s="32"/>
    </row>
    <row r="26" spans="1:20" s="14" customFormat="1" x14ac:dyDescent="0.25">
      <c r="A26" s="198" t="s">
        <v>83</v>
      </c>
      <c r="B26" s="24">
        <v>12554</v>
      </c>
      <c r="C26" s="24">
        <v>11352</v>
      </c>
      <c r="D26" s="199">
        <v>175.81552058633929</v>
      </c>
      <c r="E26" s="199">
        <v>154.81706506285352</v>
      </c>
      <c r="F26" s="199">
        <v>-11.943459515665388</v>
      </c>
      <c r="G26" s="24">
        <v>20267</v>
      </c>
      <c r="H26" s="24">
        <v>19233</v>
      </c>
      <c r="I26" s="199">
        <v>283.83408919255527</v>
      </c>
      <c r="J26" s="199">
        <v>262.29709411151003</v>
      </c>
      <c r="K26" s="199">
        <v>-7.587881759486037</v>
      </c>
      <c r="L26" s="25">
        <v>32821</v>
      </c>
      <c r="M26" s="24">
        <v>30585</v>
      </c>
      <c r="N26" s="199">
        <v>459.64960977889456</v>
      </c>
      <c r="O26" s="199">
        <v>417.11415917436352</v>
      </c>
      <c r="P26" s="92">
        <v>-9.2538859382458423</v>
      </c>
      <c r="Q26" s="197"/>
      <c r="S26" s="32"/>
      <c r="T26" s="32"/>
    </row>
    <row r="27" spans="1:20" s="14" customFormat="1" x14ac:dyDescent="0.25">
      <c r="A27" s="198" t="s">
        <v>187</v>
      </c>
      <c r="B27" s="24">
        <v>15903</v>
      </c>
      <c r="C27" s="24">
        <v>19691</v>
      </c>
      <c r="D27" s="199">
        <v>564.71415407396364</v>
      </c>
      <c r="E27" s="199">
        <v>677.4248703789774</v>
      </c>
      <c r="F27" s="199">
        <v>19.958896990963581</v>
      </c>
      <c r="G27" s="24">
        <v>6243</v>
      </c>
      <c r="H27" s="24">
        <v>6840</v>
      </c>
      <c r="I27" s="199">
        <v>221.6883898562381</v>
      </c>
      <c r="J27" s="199">
        <v>235.31492120218402</v>
      </c>
      <c r="K27" s="199">
        <v>6.146705001007291</v>
      </c>
      <c r="L27" s="25">
        <v>22146</v>
      </c>
      <c r="M27" s="24">
        <v>26531</v>
      </c>
      <c r="N27" s="199">
        <v>786.40254393020166</v>
      </c>
      <c r="O27" s="199">
        <v>912.73979158116151</v>
      </c>
      <c r="P27" s="92">
        <v>16.065213499890852</v>
      </c>
      <c r="Q27" s="197"/>
      <c r="S27" s="32"/>
      <c r="T27" s="32"/>
    </row>
    <row r="28" spans="1:20" s="14" customFormat="1" x14ac:dyDescent="0.25">
      <c r="A28" s="198" t="s">
        <v>206</v>
      </c>
      <c r="B28" s="24">
        <v>3322</v>
      </c>
      <c r="C28" s="24">
        <v>3132</v>
      </c>
      <c r="D28" s="199">
        <v>306.1725755270233</v>
      </c>
      <c r="E28" s="199">
        <v>274.54634547432437</v>
      </c>
      <c r="F28" s="199">
        <v>-10.329543721628177</v>
      </c>
      <c r="G28" s="24">
        <v>2389</v>
      </c>
      <c r="H28" s="24">
        <v>2859</v>
      </c>
      <c r="I28" s="199">
        <v>220.18250539857274</v>
      </c>
      <c r="J28" s="199">
        <v>250.61558164466584</v>
      </c>
      <c r="K28" s="199">
        <v>13.821750366135287</v>
      </c>
      <c r="L28" s="25">
        <v>5711</v>
      </c>
      <c r="M28" s="24">
        <v>5991</v>
      </c>
      <c r="N28" s="199">
        <v>526.35508092559598</v>
      </c>
      <c r="O28" s="199">
        <v>525.16192711899021</v>
      </c>
      <c r="P28" s="92">
        <v>-0.22668230056934746</v>
      </c>
      <c r="Q28" s="197"/>
      <c r="S28" s="32"/>
      <c r="T28" s="32"/>
    </row>
    <row r="29" spans="1:20" s="14" customFormat="1" x14ac:dyDescent="0.25">
      <c r="A29" s="198" t="s">
        <v>86</v>
      </c>
      <c r="B29" s="24">
        <v>41696</v>
      </c>
      <c r="C29" s="24">
        <v>54366</v>
      </c>
      <c r="D29" s="199">
        <v>653.80015065502323</v>
      </c>
      <c r="E29" s="199">
        <v>831.39042501750225</v>
      </c>
      <c r="F29" s="199">
        <v>27.162776604526108</v>
      </c>
      <c r="G29" s="24">
        <v>16759</v>
      </c>
      <c r="H29" s="24">
        <v>15708</v>
      </c>
      <c r="I29" s="199">
        <v>262.78388154325438</v>
      </c>
      <c r="J29" s="199">
        <v>240.21411904820889</v>
      </c>
      <c r="K29" s="199">
        <v>-8.5887164625546131</v>
      </c>
      <c r="L29" s="25">
        <v>58455</v>
      </c>
      <c r="M29" s="24">
        <v>70074</v>
      </c>
      <c r="N29" s="199">
        <v>916.58403219827755</v>
      </c>
      <c r="O29" s="199">
        <v>1071.604544065711</v>
      </c>
      <c r="P29" s="92">
        <v>16.912853205138422</v>
      </c>
      <c r="Q29" s="197"/>
      <c r="S29" s="32"/>
      <c r="T29" s="32"/>
    </row>
    <row r="30" spans="1:20" s="14" customFormat="1" x14ac:dyDescent="0.25">
      <c r="A30" s="198" t="s">
        <v>87</v>
      </c>
      <c r="B30" s="24">
        <v>6010</v>
      </c>
      <c r="C30" s="24">
        <v>6992</v>
      </c>
      <c r="D30" s="199">
        <v>507.87459131306287</v>
      </c>
      <c r="E30" s="199">
        <v>564.74221924630501</v>
      </c>
      <c r="F30" s="199">
        <v>11.197179167049121</v>
      </c>
      <c r="G30" s="24">
        <v>1336</v>
      </c>
      <c r="H30" s="24">
        <v>1329</v>
      </c>
      <c r="I30" s="199">
        <v>112.89857803564925</v>
      </c>
      <c r="J30" s="199">
        <v>107.34302193626135</v>
      </c>
      <c r="K30" s="199">
        <v>-4.9208379733832075</v>
      </c>
      <c r="L30" s="25">
        <v>7346</v>
      </c>
      <c r="M30" s="24">
        <v>8321</v>
      </c>
      <c r="N30" s="199">
        <v>620.77316934871214</v>
      </c>
      <c r="O30" s="199">
        <v>672.08524118256628</v>
      </c>
      <c r="P30" s="92">
        <v>8.2658327336680095</v>
      </c>
      <c r="Q30" s="197"/>
      <c r="S30" s="32"/>
      <c r="T30" s="32"/>
    </row>
    <row r="31" spans="1:20" s="14" customFormat="1" x14ac:dyDescent="0.25">
      <c r="A31" s="198" t="s">
        <v>189</v>
      </c>
      <c r="B31" s="24">
        <v>17634</v>
      </c>
      <c r="C31" s="24">
        <v>17886</v>
      </c>
      <c r="D31" s="199">
        <v>265.16260494516081</v>
      </c>
      <c r="E31" s="199">
        <v>261.06737526282257</v>
      </c>
      <c r="F31" s="199">
        <v>-1.5444220285832477</v>
      </c>
      <c r="G31" s="24">
        <v>19560</v>
      </c>
      <c r="H31" s="24">
        <v>16893</v>
      </c>
      <c r="I31" s="199">
        <v>294.12388299463225</v>
      </c>
      <c r="J31" s="199">
        <v>246.57336298305165</v>
      </c>
      <c r="K31" s="199">
        <v>-16.166834031783949</v>
      </c>
      <c r="L31" s="25">
        <v>37194</v>
      </c>
      <c r="M31" s="24">
        <v>34779</v>
      </c>
      <c r="N31" s="199">
        <v>559.28648793979301</v>
      </c>
      <c r="O31" s="199">
        <v>507.64073824587422</v>
      </c>
      <c r="P31" s="92">
        <v>-9.2342208881467602</v>
      </c>
      <c r="Q31" s="197"/>
      <c r="S31" s="32"/>
      <c r="T31" s="32"/>
    </row>
    <row r="32" spans="1:20" s="14" customFormat="1" x14ac:dyDescent="0.25">
      <c r="A32" s="198" t="s">
        <v>190</v>
      </c>
      <c r="B32" s="24">
        <v>1913</v>
      </c>
      <c r="C32" s="24">
        <v>1671</v>
      </c>
      <c r="D32" s="199">
        <v>211.26752786069815</v>
      </c>
      <c r="E32" s="199">
        <v>177.53591622769645</v>
      </c>
      <c r="F32" s="199">
        <v>-15.966302050565506</v>
      </c>
      <c r="G32" s="24">
        <v>3562</v>
      </c>
      <c r="H32" s="24">
        <v>2559</v>
      </c>
      <c r="I32" s="199">
        <v>393.37947424976835</v>
      </c>
      <c r="J32" s="199">
        <v>271.88175321763924</v>
      </c>
      <c r="K32" s="199">
        <v>-30.885627996692723</v>
      </c>
      <c r="L32" s="25">
        <v>5475</v>
      </c>
      <c r="M32" s="24">
        <v>4230</v>
      </c>
      <c r="N32" s="199">
        <v>604.64700211046647</v>
      </c>
      <c r="O32" s="199">
        <v>449.41766944533572</v>
      </c>
      <c r="P32" s="92">
        <v>-25.672720136429451</v>
      </c>
      <c r="Q32" s="197"/>
      <c r="S32" s="32"/>
      <c r="T32" s="32"/>
    </row>
    <row r="33" spans="1:20" s="14" customFormat="1" x14ac:dyDescent="0.25">
      <c r="A33" s="198" t="s">
        <v>225</v>
      </c>
      <c r="B33" s="24">
        <v>457</v>
      </c>
      <c r="C33" s="24" t="s">
        <v>92</v>
      </c>
      <c r="D33" s="199">
        <v>227.27159701811706</v>
      </c>
      <c r="E33" s="24" t="s">
        <v>92</v>
      </c>
      <c r="F33" s="199" t="s">
        <v>92</v>
      </c>
      <c r="G33" s="24">
        <v>746</v>
      </c>
      <c r="H33" s="24" t="s">
        <v>92</v>
      </c>
      <c r="I33" s="199">
        <v>370.99477325058064</v>
      </c>
      <c r="J33" s="24" t="s">
        <v>92</v>
      </c>
      <c r="K33" s="199" t="s">
        <v>92</v>
      </c>
      <c r="L33" s="25">
        <v>1203</v>
      </c>
      <c r="M33" s="24" t="s">
        <v>92</v>
      </c>
      <c r="N33" s="199">
        <v>598.26637026869764</v>
      </c>
      <c r="O33" s="24" t="s">
        <v>92</v>
      </c>
      <c r="P33" s="92" t="s">
        <v>92</v>
      </c>
      <c r="Q33" s="197"/>
      <c r="S33" s="32"/>
      <c r="T33" s="32"/>
    </row>
    <row r="34" spans="1:20" s="14" customFormat="1" x14ac:dyDescent="0.25">
      <c r="A34" s="198" t="s">
        <v>93</v>
      </c>
      <c r="B34" s="24">
        <v>3469</v>
      </c>
      <c r="C34" s="24">
        <v>2999</v>
      </c>
      <c r="D34" s="199">
        <v>72.692449540669216</v>
      </c>
      <c r="E34" s="199">
        <v>60.621888807448791</v>
      </c>
      <c r="F34" s="199">
        <v>-16.604971781102673</v>
      </c>
      <c r="G34" s="24">
        <v>14276</v>
      </c>
      <c r="H34" s="24">
        <v>11940</v>
      </c>
      <c r="I34" s="199">
        <v>299.15174679809564</v>
      </c>
      <c r="J34" s="199">
        <v>241.35556931008287</v>
      </c>
      <c r="K34" s="199">
        <v>-19.320020058923713</v>
      </c>
      <c r="L34" s="25">
        <v>17745</v>
      </c>
      <c r="M34" s="24">
        <v>14939</v>
      </c>
      <c r="N34" s="199">
        <v>371.84419633876485</v>
      </c>
      <c r="O34" s="199">
        <v>301.97745811753168</v>
      </c>
      <c r="P34" s="92">
        <v>-18.789250688635672</v>
      </c>
      <c r="Q34" s="197"/>
      <c r="S34" s="32"/>
      <c r="T34" s="32"/>
    </row>
    <row r="35" spans="1:20" s="14" customFormat="1" x14ac:dyDescent="0.25">
      <c r="A35" s="198" t="s">
        <v>165</v>
      </c>
      <c r="B35" s="24">
        <v>77948</v>
      </c>
      <c r="C35" s="24">
        <v>67964</v>
      </c>
      <c r="D35" s="199">
        <v>285.18846758249578</v>
      </c>
      <c r="E35" s="199">
        <v>241.53214196335594</v>
      </c>
      <c r="F35" s="199">
        <v>-15.307886040837705</v>
      </c>
      <c r="G35" s="24">
        <v>110932</v>
      </c>
      <c r="H35" s="24">
        <v>104829</v>
      </c>
      <c r="I35" s="199">
        <v>405.86707915355646</v>
      </c>
      <c r="J35" s="199">
        <v>372.54388955736334</v>
      </c>
      <c r="K35" s="199">
        <v>-8.2103701698815428</v>
      </c>
      <c r="L35" s="25">
        <v>188880</v>
      </c>
      <c r="M35" s="24">
        <v>172793</v>
      </c>
      <c r="N35" s="199">
        <v>691.05554673605218</v>
      </c>
      <c r="O35" s="199">
        <v>614.07603152071931</v>
      </c>
      <c r="P35" s="92">
        <v>-11.13941065648303</v>
      </c>
      <c r="Q35" s="197"/>
      <c r="S35" s="32"/>
      <c r="T35" s="32"/>
    </row>
    <row r="36" spans="1:20" s="14" customFormat="1" x14ac:dyDescent="0.25">
      <c r="A36" s="198" t="s">
        <v>95</v>
      </c>
      <c r="B36" s="24">
        <v>2684</v>
      </c>
      <c r="C36" s="24">
        <v>2820</v>
      </c>
      <c r="D36" s="199">
        <v>378.19755890666522</v>
      </c>
      <c r="E36" s="199">
        <v>380.48618578789649</v>
      </c>
      <c r="F36" s="199">
        <v>0.60514057463709747</v>
      </c>
      <c r="G36" s="24">
        <v>1012</v>
      </c>
      <c r="H36" s="24">
        <v>867</v>
      </c>
      <c r="I36" s="199">
        <v>142.59907958775904</v>
      </c>
      <c r="J36" s="199">
        <v>116.97926350287456</v>
      </c>
      <c r="K36" s="199">
        <v>-17.966326401929823</v>
      </c>
      <c r="L36" s="25">
        <v>3696</v>
      </c>
      <c r="M36" s="24">
        <v>3687</v>
      </c>
      <c r="N36" s="199">
        <v>520.79663849442431</v>
      </c>
      <c r="O36" s="199">
        <v>497.46544929077106</v>
      </c>
      <c r="P36" s="92">
        <v>-4.479903954661002</v>
      </c>
      <c r="Q36" s="197"/>
      <c r="S36" s="32"/>
      <c r="T36" s="32"/>
    </row>
    <row r="37" spans="1:20" s="14" customFormat="1" x14ac:dyDescent="0.25">
      <c r="A37" s="499" t="s">
        <v>96</v>
      </c>
      <c r="B37" s="399">
        <v>917</v>
      </c>
      <c r="C37" s="399">
        <v>785</v>
      </c>
      <c r="D37" s="232">
        <v>143.90272991481962</v>
      </c>
      <c r="E37" s="232">
        <v>118.63758710794811</v>
      </c>
      <c r="F37" s="232">
        <v>-17.557097646324504</v>
      </c>
      <c r="G37" s="399">
        <v>1478</v>
      </c>
      <c r="H37" s="399">
        <v>1522</v>
      </c>
      <c r="I37" s="232">
        <v>231.93918736543446</v>
      </c>
      <c r="J37" s="232">
        <v>230.0209013736268</v>
      </c>
      <c r="K37" s="232">
        <v>-0.8270642031634301</v>
      </c>
      <c r="L37" s="500">
        <v>2395</v>
      </c>
      <c r="M37" s="399">
        <v>2307</v>
      </c>
      <c r="N37" s="232">
        <v>375.84191728025411</v>
      </c>
      <c r="O37" s="232">
        <v>348.65848848157492</v>
      </c>
      <c r="P37" s="476">
        <v>-7.2326761728413906</v>
      </c>
      <c r="Q37" s="197"/>
      <c r="S37" s="32"/>
      <c r="T37" s="32"/>
    </row>
    <row r="38" spans="1:20" s="14" customFormat="1" x14ac:dyDescent="0.25">
      <c r="B38" s="24"/>
      <c r="C38" s="24"/>
      <c r="D38" s="199"/>
      <c r="E38" s="199"/>
      <c r="F38" s="199"/>
      <c r="G38" s="24"/>
      <c r="H38" s="24"/>
      <c r="I38" s="199"/>
      <c r="J38" s="199"/>
      <c r="K38" s="199"/>
      <c r="L38" s="24"/>
      <c r="M38" s="24"/>
      <c r="N38" s="199"/>
      <c r="O38" s="37"/>
      <c r="Q38" s="197"/>
      <c r="T38" s="32"/>
    </row>
    <row r="39" spans="1:20" x14ac:dyDescent="0.25">
      <c r="A39" s="61" t="s">
        <v>341</v>
      </c>
      <c r="B39" s="67"/>
      <c r="C39" s="67"/>
      <c r="D39" s="67"/>
      <c r="E39" s="67"/>
      <c r="F39" s="67"/>
      <c r="G39" s="201"/>
      <c r="H39" s="201"/>
      <c r="I39" s="201"/>
      <c r="J39" s="201"/>
      <c r="K39" s="201"/>
      <c r="L39" s="201"/>
      <c r="M39" s="201"/>
      <c r="N39" s="201"/>
      <c r="O39" s="201"/>
      <c r="P39" s="35"/>
      <c r="T39" s="44"/>
    </row>
    <row r="40" spans="1:20" x14ac:dyDescent="0.25">
      <c r="A40" s="141" t="s">
        <v>98</v>
      </c>
      <c r="B40" s="67"/>
      <c r="C40" s="67"/>
      <c r="D40" s="67"/>
      <c r="E40" s="67"/>
      <c r="F40" s="67"/>
      <c r="G40" s="201"/>
      <c r="H40" s="201"/>
      <c r="I40" s="201"/>
      <c r="J40" s="201"/>
      <c r="K40" s="201"/>
      <c r="L40" s="201"/>
      <c r="M40" s="201"/>
      <c r="N40" s="201"/>
      <c r="O40" s="201"/>
      <c r="P40" s="35"/>
    </row>
    <row r="41" spans="1:20" x14ac:dyDescent="0.25">
      <c r="A41" s="36" t="s">
        <v>342</v>
      </c>
      <c r="B41" s="35"/>
      <c r="C41" s="35"/>
      <c r="D41" s="166"/>
      <c r="E41" s="166"/>
      <c r="F41" s="166"/>
      <c r="G41" s="201"/>
      <c r="H41" s="201"/>
      <c r="I41" s="201"/>
      <c r="J41" s="201"/>
      <c r="K41" s="201"/>
      <c r="L41" s="201"/>
      <c r="M41" s="201"/>
      <c r="N41" s="201"/>
      <c r="O41" s="201"/>
      <c r="P41" s="35"/>
    </row>
    <row r="42" spans="1:20" x14ac:dyDescent="0.25">
      <c r="A42" s="141" t="s">
        <v>343</v>
      </c>
      <c r="B42" s="35"/>
      <c r="C42" s="35"/>
      <c r="D42" s="166"/>
      <c r="E42" s="166"/>
      <c r="F42" s="166"/>
      <c r="G42" s="201"/>
      <c r="H42" s="201"/>
      <c r="I42" s="201"/>
      <c r="J42" s="201"/>
      <c r="K42" s="201"/>
      <c r="L42" s="201"/>
      <c r="M42" s="201"/>
      <c r="N42" s="201"/>
      <c r="O42" s="201"/>
      <c r="P42" s="35"/>
    </row>
    <row r="43" spans="1:20" x14ac:dyDescent="0.25">
      <c r="A43" s="36" t="s">
        <v>344</v>
      </c>
      <c r="B43" s="35"/>
      <c r="C43" s="35"/>
      <c r="D43" s="166"/>
      <c r="E43" s="166"/>
      <c r="F43" s="166"/>
      <c r="G43" s="201"/>
      <c r="H43" s="201"/>
      <c r="I43" s="201"/>
      <c r="J43" s="201"/>
      <c r="K43" s="201"/>
      <c r="L43" s="201"/>
      <c r="M43" s="201"/>
      <c r="N43" s="201"/>
      <c r="O43" s="201"/>
      <c r="P43" s="35"/>
    </row>
    <row r="44" spans="1:20" x14ac:dyDescent="0.25">
      <c r="A44" s="202" t="s">
        <v>345</v>
      </c>
      <c r="B44" s="35"/>
      <c r="C44" s="35"/>
      <c r="D44" s="203"/>
      <c r="E44" s="203"/>
      <c r="F44" s="203"/>
      <c r="G44" s="201"/>
      <c r="H44" s="201"/>
      <c r="I44" s="201"/>
      <c r="J44" s="201"/>
      <c r="K44" s="201"/>
      <c r="L44" s="201"/>
      <c r="M44" s="201"/>
      <c r="N44" s="201"/>
      <c r="O44" s="201"/>
      <c r="P44" s="96"/>
      <c r="Q44" s="96"/>
      <c r="R44" s="96"/>
    </row>
    <row r="45" spans="1:20" ht="11.25" customHeight="1" x14ac:dyDescent="0.25">
      <c r="A45" s="204"/>
      <c r="B45" s="96"/>
      <c r="C45" s="96"/>
      <c r="D45" s="96"/>
      <c r="E45" s="96"/>
      <c r="F45" s="524"/>
      <c r="G45" s="96"/>
      <c r="H45" s="96"/>
      <c r="I45" s="96"/>
      <c r="J45" s="96"/>
      <c r="K45" s="524"/>
      <c r="L45" s="96"/>
      <c r="M45" s="96"/>
      <c r="N45" s="96"/>
      <c r="O45" s="96"/>
    </row>
    <row r="47" spans="1:20" hidden="1" x14ac:dyDescent="0.25"/>
    <row r="48" spans="1:20" hidden="1" x14ac:dyDescent="0.25"/>
    <row r="49" spans="1:15" hidden="1" x14ac:dyDescent="0.25">
      <c r="A49" s="8" t="s">
        <v>180</v>
      </c>
      <c r="B49" s="8" t="s">
        <v>92</v>
      </c>
      <c r="C49" s="8">
        <v>1409</v>
      </c>
      <c r="D49" s="8" t="s">
        <v>92</v>
      </c>
      <c r="E49" s="8">
        <v>534.03375517830818</v>
      </c>
      <c r="G49" s="8" t="s">
        <v>92</v>
      </c>
      <c r="H49" s="8">
        <v>793</v>
      </c>
      <c r="I49" s="8" t="s">
        <v>92</v>
      </c>
      <c r="J49" s="8">
        <v>300.55980685337005</v>
      </c>
      <c r="L49" s="8" t="s">
        <v>92</v>
      </c>
      <c r="M49" s="8">
        <v>2202</v>
      </c>
      <c r="N49" s="8" t="s">
        <v>92</v>
      </c>
      <c r="O49" s="8">
        <v>834.59356203167806</v>
      </c>
    </row>
    <row r="50" spans="1:15" hidden="1" x14ac:dyDescent="0.25">
      <c r="A50" s="8" t="s">
        <v>346</v>
      </c>
      <c r="B50" s="8">
        <v>3892</v>
      </c>
      <c r="C50" s="8">
        <v>3134</v>
      </c>
      <c r="D50" s="8">
        <v>516.30020230159516</v>
      </c>
      <c r="E50" s="8">
        <v>395.80652209330378</v>
      </c>
      <c r="G50" s="8">
        <v>818</v>
      </c>
      <c r="H50" s="8">
        <v>1190</v>
      </c>
      <c r="I50" s="8">
        <v>108.51324909627567</v>
      </c>
      <c r="J50" s="8">
        <v>150.29028758488559</v>
      </c>
      <c r="L50" s="8">
        <v>4710</v>
      </c>
      <c r="M50" s="8">
        <v>4324</v>
      </c>
      <c r="N50" s="8">
        <v>624.81345139787084</v>
      </c>
      <c r="O50" s="8">
        <v>546.09680967818929</v>
      </c>
    </row>
    <row r="51" spans="1:15" hidden="1" x14ac:dyDescent="0.25">
      <c r="A51" s="8" t="s">
        <v>69</v>
      </c>
      <c r="B51" s="8">
        <v>207</v>
      </c>
      <c r="C51" s="8">
        <v>266</v>
      </c>
      <c r="D51" s="8">
        <v>115.21442684997078</v>
      </c>
      <c r="E51" s="8">
        <v>142.76130417281632</v>
      </c>
      <c r="G51" s="8">
        <v>805</v>
      </c>
      <c r="H51" s="8">
        <v>721</v>
      </c>
      <c r="I51" s="8">
        <v>448.05610441655307</v>
      </c>
      <c r="J51" s="8">
        <v>386.95827183684423</v>
      </c>
      <c r="L51" s="8">
        <v>1012</v>
      </c>
      <c r="M51" s="8">
        <v>987</v>
      </c>
      <c r="N51" s="8">
        <v>563.27053126652379</v>
      </c>
      <c r="O51" s="8">
        <v>529.71957600966061</v>
      </c>
    </row>
    <row r="52" spans="1:15" hidden="1" x14ac:dyDescent="0.25">
      <c r="A52" s="8" t="s">
        <v>70</v>
      </c>
      <c r="B52" s="8">
        <v>3588</v>
      </c>
      <c r="C52" s="8">
        <v>4597</v>
      </c>
      <c r="D52" s="8">
        <v>437.89099589690761</v>
      </c>
      <c r="E52" s="8">
        <v>542.78521905049774</v>
      </c>
      <c r="G52" s="8">
        <v>2697</v>
      </c>
      <c r="H52" s="8">
        <v>3542</v>
      </c>
      <c r="I52" s="8">
        <v>329.15050611314382</v>
      </c>
      <c r="J52" s="8">
        <v>418.21736912700959</v>
      </c>
      <c r="L52" s="8">
        <v>6285</v>
      </c>
      <c r="M52" s="8">
        <v>8139</v>
      </c>
      <c r="N52" s="8">
        <v>767.04150201005143</v>
      </c>
      <c r="O52" s="8">
        <v>961.00258817750739</v>
      </c>
    </row>
    <row r="53" spans="1:15" hidden="1" x14ac:dyDescent="0.25">
      <c r="A53" s="8" t="s">
        <v>71</v>
      </c>
      <c r="B53" s="8">
        <v>14851</v>
      </c>
      <c r="C53" s="8">
        <v>13440</v>
      </c>
      <c r="D53" s="8">
        <v>390.70371919633578</v>
      </c>
      <c r="E53" s="8">
        <v>338.98134089315528</v>
      </c>
      <c r="G53" s="8">
        <v>5984</v>
      </c>
      <c r="H53" s="8">
        <v>5460</v>
      </c>
      <c r="I53" s="8">
        <v>157.4285270803901</v>
      </c>
      <c r="J53" s="8">
        <v>137.71116973784436</v>
      </c>
      <c r="L53" s="8">
        <v>20835</v>
      </c>
      <c r="M53" s="8">
        <v>18900</v>
      </c>
      <c r="N53" s="8">
        <v>548.13224627672594</v>
      </c>
      <c r="O53" s="8">
        <v>476.69251063099966</v>
      </c>
    </row>
    <row r="54" spans="1:15" hidden="1" x14ac:dyDescent="0.25">
      <c r="A54" s="8" t="s">
        <v>347</v>
      </c>
      <c r="B54" s="8">
        <v>10084</v>
      </c>
      <c r="C54" s="8">
        <v>11133</v>
      </c>
      <c r="D54" s="8">
        <v>346.62783774902277</v>
      </c>
      <c r="E54" s="8">
        <v>368.01164626454789</v>
      </c>
      <c r="G54" s="8">
        <v>4927</v>
      </c>
      <c r="H54" s="8">
        <v>4997</v>
      </c>
      <c r="I54" s="8">
        <v>169.3609040647992</v>
      </c>
      <c r="J54" s="8">
        <v>165.18047214443061</v>
      </c>
      <c r="L54" s="8">
        <v>15011</v>
      </c>
      <c r="M54" s="8">
        <v>16130</v>
      </c>
      <c r="N54" s="8">
        <v>515.988741813822</v>
      </c>
      <c r="O54" s="8">
        <v>533.19211840897844</v>
      </c>
    </row>
    <row r="55" spans="1:15" hidden="1" x14ac:dyDescent="0.25">
      <c r="A55" s="8" t="s">
        <v>73</v>
      </c>
      <c r="B55" s="8">
        <v>5663</v>
      </c>
      <c r="C55" s="8">
        <v>4855</v>
      </c>
      <c r="D55" s="8">
        <v>333.17997131228077</v>
      </c>
      <c r="E55" s="8">
        <v>277.15869804487517</v>
      </c>
      <c r="G55" s="8">
        <v>7038</v>
      </c>
      <c r="H55" s="8">
        <v>5798</v>
      </c>
      <c r="I55" s="8">
        <v>414.0774568419269</v>
      </c>
      <c r="J55" s="8">
        <v>330.99199408119182</v>
      </c>
      <c r="L55" s="8">
        <v>12701</v>
      </c>
      <c r="M55" s="8">
        <v>10653</v>
      </c>
      <c r="N55" s="8">
        <v>747.25742815420767</v>
      </c>
      <c r="O55" s="8">
        <v>608.15069212606693</v>
      </c>
    </row>
    <row r="56" spans="1:15" hidden="1" x14ac:dyDescent="0.25">
      <c r="A56" s="8" t="s">
        <v>154</v>
      </c>
      <c r="B56" s="8">
        <v>3392</v>
      </c>
      <c r="C56" s="8">
        <v>6079</v>
      </c>
      <c r="D56" s="8">
        <v>187.19719115912699</v>
      </c>
      <c r="E56" s="8">
        <v>325.28007850813145</v>
      </c>
      <c r="G56" s="8">
        <v>3110</v>
      </c>
      <c r="H56" s="8">
        <v>4709</v>
      </c>
      <c r="I56" s="8">
        <v>171.63421712997786</v>
      </c>
      <c r="J56" s="8">
        <v>251.97300373330992</v>
      </c>
      <c r="L56" s="8">
        <v>6502</v>
      </c>
      <c r="M56" s="8">
        <v>10788</v>
      </c>
      <c r="N56" s="8">
        <v>358.83140828910484</v>
      </c>
      <c r="O56" s="8">
        <v>577.25308224144135</v>
      </c>
    </row>
    <row r="57" spans="1:15" hidden="1" x14ac:dyDescent="0.25">
      <c r="A57" s="8" t="s">
        <v>348</v>
      </c>
      <c r="B57" s="8">
        <v>17197</v>
      </c>
      <c r="C57" s="8">
        <v>12848</v>
      </c>
      <c r="D57" s="8">
        <v>470.15241610279543</v>
      </c>
      <c r="E57" s="8">
        <v>340.51467329885782</v>
      </c>
      <c r="G57" s="8">
        <v>12148</v>
      </c>
      <c r="H57" s="8">
        <v>10797</v>
      </c>
      <c r="I57" s="8">
        <v>332.11673843209627</v>
      </c>
      <c r="J57" s="8">
        <v>286.15636111517495</v>
      </c>
      <c r="L57" s="8">
        <v>29345</v>
      </c>
      <c r="M57" s="8">
        <v>23645</v>
      </c>
      <c r="N57" s="8">
        <v>802.26915453489175</v>
      </c>
      <c r="O57" s="8">
        <v>626.67103441403276</v>
      </c>
    </row>
    <row r="58" spans="1:15" hidden="1" x14ac:dyDescent="0.25">
      <c r="A58" s="8" t="s">
        <v>76</v>
      </c>
      <c r="B58" s="8">
        <v>4811</v>
      </c>
      <c r="C58" s="8">
        <v>3972</v>
      </c>
      <c r="D58" s="8">
        <v>312.02877072598085</v>
      </c>
      <c r="E58" s="8">
        <v>245.35451008782604</v>
      </c>
      <c r="G58" s="8">
        <v>3249</v>
      </c>
      <c r="H58" s="8">
        <v>2881</v>
      </c>
      <c r="I58" s="8">
        <v>210.721570585889</v>
      </c>
      <c r="J58" s="8">
        <v>177.96232214577716</v>
      </c>
      <c r="L58" s="8">
        <v>8060</v>
      </c>
      <c r="M58" s="8">
        <v>6853</v>
      </c>
      <c r="N58" s="8">
        <v>522.75034131186987</v>
      </c>
      <c r="O58" s="8">
        <v>423.31683223360318</v>
      </c>
    </row>
    <row r="59" spans="1:15" hidden="1" x14ac:dyDescent="0.25">
      <c r="A59" s="8" t="s">
        <v>183</v>
      </c>
      <c r="B59" s="8">
        <v>3169</v>
      </c>
      <c r="C59" s="8">
        <v>2585</v>
      </c>
      <c r="D59" s="8">
        <v>168.40313020447508</v>
      </c>
      <c r="E59" s="8">
        <v>131.51167197885638</v>
      </c>
      <c r="G59" s="8">
        <v>3403</v>
      </c>
      <c r="H59" s="8">
        <v>2817</v>
      </c>
      <c r="I59" s="8">
        <v>180.83807260518421</v>
      </c>
      <c r="J59" s="8">
        <v>143.31465375800326</v>
      </c>
      <c r="L59" s="8">
        <v>6572</v>
      </c>
      <c r="M59" s="8">
        <v>5402</v>
      </c>
      <c r="N59" s="8">
        <v>349.24120280965928</v>
      </c>
      <c r="O59" s="8">
        <v>274.82632573685964</v>
      </c>
    </row>
    <row r="60" spans="1:15" hidden="1" x14ac:dyDescent="0.25">
      <c r="A60" s="8" t="s">
        <v>349</v>
      </c>
      <c r="B60" s="8">
        <v>893</v>
      </c>
      <c r="C60" s="8">
        <v>908</v>
      </c>
      <c r="D60" s="8">
        <v>61.186846677958485</v>
      </c>
      <c r="E60" s="8">
        <v>59.800064937074922</v>
      </c>
      <c r="G60" s="8">
        <v>3903</v>
      </c>
      <c r="H60" s="8">
        <v>3646</v>
      </c>
      <c r="I60" s="8">
        <v>267.42694578283533</v>
      </c>
      <c r="J60" s="8">
        <v>240.12228718125016</v>
      </c>
      <c r="L60" s="8">
        <v>4796</v>
      </c>
      <c r="M60" s="8">
        <v>4554</v>
      </c>
      <c r="N60" s="8">
        <v>328.61379246079383</v>
      </c>
      <c r="O60" s="8">
        <v>299.92235211832514</v>
      </c>
    </row>
    <row r="61" spans="1:15" hidden="1" x14ac:dyDescent="0.25">
      <c r="A61" s="8" t="s">
        <v>185</v>
      </c>
      <c r="B61" s="8">
        <v>14176</v>
      </c>
      <c r="C61" s="8">
        <v>13012</v>
      </c>
      <c r="D61" s="8">
        <v>137.92582750631738</v>
      </c>
      <c r="E61" s="8">
        <v>121.47265334288782</v>
      </c>
      <c r="G61" s="8">
        <v>28733</v>
      </c>
      <c r="H61" s="8">
        <v>25448</v>
      </c>
      <c r="I61" s="8">
        <v>279.5586062174815</v>
      </c>
      <c r="J61" s="8">
        <v>237.56809731554023</v>
      </c>
      <c r="L61" s="8">
        <v>42909</v>
      </c>
      <c r="M61" s="8">
        <v>38460</v>
      </c>
      <c r="N61" s="8">
        <v>417.48443372379887</v>
      </c>
      <c r="O61" s="8">
        <v>359.04075065842807</v>
      </c>
    </row>
    <row r="62" spans="1:15" hidden="1" x14ac:dyDescent="0.25">
      <c r="A62" s="8" t="s">
        <v>81</v>
      </c>
      <c r="B62" s="8">
        <v>6909</v>
      </c>
      <c r="C62" s="8">
        <v>8475</v>
      </c>
      <c r="D62" s="8">
        <v>378.13297867973631</v>
      </c>
      <c r="E62" s="8">
        <v>441.84878917791104</v>
      </c>
      <c r="G62" s="8">
        <v>3846</v>
      </c>
      <c r="H62" s="8">
        <v>4975</v>
      </c>
      <c r="I62" s="8">
        <v>210.49347749345287</v>
      </c>
      <c r="J62" s="8">
        <v>259.37436296874421</v>
      </c>
      <c r="L62" s="8">
        <v>10755</v>
      </c>
      <c r="M62" s="8">
        <v>13450</v>
      </c>
      <c r="N62" s="8">
        <v>588.62645617318913</v>
      </c>
      <c r="O62" s="8">
        <v>701.22315214665525</v>
      </c>
    </row>
    <row r="63" spans="1:15" hidden="1" x14ac:dyDescent="0.25">
      <c r="A63" s="8" t="s">
        <v>350</v>
      </c>
      <c r="B63" s="8">
        <v>4944</v>
      </c>
      <c r="C63" s="8">
        <v>5267</v>
      </c>
      <c r="D63" s="8">
        <v>417.47624463905282</v>
      </c>
      <c r="E63" s="8">
        <v>425.51197565363793</v>
      </c>
      <c r="L63" s="8">
        <v>4944</v>
      </c>
      <c r="M63" s="8">
        <v>5267</v>
      </c>
      <c r="N63" s="8">
        <v>417.47624463905282</v>
      </c>
      <c r="O63" s="8">
        <v>425.51197565363793</v>
      </c>
    </row>
    <row r="64" spans="1:15" hidden="1" x14ac:dyDescent="0.25">
      <c r="A64" s="8" t="s">
        <v>83</v>
      </c>
      <c r="B64" s="8">
        <v>12554</v>
      </c>
      <c r="C64" s="8">
        <v>11352</v>
      </c>
      <c r="D64" s="8">
        <v>175.81552058633929</v>
      </c>
      <c r="E64" s="8">
        <v>154.81706506285352</v>
      </c>
      <c r="G64" s="8">
        <v>20267</v>
      </c>
      <c r="H64" s="8">
        <v>19233</v>
      </c>
      <c r="I64" s="8">
        <v>283.83408919255527</v>
      </c>
      <c r="J64" s="8">
        <v>262.29709411150998</v>
      </c>
      <c r="L64" s="8">
        <v>32821</v>
      </c>
      <c r="M64" s="8">
        <v>30585</v>
      </c>
      <c r="N64" s="8">
        <v>459.64960977889456</v>
      </c>
      <c r="O64" s="8">
        <v>417.11415917436358</v>
      </c>
    </row>
    <row r="65" spans="1:15" hidden="1" x14ac:dyDescent="0.25">
      <c r="A65" s="8" t="s">
        <v>187</v>
      </c>
      <c r="B65" s="8">
        <v>15903</v>
      </c>
      <c r="C65" s="8">
        <v>19691</v>
      </c>
      <c r="D65" s="8">
        <v>564.71415407396364</v>
      </c>
      <c r="E65" s="8">
        <v>677.4248703789774</v>
      </c>
      <c r="G65" s="8">
        <v>6243</v>
      </c>
      <c r="H65" s="8">
        <v>6840</v>
      </c>
      <c r="I65" s="8">
        <v>221.6883898562381</v>
      </c>
      <c r="J65" s="8">
        <v>235.31492120218402</v>
      </c>
      <c r="L65" s="8">
        <v>22146</v>
      </c>
      <c r="M65" s="8">
        <v>26531</v>
      </c>
      <c r="N65" s="8">
        <v>786.40254393020166</v>
      </c>
      <c r="O65" s="8">
        <v>912.73979158116151</v>
      </c>
    </row>
    <row r="66" spans="1:15" hidden="1" x14ac:dyDescent="0.25">
      <c r="A66" s="8" t="s">
        <v>206</v>
      </c>
      <c r="B66" s="8">
        <v>3322</v>
      </c>
      <c r="C66" s="8">
        <v>3132</v>
      </c>
      <c r="D66" s="8">
        <v>306.17257552702324</v>
      </c>
      <c r="E66" s="8">
        <v>274.54634547432443</v>
      </c>
      <c r="G66" s="8">
        <v>2389</v>
      </c>
      <c r="H66" s="8">
        <v>2859</v>
      </c>
      <c r="I66" s="8">
        <v>220.18250539857274</v>
      </c>
      <c r="J66" s="8">
        <v>250.61558164466584</v>
      </c>
      <c r="L66" s="8">
        <v>5711</v>
      </c>
      <c r="M66" s="8">
        <v>5991</v>
      </c>
      <c r="N66" s="8">
        <v>526.3550809255961</v>
      </c>
      <c r="O66" s="8">
        <v>525.16192711899021</v>
      </c>
    </row>
    <row r="67" spans="1:15" hidden="1" x14ac:dyDescent="0.25">
      <c r="A67" s="8" t="s">
        <v>351</v>
      </c>
      <c r="B67" s="8">
        <v>41696</v>
      </c>
      <c r="C67" s="8">
        <v>54366</v>
      </c>
      <c r="D67" s="8">
        <v>653.80015065502323</v>
      </c>
      <c r="E67" s="8">
        <v>831.39042501750214</v>
      </c>
      <c r="G67" s="8">
        <v>16759</v>
      </c>
      <c r="H67" s="8">
        <v>15708</v>
      </c>
      <c r="I67" s="8">
        <v>262.78388154325432</v>
      </c>
      <c r="J67" s="8">
        <v>240.21411904820889</v>
      </c>
      <c r="L67" s="8">
        <v>58455</v>
      </c>
      <c r="M67" s="8">
        <v>70074</v>
      </c>
      <c r="N67" s="8">
        <v>916.58403219827755</v>
      </c>
      <c r="O67" s="8">
        <v>1071.6045440657113</v>
      </c>
    </row>
    <row r="68" spans="1:15" hidden="1" x14ac:dyDescent="0.25">
      <c r="A68" s="8" t="s">
        <v>87</v>
      </c>
      <c r="B68" s="8">
        <v>6010</v>
      </c>
      <c r="C68" s="8">
        <v>6992</v>
      </c>
      <c r="D68" s="8">
        <v>507.87459131306281</v>
      </c>
      <c r="E68" s="8">
        <v>564.74221924630501</v>
      </c>
      <c r="G68" s="8">
        <v>1336</v>
      </c>
      <c r="H68" s="8">
        <v>1329</v>
      </c>
      <c r="I68" s="8">
        <v>112.89857803564924</v>
      </c>
      <c r="J68" s="8">
        <v>107.34302193626134</v>
      </c>
      <c r="L68" s="8">
        <v>7346</v>
      </c>
      <c r="M68" s="8">
        <v>8321</v>
      </c>
      <c r="N68" s="8">
        <v>620.77316934871214</v>
      </c>
      <c r="O68" s="8">
        <v>672.08524118256628</v>
      </c>
    </row>
    <row r="69" spans="1:15" hidden="1" x14ac:dyDescent="0.25">
      <c r="A69" s="8" t="s">
        <v>352</v>
      </c>
      <c r="B69" s="8">
        <v>17634</v>
      </c>
      <c r="C69" s="8">
        <v>17886</v>
      </c>
      <c r="D69" s="8">
        <v>265.16260494516081</v>
      </c>
      <c r="E69" s="8">
        <v>261.06737526282257</v>
      </c>
      <c r="G69" s="8">
        <v>19560</v>
      </c>
      <c r="H69" s="8">
        <v>16893</v>
      </c>
      <c r="I69" s="8">
        <v>294.12388299463225</v>
      </c>
      <c r="J69" s="8">
        <v>246.57336298305162</v>
      </c>
      <c r="L69" s="8">
        <v>37194</v>
      </c>
      <c r="M69" s="8">
        <v>34779</v>
      </c>
      <c r="N69" s="8">
        <v>559.28648793979301</v>
      </c>
      <c r="O69" s="8">
        <v>507.64073824587422</v>
      </c>
    </row>
    <row r="70" spans="1:15" hidden="1" x14ac:dyDescent="0.25">
      <c r="A70" s="8" t="s">
        <v>190</v>
      </c>
      <c r="B70" s="8">
        <v>1913</v>
      </c>
      <c r="C70" s="8">
        <v>1671</v>
      </c>
      <c r="D70" s="8">
        <v>211.26752786069818</v>
      </c>
      <c r="E70" s="8">
        <v>177.53591622769645</v>
      </c>
      <c r="G70" s="8">
        <v>3562</v>
      </c>
      <c r="H70" s="8">
        <v>2559</v>
      </c>
      <c r="I70" s="8">
        <v>393.37947424976829</v>
      </c>
      <c r="J70" s="8">
        <v>271.8817532176393</v>
      </c>
      <c r="L70" s="8">
        <v>5475</v>
      </c>
      <c r="M70" s="8">
        <v>4230</v>
      </c>
      <c r="N70" s="8">
        <v>604.64700211046647</v>
      </c>
      <c r="O70" s="8">
        <v>449.41766944533578</v>
      </c>
    </row>
    <row r="71" spans="1:15" hidden="1" x14ac:dyDescent="0.25">
      <c r="A71" s="8" t="s">
        <v>225</v>
      </c>
      <c r="B71" s="8">
        <v>457</v>
      </c>
      <c r="C71" s="8" t="s">
        <v>92</v>
      </c>
      <c r="D71" s="8">
        <v>227.27159701811709</v>
      </c>
      <c r="E71" s="8" t="s">
        <v>92</v>
      </c>
      <c r="G71" s="8">
        <v>781</v>
      </c>
      <c r="H71" s="8" t="s">
        <v>92</v>
      </c>
      <c r="I71" s="8">
        <v>388.40069424759179</v>
      </c>
      <c r="J71" s="8" t="s">
        <v>92</v>
      </c>
      <c r="L71" s="8">
        <v>1238</v>
      </c>
      <c r="M71" s="8" t="s">
        <v>92</v>
      </c>
      <c r="N71" s="8">
        <v>615.67229126570885</v>
      </c>
      <c r="O71" s="8" t="s">
        <v>92</v>
      </c>
    </row>
    <row r="72" spans="1:15" hidden="1" x14ac:dyDescent="0.25">
      <c r="A72" s="8" t="s">
        <v>353</v>
      </c>
      <c r="B72" s="8">
        <v>3469</v>
      </c>
      <c r="C72" s="8">
        <v>2999</v>
      </c>
      <c r="D72" s="8">
        <v>72.692449540669216</v>
      </c>
      <c r="E72" s="8">
        <v>60.621888807448791</v>
      </c>
      <c r="G72" s="8">
        <v>14276</v>
      </c>
      <c r="H72" s="8">
        <v>11940</v>
      </c>
      <c r="I72" s="8">
        <v>299.15174679809559</v>
      </c>
      <c r="J72" s="8">
        <v>241.3555693100829</v>
      </c>
      <c r="L72" s="8">
        <v>17745</v>
      </c>
      <c r="M72" s="8">
        <v>14939</v>
      </c>
      <c r="N72" s="8">
        <v>371.84419633876479</v>
      </c>
      <c r="O72" s="8">
        <v>301.97745811753168</v>
      </c>
    </row>
    <row r="73" spans="1:15" hidden="1" x14ac:dyDescent="0.25">
      <c r="A73" s="8" t="s">
        <v>165</v>
      </c>
      <c r="B73" s="8">
        <v>77949</v>
      </c>
      <c r="C73" s="8">
        <v>67964</v>
      </c>
      <c r="D73" s="8">
        <v>285.192126284035</v>
      </c>
      <c r="E73" s="8">
        <v>241.53214196335594</v>
      </c>
      <c r="G73" s="8">
        <v>110932</v>
      </c>
      <c r="H73" s="8">
        <v>104829</v>
      </c>
      <c r="I73" s="8">
        <v>405.86707915355646</v>
      </c>
      <c r="J73" s="8">
        <v>372.54388955736334</v>
      </c>
      <c r="L73" s="8">
        <v>188881</v>
      </c>
      <c r="M73" s="8">
        <v>172793</v>
      </c>
      <c r="N73" s="8">
        <v>691.05920543759157</v>
      </c>
      <c r="O73" s="8">
        <v>614.0760315207192</v>
      </c>
    </row>
    <row r="74" spans="1:15" hidden="1" x14ac:dyDescent="0.25">
      <c r="A74" s="8" t="s">
        <v>95</v>
      </c>
      <c r="B74" s="8">
        <v>2684</v>
      </c>
      <c r="C74" s="8">
        <v>2820</v>
      </c>
      <c r="D74" s="8">
        <v>378.19755890666528</v>
      </c>
      <c r="E74" s="8">
        <v>380.48618578789649</v>
      </c>
      <c r="G74" s="8">
        <v>1012</v>
      </c>
      <c r="H74" s="8">
        <v>867</v>
      </c>
      <c r="I74" s="8">
        <v>142.59907958775901</v>
      </c>
      <c r="J74" s="8">
        <v>116.97926350287456</v>
      </c>
      <c r="L74" s="8">
        <v>3696</v>
      </c>
      <c r="M74" s="8">
        <v>3687</v>
      </c>
      <c r="N74" s="8">
        <v>520.79663849442431</v>
      </c>
      <c r="O74" s="8">
        <v>497.46544929077106</v>
      </c>
    </row>
    <row r="75" spans="1:15" hidden="1" x14ac:dyDescent="0.25">
      <c r="A75" s="8" t="s">
        <v>96</v>
      </c>
      <c r="B75" s="8">
        <v>917</v>
      </c>
      <c r="C75" s="8">
        <v>785</v>
      </c>
      <c r="D75" s="8">
        <v>143.90272991481962</v>
      </c>
      <c r="E75" s="8">
        <v>118.63758710794811</v>
      </c>
      <c r="G75" s="8">
        <v>1478</v>
      </c>
      <c r="H75" s="8">
        <v>1522</v>
      </c>
      <c r="I75" s="8">
        <v>231.93918736543446</v>
      </c>
      <c r="J75" s="8">
        <v>230.0209013736268</v>
      </c>
      <c r="L75" s="8">
        <v>2395</v>
      </c>
      <c r="M75" s="8">
        <v>2307</v>
      </c>
      <c r="N75" s="8">
        <v>375.84191728025405</v>
      </c>
      <c r="O75" s="8">
        <v>348.65848848157486</v>
      </c>
    </row>
    <row r="76" spans="1:15" hidden="1" x14ac:dyDescent="0.25"/>
  </sheetData>
  <mergeCells count="13">
    <mergeCell ref="P6:P7"/>
    <mergeCell ref="L5:P5"/>
    <mergeCell ref="A5:A7"/>
    <mergeCell ref="B6:C6"/>
    <mergeCell ref="D6:E6"/>
    <mergeCell ref="G6:H6"/>
    <mergeCell ref="I6:J6"/>
    <mergeCell ref="L6:M6"/>
    <mergeCell ref="N6:O6"/>
    <mergeCell ref="B5:F5"/>
    <mergeCell ref="F6:F7"/>
    <mergeCell ref="K6:K7"/>
    <mergeCell ref="G5:K5"/>
  </mergeCells>
  <conditionalFormatting sqref="G12:H24 G26:H26 H11 G28:H38">
    <cfRule type="cellIs" dxfId="11" priority="4" operator="equal">
      <formula>""""""</formula>
    </cfRule>
    <cfRule type="cellIs" dxfId="10" priority="5" operator="equal">
      <formula>""" """</formula>
    </cfRule>
    <cfRule type="cellIs" dxfId="9" priority="6" operator="equal">
      <formula>""""""</formula>
    </cfRule>
  </conditionalFormatting>
  <conditionalFormatting sqref="J33">
    <cfRule type="cellIs" dxfId="8" priority="1" operator="equal">
      <formula>""""""</formula>
    </cfRule>
    <cfRule type="cellIs" dxfId="7" priority="2" operator="equal">
      <formula>""" """</formula>
    </cfRule>
    <cfRule type="cellIs" dxfId="6" priority="3" operator="equal">
      <formula>""""""</formula>
    </cfRule>
  </conditionalFormatting>
  <hyperlinks>
    <hyperlink ref="P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workbookViewId="0">
      <pane xSplit="1" ySplit="7" topLeftCell="B8" activePane="bottomRight" state="frozen"/>
      <selection activeCell="M31" sqref="M31"/>
      <selection pane="topRight" activeCell="M31" sqref="M31"/>
      <selection pane="bottomLeft" activeCell="M31" sqref="M31"/>
      <selection pane="bottomRight" activeCell="M31" sqref="M31"/>
    </sheetView>
  </sheetViews>
  <sheetFormatPr defaultRowHeight="11.25" x14ac:dyDescent="0.2"/>
  <cols>
    <col min="1" max="1" width="15.140625" style="3" bestFit="1" customWidth="1"/>
    <col min="2" max="27" width="9.140625" style="3" customWidth="1"/>
    <col min="28" max="28" width="9.140625" style="3"/>
    <col min="29" max="30" width="9.140625" style="3" customWidth="1"/>
    <col min="31" max="16384" width="9.140625" style="3"/>
  </cols>
  <sheetData>
    <row r="1" spans="1:31" x14ac:dyDescent="0.2">
      <c r="A1" s="4" t="s">
        <v>308</v>
      </c>
      <c r="B1" s="4"/>
      <c r="AE1" s="10" t="s">
        <v>46</v>
      </c>
    </row>
    <row r="2" spans="1:31" x14ac:dyDescent="0.2">
      <c r="A2" s="3" t="s">
        <v>653</v>
      </c>
    </row>
    <row r="3" spans="1:31" x14ac:dyDescent="0.2">
      <c r="A3" s="11" t="s">
        <v>178</v>
      </c>
      <c r="B3" s="11"/>
    </row>
    <row r="5" spans="1:31" ht="33.75" customHeight="1" x14ac:dyDescent="0.2">
      <c r="A5" s="753" t="s">
        <v>50</v>
      </c>
      <c r="B5" s="788" t="s">
        <v>654</v>
      </c>
      <c r="C5" s="814"/>
      <c r="D5" s="814"/>
      <c r="E5" s="814"/>
      <c r="F5" s="789"/>
      <c r="G5" s="788" t="s">
        <v>655</v>
      </c>
      <c r="H5" s="814"/>
      <c r="I5" s="814"/>
      <c r="J5" s="814"/>
      <c r="K5" s="789"/>
      <c r="L5" s="788" t="s">
        <v>656</v>
      </c>
      <c r="M5" s="814"/>
      <c r="N5" s="814"/>
      <c r="O5" s="814"/>
      <c r="P5" s="789"/>
      <c r="Q5" s="788" t="s">
        <v>657</v>
      </c>
      <c r="R5" s="814"/>
      <c r="S5" s="814"/>
      <c r="T5" s="814"/>
      <c r="U5" s="789"/>
      <c r="V5" s="788" t="s">
        <v>658</v>
      </c>
      <c r="W5" s="814"/>
      <c r="X5" s="814"/>
      <c r="Y5" s="814"/>
      <c r="Z5" s="789"/>
      <c r="AA5" s="788" t="s">
        <v>659</v>
      </c>
      <c r="AB5" s="814"/>
      <c r="AC5" s="814"/>
      <c r="AD5" s="814"/>
      <c r="AE5" s="789"/>
    </row>
    <row r="6" spans="1:31" ht="15" customHeight="1" x14ac:dyDescent="0.2">
      <c r="A6" s="753"/>
      <c r="B6" s="753" t="s">
        <v>439</v>
      </c>
      <c r="C6" s="753"/>
      <c r="D6" s="753" t="s">
        <v>515</v>
      </c>
      <c r="E6" s="753"/>
      <c r="F6" s="754" t="s">
        <v>62</v>
      </c>
      <c r="G6" s="753" t="s">
        <v>439</v>
      </c>
      <c r="H6" s="753"/>
      <c r="I6" s="753" t="s">
        <v>515</v>
      </c>
      <c r="J6" s="753"/>
      <c r="K6" s="754" t="s">
        <v>62</v>
      </c>
      <c r="L6" s="753" t="s">
        <v>439</v>
      </c>
      <c r="M6" s="753"/>
      <c r="N6" s="753" t="s">
        <v>515</v>
      </c>
      <c r="O6" s="753"/>
      <c r="P6" s="754" t="s">
        <v>62</v>
      </c>
      <c r="Q6" s="753" t="s">
        <v>439</v>
      </c>
      <c r="R6" s="753"/>
      <c r="S6" s="753" t="s">
        <v>660</v>
      </c>
      <c r="T6" s="753"/>
      <c r="U6" s="754" t="s">
        <v>62</v>
      </c>
      <c r="V6" s="753" t="s">
        <v>439</v>
      </c>
      <c r="W6" s="753"/>
      <c r="X6" s="753" t="s">
        <v>515</v>
      </c>
      <c r="Y6" s="753"/>
      <c r="Z6" s="754" t="s">
        <v>62</v>
      </c>
      <c r="AA6" s="753" t="s">
        <v>439</v>
      </c>
      <c r="AB6" s="753"/>
      <c r="AC6" s="753" t="s">
        <v>515</v>
      </c>
      <c r="AD6" s="753"/>
      <c r="AE6" s="754" t="s">
        <v>62</v>
      </c>
    </row>
    <row r="7" spans="1:31" ht="15" customHeight="1" x14ac:dyDescent="0.2">
      <c r="A7" s="753"/>
      <c r="B7" s="555">
        <v>2016</v>
      </c>
      <c r="C7" s="555">
        <v>2017</v>
      </c>
      <c r="D7" s="555">
        <v>2016</v>
      </c>
      <c r="E7" s="555">
        <v>2017</v>
      </c>
      <c r="F7" s="756"/>
      <c r="G7" s="555" t="s">
        <v>277</v>
      </c>
      <c r="H7" s="555">
        <v>2017</v>
      </c>
      <c r="I7" s="555">
        <v>2016</v>
      </c>
      <c r="J7" s="555">
        <v>2017</v>
      </c>
      <c r="K7" s="756"/>
      <c r="L7" s="555" t="s">
        <v>277</v>
      </c>
      <c r="M7" s="555">
        <v>2017</v>
      </c>
      <c r="N7" s="555">
        <v>2016</v>
      </c>
      <c r="O7" s="555">
        <v>2017</v>
      </c>
      <c r="P7" s="756"/>
      <c r="Q7" s="555" t="s">
        <v>277</v>
      </c>
      <c r="R7" s="555">
        <v>2017</v>
      </c>
      <c r="S7" s="555">
        <v>2016</v>
      </c>
      <c r="T7" s="555">
        <v>2017</v>
      </c>
      <c r="U7" s="756"/>
      <c r="V7" s="555" t="s">
        <v>277</v>
      </c>
      <c r="W7" s="555">
        <v>2017</v>
      </c>
      <c r="X7" s="555">
        <v>2016</v>
      </c>
      <c r="Y7" s="555">
        <v>2017</v>
      </c>
      <c r="Z7" s="756"/>
      <c r="AA7" s="555" t="s">
        <v>277</v>
      </c>
      <c r="AB7" s="555">
        <v>2017</v>
      </c>
      <c r="AC7" s="555">
        <v>2016</v>
      </c>
      <c r="AD7" s="555">
        <v>2017</v>
      </c>
      <c r="AE7" s="756"/>
    </row>
    <row r="8" spans="1:31" ht="15" customHeight="1" x14ac:dyDescent="0.2">
      <c r="A8" s="577"/>
      <c r="B8" s="577"/>
    </row>
    <row r="9" spans="1:31" x14ac:dyDescent="0.2">
      <c r="A9" s="560" t="s">
        <v>64</v>
      </c>
      <c r="B9" s="357">
        <v>100401</v>
      </c>
      <c r="C9" s="357">
        <v>79279</v>
      </c>
      <c r="D9" s="578">
        <v>48.719090810665563</v>
      </c>
      <c r="E9" s="578">
        <v>38.177138271398178</v>
      </c>
      <c r="F9" s="578">
        <v>-21.638237421621888</v>
      </c>
      <c r="G9" s="357">
        <v>46082</v>
      </c>
      <c r="H9" s="357">
        <v>42761</v>
      </c>
      <c r="I9" s="578">
        <v>22.361063562485338</v>
      </c>
      <c r="J9" s="578">
        <v>20.59174068319804</v>
      </c>
      <c r="K9" s="578">
        <v>-7.9125166579985589</v>
      </c>
      <c r="L9" s="357">
        <v>775365</v>
      </c>
      <c r="M9" s="357">
        <v>735787</v>
      </c>
      <c r="N9" s="578">
        <v>376.24204785222958</v>
      </c>
      <c r="O9" s="578">
        <v>354.32134660247038</v>
      </c>
      <c r="P9" s="578">
        <v>-5.8262231387727903</v>
      </c>
      <c r="Q9" s="357">
        <v>1081</v>
      </c>
      <c r="R9" s="357">
        <v>906</v>
      </c>
      <c r="S9" s="578">
        <v>1.5037071040075674</v>
      </c>
      <c r="T9" s="578">
        <v>1.7567331743354082</v>
      </c>
      <c r="U9" s="578">
        <v>16.826818843476545</v>
      </c>
      <c r="V9" s="357">
        <v>23364</v>
      </c>
      <c r="W9" s="357">
        <v>24941</v>
      </c>
      <c r="X9" s="578">
        <v>11.337265940582167</v>
      </c>
      <c r="Y9" s="578">
        <v>12.010444198677355</v>
      </c>
      <c r="Z9" s="578">
        <v>5.9377477923096222</v>
      </c>
      <c r="AA9" s="357">
        <v>1761799</v>
      </c>
      <c r="AB9" s="357">
        <v>1703872</v>
      </c>
      <c r="AC9" s="578">
        <v>854.90428851445472</v>
      </c>
      <c r="AD9" s="578">
        <v>820.50677910624199</v>
      </c>
      <c r="AE9" s="578">
        <v>-4.0235509249795021</v>
      </c>
    </row>
    <row r="10" spans="1:31" x14ac:dyDescent="0.2">
      <c r="A10" s="16"/>
      <c r="B10" s="58"/>
      <c r="C10" s="58"/>
      <c r="D10" s="175"/>
      <c r="E10" s="175"/>
      <c r="F10" s="175"/>
      <c r="G10" s="58"/>
      <c r="H10" s="58"/>
      <c r="I10" s="175"/>
      <c r="J10" s="175"/>
      <c r="K10" s="175"/>
      <c r="L10" s="58"/>
      <c r="M10" s="58"/>
      <c r="N10" s="175"/>
      <c r="O10" s="175"/>
      <c r="P10" s="175"/>
      <c r="Q10" s="58"/>
      <c r="R10" s="58"/>
      <c r="S10" s="175"/>
      <c r="T10" s="175"/>
      <c r="U10" s="175"/>
      <c r="V10" s="58"/>
      <c r="W10" s="58"/>
      <c r="X10" s="175"/>
      <c r="Y10" s="175"/>
      <c r="Z10" s="175"/>
      <c r="AA10" s="58"/>
      <c r="AB10" s="58"/>
      <c r="AC10" s="175"/>
      <c r="AD10" s="175"/>
      <c r="AE10" s="175"/>
    </row>
    <row r="11" spans="1:31" x14ac:dyDescent="0.2">
      <c r="A11" s="220" t="s">
        <v>180</v>
      </c>
      <c r="B11" s="321" t="s">
        <v>92</v>
      </c>
      <c r="C11" s="321" t="s">
        <v>92</v>
      </c>
      <c r="D11" s="410" t="s">
        <v>92</v>
      </c>
      <c r="E11" s="410" t="s">
        <v>92</v>
      </c>
      <c r="F11" s="410" t="s">
        <v>92</v>
      </c>
      <c r="G11" s="321" t="s">
        <v>92</v>
      </c>
      <c r="H11" s="321" t="s">
        <v>92</v>
      </c>
      <c r="I11" s="410" t="s">
        <v>92</v>
      </c>
      <c r="J11" s="410" t="s">
        <v>92</v>
      </c>
      <c r="K11" s="410" t="s">
        <v>92</v>
      </c>
      <c r="L11" s="321" t="s">
        <v>507</v>
      </c>
      <c r="M11" s="321" t="s">
        <v>92</v>
      </c>
      <c r="N11" s="410" t="s">
        <v>507</v>
      </c>
      <c r="O11" s="410" t="s">
        <v>92</v>
      </c>
      <c r="P11" s="410" t="s">
        <v>92</v>
      </c>
      <c r="Q11" s="321" t="s">
        <v>92</v>
      </c>
      <c r="R11" s="321" t="s">
        <v>92</v>
      </c>
      <c r="S11" s="410" t="s">
        <v>92</v>
      </c>
      <c r="T11" s="410" t="s">
        <v>92</v>
      </c>
      <c r="U11" s="410" t="s">
        <v>92</v>
      </c>
      <c r="V11" s="321" t="s">
        <v>92</v>
      </c>
      <c r="W11" s="321" t="s">
        <v>92</v>
      </c>
      <c r="X11" s="410" t="s">
        <v>92</v>
      </c>
      <c r="Y11" s="410" t="s">
        <v>92</v>
      </c>
      <c r="Z11" s="410" t="s">
        <v>92</v>
      </c>
      <c r="AA11" s="321">
        <v>2632</v>
      </c>
      <c r="AB11" s="321">
        <v>3791</v>
      </c>
      <c r="AC11" s="410">
        <v>322.27769022893716</v>
      </c>
      <c r="AD11" s="410">
        <v>456.95674761547167</v>
      </c>
      <c r="AE11" s="410">
        <v>41.789755068327004</v>
      </c>
    </row>
    <row r="12" spans="1:31" x14ac:dyDescent="0.2">
      <c r="A12" s="81" t="s">
        <v>68</v>
      </c>
      <c r="B12" s="58">
        <v>779</v>
      </c>
      <c r="C12" s="58">
        <v>523</v>
      </c>
      <c r="D12" s="175">
        <v>23.191681480266379</v>
      </c>
      <c r="E12" s="175">
        <v>15.492518416990466</v>
      </c>
      <c r="F12" s="175">
        <v>-33.197951040449865</v>
      </c>
      <c r="G12" s="58">
        <v>266</v>
      </c>
      <c r="H12" s="58">
        <v>224</v>
      </c>
      <c r="I12" s="175">
        <v>7.919110749359251</v>
      </c>
      <c r="J12" s="175">
        <v>6.6354189778314803</v>
      </c>
      <c r="K12" s="175">
        <v>-16.210049488594869</v>
      </c>
      <c r="L12" s="58">
        <v>9994</v>
      </c>
      <c r="M12" s="58">
        <v>10696</v>
      </c>
      <c r="N12" s="175">
        <v>297.53230386878329</v>
      </c>
      <c r="O12" s="175">
        <v>316.84125619145317</v>
      </c>
      <c r="P12" s="175">
        <v>6.489699461738252</v>
      </c>
      <c r="Q12" s="58">
        <v>30</v>
      </c>
      <c r="R12" s="58">
        <v>21</v>
      </c>
      <c r="S12" s="175">
        <v>3.9370078740157481</v>
      </c>
      <c r="T12" s="175">
        <v>4.10958904109589</v>
      </c>
      <c r="U12" s="175">
        <v>4.3835616438355984</v>
      </c>
      <c r="V12" s="58">
        <v>106</v>
      </c>
      <c r="W12" s="58">
        <v>78</v>
      </c>
      <c r="X12" s="175">
        <v>3.155735862526619</v>
      </c>
      <c r="Y12" s="175">
        <v>2.3105476797806048</v>
      </c>
      <c r="Z12" s="175">
        <v>-26.782602206425477</v>
      </c>
      <c r="AA12" s="58">
        <v>17785</v>
      </c>
      <c r="AB12" s="58">
        <v>16613</v>
      </c>
      <c r="AC12" s="175">
        <v>529.47888976448985</v>
      </c>
      <c r="AD12" s="175">
        <v>492.11703338711771</v>
      </c>
      <c r="AE12" s="175">
        <v>-7.0563448514426197</v>
      </c>
    </row>
    <row r="13" spans="1:31" x14ac:dyDescent="0.2">
      <c r="A13" s="81" t="s">
        <v>69</v>
      </c>
      <c r="B13" s="58">
        <v>622</v>
      </c>
      <c r="C13" s="58">
        <v>481</v>
      </c>
      <c r="D13" s="175">
        <v>79.509647894975686</v>
      </c>
      <c r="E13" s="175">
        <v>60.296694838552781</v>
      </c>
      <c r="F13" s="175">
        <v>-24.164304037418582</v>
      </c>
      <c r="G13" s="58">
        <v>974</v>
      </c>
      <c r="H13" s="58">
        <v>591</v>
      </c>
      <c r="I13" s="175">
        <v>124.50546149470469</v>
      </c>
      <c r="J13" s="175">
        <v>74.085959770446351</v>
      </c>
      <c r="K13" s="175">
        <v>-40.495815299156746</v>
      </c>
      <c r="L13" s="58">
        <v>9610</v>
      </c>
      <c r="M13" s="58">
        <v>8888</v>
      </c>
      <c r="N13" s="175">
        <v>1228.4368428789651</v>
      </c>
      <c r="O13" s="175">
        <v>1114.1726064970003</v>
      </c>
      <c r="P13" s="175">
        <v>-9.3015963371934625</v>
      </c>
      <c r="Q13" s="58">
        <v>12</v>
      </c>
      <c r="R13" s="58">
        <v>6</v>
      </c>
      <c r="S13" s="175">
        <v>5.286343612334802</v>
      </c>
      <c r="T13" s="175">
        <v>4.838709677419355</v>
      </c>
      <c r="U13" s="175">
        <v>-8.4677419354838754</v>
      </c>
      <c r="V13" s="58" t="s">
        <v>241</v>
      </c>
      <c r="W13" s="58">
        <v>1</v>
      </c>
      <c r="X13" s="175" t="s">
        <v>241</v>
      </c>
      <c r="Y13" s="175">
        <v>0.12535695392630514</v>
      </c>
      <c r="Z13" s="175" t="s">
        <v>92</v>
      </c>
      <c r="AA13" s="58">
        <v>12529</v>
      </c>
      <c r="AB13" s="58">
        <v>11378</v>
      </c>
      <c r="AC13" s="175">
        <v>1601.569740315354</v>
      </c>
      <c r="AD13" s="175">
        <v>1426.3114217735001</v>
      </c>
      <c r="AE13" s="175">
        <v>-10.94290895551916</v>
      </c>
    </row>
    <row r="14" spans="1:31" x14ac:dyDescent="0.2">
      <c r="A14" s="81" t="s">
        <v>70</v>
      </c>
      <c r="B14" s="58">
        <v>4603</v>
      </c>
      <c r="C14" s="58">
        <v>3647</v>
      </c>
      <c r="D14" s="175">
        <v>115.02706247171493</v>
      </c>
      <c r="E14" s="175">
        <v>89.747697492921318</v>
      </c>
      <c r="F14" s="175">
        <v>-21.976884774406702</v>
      </c>
      <c r="G14" s="58">
        <v>1042</v>
      </c>
      <c r="H14" s="58">
        <v>1135</v>
      </c>
      <c r="I14" s="175">
        <v>26.039148184993902</v>
      </c>
      <c r="J14" s="175">
        <v>27.930802482716125</v>
      </c>
      <c r="K14" s="175">
        <v>7.2646550658379994</v>
      </c>
      <c r="L14" s="58">
        <v>30805</v>
      </c>
      <c r="M14" s="58">
        <v>27582</v>
      </c>
      <c r="N14" s="175">
        <v>769.80418410627374</v>
      </c>
      <c r="O14" s="175">
        <v>678.75541328482473</v>
      </c>
      <c r="P14" s="175">
        <v>-11.827523505494408</v>
      </c>
      <c r="Q14" s="58">
        <v>17</v>
      </c>
      <c r="R14" s="58">
        <v>22</v>
      </c>
      <c r="S14" s="175">
        <v>1.7000000000000002</v>
      </c>
      <c r="T14" s="175">
        <v>2.8947368421052633</v>
      </c>
      <c r="U14" s="175">
        <v>70.278637770897816</v>
      </c>
      <c r="V14" s="58">
        <v>10</v>
      </c>
      <c r="W14" s="58">
        <v>10</v>
      </c>
      <c r="X14" s="175">
        <v>0.24989585590205282</v>
      </c>
      <c r="Y14" s="175">
        <v>0.24608636548648569</v>
      </c>
      <c r="Z14" s="175">
        <v>-1.5244312082791311</v>
      </c>
      <c r="AA14" s="58">
        <v>42687</v>
      </c>
      <c r="AB14" s="58">
        <v>44656</v>
      </c>
      <c r="AC14" s="175">
        <v>1066.7304400890928</v>
      </c>
      <c r="AD14" s="175">
        <v>1098.9232737164505</v>
      </c>
      <c r="AE14" s="175">
        <v>3.0178977197528045</v>
      </c>
    </row>
    <row r="15" spans="1:31" x14ac:dyDescent="0.2">
      <c r="A15" s="81" t="s">
        <v>71</v>
      </c>
      <c r="B15" s="58">
        <v>3097</v>
      </c>
      <c r="C15" s="58">
        <v>2480</v>
      </c>
      <c r="D15" s="175">
        <v>20.272880698450162</v>
      </c>
      <c r="E15" s="175">
        <v>16.162198611654105</v>
      </c>
      <c r="F15" s="175">
        <v>-20.276753698404161</v>
      </c>
      <c r="G15" s="58">
        <v>1217</v>
      </c>
      <c r="H15" s="58">
        <v>1161</v>
      </c>
      <c r="I15" s="175">
        <v>7.9664500516673709</v>
      </c>
      <c r="J15" s="175">
        <v>7.5662550758590381</v>
      </c>
      <c r="K15" s="175">
        <v>-5.0235044871030361</v>
      </c>
      <c r="L15" s="58">
        <v>48025</v>
      </c>
      <c r="M15" s="58">
        <v>44974</v>
      </c>
      <c r="N15" s="175">
        <v>314.37038926156572</v>
      </c>
      <c r="O15" s="175">
        <v>293.0962582098918</v>
      </c>
      <c r="P15" s="175">
        <v>-6.7672184717031953</v>
      </c>
      <c r="Q15" s="58" t="s">
        <v>92</v>
      </c>
      <c r="R15" s="58" t="s">
        <v>92</v>
      </c>
      <c r="S15" s="175" t="s">
        <v>92</v>
      </c>
      <c r="T15" s="175" t="s">
        <v>92</v>
      </c>
      <c r="U15" s="175" t="s">
        <v>92</v>
      </c>
      <c r="V15" s="58">
        <v>397</v>
      </c>
      <c r="W15" s="58">
        <v>416</v>
      </c>
      <c r="X15" s="175">
        <v>2.5987515780706216</v>
      </c>
      <c r="Y15" s="175">
        <v>2.7110784767935918</v>
      </c>
      <c r="Z15" s="175">
        <v>4.3223407604956465</v>
      </c>
      <c r="AA15" s="58">
        <v>90568</v>
      </c>
      <c r="AB15" s="58">
        <v>86622</v>
      </c>
      <c r="AC15" s="175">
        <v>592.85575043501274</v>
      </c>
      <c r="AD15" s="175">
        <v>564.51692263657333</v>
      </c>
      <c r="AE15" s="175">
        <v>-4.7800544698513248</v>
      </c>
    </row>
    <row r="16" spans="1:31" x14ac:dyDescent="0.2">
      <c r="A16" s="81" t="s">
        <v>181</v>
      </c>
      <c r="B16" s="58">
        <v>3741</v>
      </c>
      <c r="C16" s="58">
        <v>3683</v>
      </c>
      <c r="D16" s="175">
        <v>41.735170097314011</v>
      </c>
      <c r="E16" s="175">
        <v>40.82940337854167</v>
      </c>
      <c r="F16" s="175">
        <v>-2.1702720191635994</v>
      </c>
      <c r="G16" s="58">
        <v>1125</v>
      </c>
      <c r="H16" s="58">
        <v>1161</v>
      </c>
      <c r="I16" s="175">
        <v>12.550672643538697</v>
      </c>
      <c r="J16" s="175">
        <v>12.870740516559023</v>
      </c>
      <c r="K16" s="175">
        <v>2.5502049341164401</v>
      </c>
      <c r="L16" s="58">
        <v>216</v>
      </c>
      <c r="M16" s="58">
        <v>141</v>
      </c>
      <c r="N16" s="175">
        <v>2.40972914755943</v>
      </c>
      <c r="O16" s="175">
        <v>1.5631131893495454</v>
      </c>
      <c r="P16" s="175">
        <v>-35.133241388034662</v>
      </c>
      <c r="Q16" s="58">
        <v>62</v>
      </c>
      <c r="R16" s="58">
        <v>56</v>
      </c>
      <c r="S16" s="175">
        <v>3.8130381303813037</v>
      </c>
      <c r="T16" s="175">
        <v>4.7781569965870307</v>
      </c>
      <c r="U16" s="175">
        <v>25.311020587911482</v>
      </c>
      <c r="V16" s="58">
        <v>276</v>
      </c>
      <c r="W16" s="58">
        <v>310</v>
      </c>
      <c r="X16" s="175">
        <v>3.079098355214827</v>
      </c>
      <c r="Y16" s="175">
        <v>3.4366318347401354</v>
      </c>
      <c r="Z16" s="175">
        <v>11.611629064066186</v>
      </c>
      <c r="AA16" s="58">
        <v>72661</v>
      </c>
      <c r="AB16" s="58">
        <v>76047</v>
      </c>
      <c r="AC16" s="175">
        <v>810.61726662414685</v>
      </c>
      <c r="AD16" s="175">
        <v>843.05013269833239</v>
      </c>
      <c r="AE16" s="175">
        <v>4.0010085412137464</v>
      </c>
    </row>
    <row r="17" spans="1:31" x14ac:dyDescent="0.2">
      <c r="A17" s="81" t="s">
        <v>73</v>
      </c>
      <c r="B17" s="58">
        <v>2279</v>
      </c>
      <c r="C17" s="58">
        <v>1803</v>
      </c>
      <c r="D17" s="175">
        <v>76.548023388292961</v>
      </c>
      <c r="E17" s="175">
        <v>59.320059853052072</v>
      </c>
      <c r="F17" s="175">
        <v>-22.506085425421563</v>
      </c>
      <c r="G17" s="58">
        <v>919</v>
      </c>
      <c r="H17" s="58">
        <v>862</v>
      </c>
      <c r="I17" s="175">
        <v>30.867763709452053</v>
      </c>
      <c r="J17" s="175">
        <v>28.360450134958892</v>
      </c>
      <c r="K17" s="175">
        <v>-8.1227574439588945</v>
      </c>
      <c r="L17" s="58">
        <v>38206</v>
      </c>
      <c r="M17" s="58">
        <v>36763</v>
      </c>
      <c r="N17" s="175">
        <v>1283.2794127130849</v>
      </c>
      <c r="O17" s="175">
        <v>1209.530427275515</v>
      </c>
      <c r="P17" s="175">
        <v>-5.746915652737794</v>
      </c>
      <c r="Q17" s="58">
        <v>6</v>
      </c>
      <c r="R17" s="58">
        <v>2</v>
      </c>
      <c r="S17" s="175">
        <v>0.34071550255536626</v>
      </c>
      <c r="T17" s="175">
        <v>0.21810250817884408</v>
      </c>
      <c r="U17" s="175">
        <v>-35.986913849509264</v>
      </c>
      <c r="V17" s="58">
        <v>68</v>
      </c>
      <c r="W17" s="58">
        <v>82</v>
      </c>
      <c r="X17" s="175">
        <v>2.2840129839420453</v>
      </c>
      <c r="Y17" s="175">
        <v>2.6978618457849528</v>
      </c>
      <c r="Z17" s="175">
        <v>18.11937430971313</v>
      </c>
      <c r="AA17" s="58">
        <v>53916</v>
      </c>
      <c r="AB17" s="58">
        <v>50283</v>
      </c>
      <c r="AC17" s="175">
        <v>1810.9535888561661</v>
      </c>
      <c r="AD17" s="175">
        <v>1654.3486242878635</v>
      </c>
      <c r="AE17" s="175">
        <v>-8.6476520178088823</v>
      </c>
    </row>
    <row r="18" spans="1:31" x14ac:dyDescent="0.2">
      <c r="A18" s="81" t="s">
        <v>154</v>
      </c>
      <c r="B18" s="58">
        <v>3442</v>
      </c>
      <c r="C18" s="58">
        <v>3396</v>
      </c>
      <c r="D18" s="175">
        <v>86.619588760793789</v>
      </c>
      <c r="E18" s="175">
        <v>84.554257640507956</v>
      </c>
      <c r="F18" s="175">
        <v>-2.3843695748653304</v>
      </c>
      <c r="G18" s="58">
        <v>722</v>
      </c>
      <c r="H18" s="58">
        <v>598</v>
      </c>
      <c r="I18" s="175">
        <v>18.169477944594163</v>
      </c>
      <c r="J18" s="175">
        <v>14.889118394883322</v>
      </c>
      <c r="K18" s="175">
        <v>-18.054231165661104</v>
      </c>
      <c r="L18" s="58">
        <v>14855</v>
      </c>
      <c r="M18" s="58">
        <v>16686</v>
      </c>
      <c r="N18" s="175">
        <v>373.83323388773726</v>
      </c>
      <c r="O18" s="175">
        <v>415.45121996157707</v>
      </c>
      <c r="P18" s="175">
        <v>11.132767849724612</v>
      </c>
      <c r="Q18" s="58">
        <v>32</v>
      </c>
      <c r="R18" s="58">
        <v>31</v>
      </c>
      <c r="S18" s="175">
        <v>2.0552344251766215</v>
      </c>
      <c r="T18" s="175">
        <v>3.3805888767720829</v>
      </c>
      <c r="U18" s="175">
        <v>64.486777535441675</v>
      </c>
      <c r="V18" s="58">
        <v>26</v>
      </c>
      <c r="W18" s="58">
        <v>28</v>
      </c>
      <c r="X18" s="175">
        <v>0.65430252986073179</v>
      </c>
      <c r="Y18" s="175">
        <v>0.69714935628216224</v>
      </c>
      <c r="Z18" s="175">
        <v>6.548473292706114</v>
      </c>
      <c r="AA18" s="58">
        <v>24247</v>
      </c>
      <c r="AB18" s="58">
        <v>28572</v>
      </c>
      <c r="AC18" s="175">
        <v>610.18744005896781</v>
      </c>
      <c r="AD18" s="175">
        <v>711.391121703355</v>
      </c>
      <c r="AE18" s="175">
        <v>16.585671057832151</v>
      </c>
    </row>
    <row r="19" spans="1:31" x14ac:dyDescent="0.2">
      <c r="A19" s="81" t="s">
        <v>75</v>
      </c>
      <c r="B19" s="58">
        <v>9205</v>
      </c>
      <c r="C19" s="58">
        <v>6152</v>
      </c>
      <c r="D19" s="175">
        <v>137.47310836330834</v>
      </c>
      <c r="E19" s="175">
        <v>90.753900558980305</v>
      </c>
      <c r="F19" s="175">
        <v>-33.984252164329057</v>
      </c>
      <c r="G19" s="58">
        <v>4605</v>
      </c>
      <c r="H19" s="58">
        <v>3627</v>
      </c>
      <c r="I19" s="175">
        <v>68.77389071298586</v>
      </c>
      <c r="J19" s="175">
        <v>53.505266145549669</v>
      </c>
      <c r="K19" s="175">
        <v>-22.201193518564711</v>
      </c>
      <c r="L19" s="58">
        <v>53823</v>
      </c>
      <c r="M19" s="58">
        <v>40241</v>
      </c>
      <c r="N19" s="175">
        <v>803.82565034637105</v>
      </c>
      <c r="O19" s="175">
        <v>593.63259304192559</v>
      </c>
      <c r="P19" s="175">
        <v>-26.149085590124255</v>
      </c>
      <c r="Q19" s="58">
        <v>108</v>
      </c>
      <c r="R19" s="58">
        <v>45</v>
      </c>
      <c r="S19" s="175">
        <v>4.6391752577319592</v>
      </c>
      <c r="T19" s="175">
        <v>2.7777777777777777</v>
      </c>
      <c r="U19" s="175">
        <v>-40.12345679012347</v>
      </c>
      <c r="V19" s="58">
        <v>702</v>
      </c>
      <c r="W19" s="58">
        <v>531</v>
      </c>
      <c r="X19" s="175">
        <v>10.484097997940516</v>
      </c>
      <c r="Y19" s="175">
        <v>7.8332771776363037</v>
      </c>
      <c r="Z19" s="175">
        <v>-25.284204905609776</v>
      </c>
      <c r="AA19" s="58">
        <v>115305</v>
      </c>
      <c r="AB19" s="58">
        <v>92704</v>
      </c>
      <c r="AC19" s="175">
        <v>1722.0354980805289</v>
      </c>
      <c r="AD19" s="175">
        <v>1367.5633285792767</v>
      </c>
      <c r="AE19" s="175">
        <v>-20.584486783017276</v>
      </c>
    </row>
    <row r="20" spans="1:31" x14ac:dyDescent="0.2">
      <c r="A20" s="81" t="s">
        <v>76</v>
      </c>
      <c r="B20" s="58">
        <v>1577</v>
      </c>
      <c r="C20" s="58">
        <v>1290</v>
      </c>
      <c r="D20" s="175">
        <v>22.677478229908502</v>
      </c>
      <c r="E20" s="175">
        <v>18.427968570742472</v>
      </c>
      <c r="F20" s="175">
        <v>-18.738898638039501</v>
      </c>
      <c r="G20" s="58">
        <v>1920</v>
      </c>
      <c r="H20" s="58">
        <v>1720</v>
      </c>
      <c r="I20" s="175">
        <v>27.609865695259558</v>
      </c>
      <c r="J20" s="175">
        <v>24.570624760989958</v>
      </c>
      <c r="K20" s="175">
        <v>-11.007807744575226</v>
      </c>
      <c r="L20" s="58">
        <v>32510</v>
      </c>
      <c r="M20" s="58">
        <v>29384</v>
      </c>
      <c r="N20" s="175">
        <v>467.49829882962933</v>
      </c>
      <c r="O20" s="175">
        <v>419.75769649821461</v>
      </c>
      <c r="P20" s="175">
        <v>-10.21193070668539</v>
      </c>
      <c r="Q20" s="58">
        <v>79</v>
      </c>
      <c r="R20" s="58">
        <v>74</v>
      </c>
      <c r="S20" s="175">
        <v>6.1287820015515901</v>
      </c>
      <c r="T20" s="175">
        <v>7.9314040728831721</v>
      </c>
      <c r="U20" s="175">
        <v>29.412403163878587</v>
      </c>
      <c r="V20" s="58">
        <v>67</v>
      </c>
      <c r="W20" s="58">
        <v>57</v>
      </c>
      <c r="X20" s="175">
        <v>0.96346927165749496</v>
      </c>
      <c r="Y20" s="175">
        <v>0.81425907638164408</v>
      </c>
      <c r="Z20" s="175">
        <v>-15.486762231571593</v>
      </c>
      <c r="AA20" s="58">
        <v>50104</v>
      </c>
      <c r="AB20" s="58">
        <v>48961</v>
      </c>
      <c r="AC20" s="175">
        <v>720.50245353921093</v>
      </c>
      <c r="AD20" s="175">
        <v>699.41997611792419</v>
      </c>
      <c r="AE20" s="175">
        <v>-2.9260798929589438</v>
      </c>
    </row>
    <row r="21" spans="1:31" x14ac:dyDescent="0.2">
      <c r="A21" s="81" t="s">
        <v>183</v>
      </c>
      <c r="B21" s="58">
        <v>2368</v>
      </c>
      <c r="C21" s="58">
        <v>2054</v>
      </c>
      <c r="D21" s="175">
        <v>71.63750695425334</v>
      </c>
      <c r="E21" s="175">
        <v>61.413454270597136</v>
      </c>
      <c r="F21" s="175">
        <v>-14.271926981190363</v>
      </c>
      <c r="G21" s="58">
        <v>3351</v>
      </c>
      <c r="H21" s="58">
        <v>2687</v>
      </c>
      <c r="I21" s="175">
        <v>101.37554299142862</v>
      </c>
      <c r="J21" s="175">
        <v>80.339801180669184</v>
      </c>
      <c r="K21" s="175">
        <v>-20.75031234361726</v>
      </c>
      <c r="L21" s="58">
        <v>12626</v>
      </c>
      <c r="M21" s="58">
        <v>9424</v>
      </c>
      <c r="N21" s="175">
        <v>381.96586267077817</v>
      </c>
      <c r="O21" s="175">
        <v>281.77234325516423</v>
      </c>
      <c r="P21" s="175">
        <v>-26.231014131745113</v>
      </c>
      <c r="Q21" s="58">
        <v>25</v>
      </c>
      <c r="R21" s="58">
        <v>7</v>
      </c>
      <c r="S21" s="175">
        <v>2.0973154362416109</v>
      </c>
      <c r="T21" s="175">
        <v>0.75757575757575757</v>
      </c>
      <c r="U21" s="175">
        <v>-63.878787878787882</v>
      </c>
      <c r="V21" s="58">
        <v>13</v>
      </c>
      <c r="W21" s="58">
        <v>20</v>
      </c>
      <c r="X21" s="175">
        <v>0.39328023243466781</v>
      </c>
      <c r="Y21" s="175">
        <v>0.59798884392012785</v>
      </c>
      <c r="Z21" s="175">
        <v>52.051589325549564</v>
      </c>
      <c r="AA21" s="58">
        <v>28034</v>
      </c>
      <c r="AB21" s="58">
        <v>24473</v>
      </c>
      <c r="AC21" s="175">
        <v>848.09369508257532</v>
      </c>
      <c r="AD21" s="175">
        <v>731.72904886286437</v>
      </c>
      <c r="AE21" s="175">
        <v>-13.720730020093008</v>
      </c>
    </row>
    <row r="22" spans="1:31" x14ac:dyDescent="0.2">
      <c r="A22" s="81" t="s">
        <v>224</v>
      </c>
      <c r="B22" s="58" t="s">
        <v>92</v>
      </c>
      <c r="C22" s="58" t="s">
        <v>92</v>
      </c>
      <c r="D22" s="175" t="s">
        <v>92</v>
      </c>
      <c r="E22" s="175" t="s">
        <v>92</v>
      </c>
      <c r="F22" s="175" t="s">
        <v>92</v>
      </c>
      <c r="G22" s="58">
        <v>516</v>
      </c>
      <c r="H22" s="58">
        <v>570</v>
      </c>
      <c r="I22" s="175">
        <v>19.236605022543362</v>
      </c>
      <c r="J22" s="175">
        <v>21.008813750231742</v>
      </c>
      <c r="K22" s="175">
        <v>9.2126896903665276</v>
      </c>
      <c r="L22" s="58">
        <v>8771</v>
      </c>
      <c r="M22" s="58">
        <v>8443</v>
      </c>
      <c r="N22" s="175">
        <v>326.98500514094542</v>
      </c>
      <c r="O22" s="175">
        <v>311.18844647930985</v>
      </c>
      <c r="P22" s="175">
        <v>-4.8309734126268378</v>
      </c>
      <c r="Q22" s="58">
        <v>17</v>
      </c>
      <c r="R22" s="58">
        <v>11</v>
      </c>
      <c r="S22" s="175">
        <v>1.5962441314553992</v>
      </c>
      <c r="T22" s="175">
        <v>1.5006821282401093</v>
      </c>
      <c r="U22" s="175">
        <v>-5.9866784367225812</v>
      </c>
      <c r="V22" s="58" t="s">
        <v>241</v>
      </c>
      <c r="W22" s="58" t="s">
        <v>241</v>
      </c>
      <c r="X22" s="175" t="s">
        <v>241</v>
      </c>
      <c r="Y22" s="175" t="s">
        <v>241</v>
      </c>
      <c r="Z22" s="175" t="s">
        <v>241</v>
      </c>
      <c r="AA22" s="58">
        <v>11427</v>
      </c>
      <c r="AB22" s="58">
        <v>10963</v>
      </c>
      <c r="AC22" s="175">
        <v>426.00132866783531</v>
      </c>
      <c r="AD22" s="175">
        <v>404.06951779612382</v>
      </c>
      <c r="AE22" s="175">
        <v>-5.1482963539797533</v>
      </c>
    </row>
    <row r="23" spans="1:31" x14ac:dyDescent="0.2">
      <c r="A23" s="81" t="s">
        <v>185</v>
      </c>
      <c r="B23" s="58">
        <v>19831</v>
      </c>
      <c r="C23" s="58">
        <v>13742</v>
      </c>
      <c r="D23" s="175">
        <v>94.444306862321156</v>
      </c>
      <c r="E23" s="175">
        <v>65.067717396821593</v>
      </c>
      <c r="F23" s="175">
        <v>-31.104669451726842</v>
      </c>
      <c r="G23" s="58">
        <v>5579</v>
      </c>
      <c r="H23" s="58">
        <v>5412</v>
      </c>
      <c r="I23" s="175">
        <v>26.569753819015165</v>
      </c>
      <c r="J23" s="175">
        <v>25.625562985853477</v>
      </c>
      <c r="K23" s="175">
        <v>-3.5536303406994985</v>
      </c>
      <c r="L23" s="58">
        <v>68299</v>
      </c>
      <c r="M23" s="58">
        <v>59492</v>
      </c>
      <c r="N23" s="175">
        <v>325.27112674044031</v>
      </c>
      <c r="O23" s="175">
        <v>281.69179474397544</v>
      </c>
      <c r="P23" s="175">
        <v>-13.397848260672795</v>
      </c>
      <c r="Q23" s="58">
        <v>98</v>
      </c>
      <c r="R23" s="58">
        <v>99</v>
      </c>
      <c r="S23" s="175">
        <v>1.2094286066888806</v>
      </c>
      <c r="T23" s="175">
        <v>1.813518959516395</v>
      </c>
      <c r="U23" s="175">
        <v>49.94840947919743</v>
      </c>
      <c r="V23" s="58">
        <v>551</v>
      </c>
      <c r="W23" s="58">
        <v>604</v>
      </c>
      <c r="X23" s="175">
        <v>2.6241144209136684</v>
      </c>
      <c r="Y23" s="175">
        <v>2.8599113162334628</v>
      </c>
      <c r="Z23" s="175">
        <v>8.9857703399112587</v>
      </c>
      <c r="AA23" s="58">
        <v>131227</v>
      </c>
      <c r="AB23" s="58">
        <v>112838</v>
      </c>
      <c r="AC23" s="175">
        <v>624.96309094961509</v>
      </c>
      <c r="AD23" s="175">
        <v>534.28257135952231</v>
      </c>
      <c r="AE23" s="175">
        <v>-14.509739999574389</v>
      </c>
    </row>
    <row r="24" spans="1:31" x14ac:dyDescent="0.2">
      <c r="A24" s="81" t="s">
        <v>81</v>
      </c>
      <c r="B24" s="58">
        <v>3149</v>
      </c>
      <c r="C24" s="58">
        <v>2954</v>
      </c>
      <c r="D24" s="175">
        <v>38.064850223457235</v>
      </c>
      <c r="E24" s="175">
        <v>35.306936079863959</v>
      </c>
      <c r="F24" s="175">
        <v>-7.2453040729258618</v>
      </c>
      <c r="G24" s="58">
        <v>3902</v>
      </c>
      <c r="H24" s="58">
        <v>3834</v>
      </c>
      <c r="I24" s="175">
        <v>47.167051626525918</v>
      </c>
      <c r="J24" s="175">
        <v>45.824912975693437</v>
      </c>
      <c r="K24" s="175">
        <v>-2.8455004172397436</v>
      </c>
      <c r="L24" s="58">
        <v>108292</v>
      </c>
      <c r="M24" s="58">
        <v>108511</v>
      </c>
      <c r="N24" s="175">
        <v>1309.0246936800986</v>
      </c>
      <c r="O24" s="175">
        <v>1296.9502169810823</v>
      </c>
      <c r="P24" s="175">
        <v>-0.92240251519403182</v>
      </c>
      <c r="Q24" s="58">
        <v>33</v>
      </c>
      <c r="R24" s="58">
        <v>33</v>
      </c>
      <c r="S24" s="175">
        <v>1.8022938285090113</v>
      </c>
      <c r="T24" s="175">
        <v>2.8670721112076456</v>
      </c>
      <c r="U24" s="175">
        <v>59.079061685490885</v>
      </c>
      <c r="V24" s="58">
        <v>142</v>
      </c>
      <c r="W24" s="58">
        <v>131</v>
      </c>
      <c r="X24" s="175">
        <v>1.7164841955322092</v>
      </c>
      <c r="Y24" s="175">
        <v>1.5657442879018881</v>
      </c>
      <c r="Z24" s="175">
        <v>-8.7818989550080282</v>
      </c>
      <c r="AA24" s="58">
        <v>135320</v>
      </c>
      <c r="AB24" s="58">
        <v>127604</v>
      </c>
      <c r="AC24" s="175">
        <v>1635.7369108409757</v>
      </c>
      <c r="AD24" s="175">
        <v>1525.1544588811646</v>
      </c>
      <c r="AE24" s="175">
        <v>-6.7604057368221726</v>
      </c>
    </row>
    <row r="25" spans="1:31" x14ac:dyDescent="0.2">
      <c r="A25" s="81" t="s">
        <v>159</v>
      </c>
      <c r="B25" s="58">
        <v>2011</v>
      </c>
      <c r="C25" s="58">
        <v>1820</v>
      </c>
      <c r="D25" s="175">
        <v>50.282353794242411</v>
      </c>
      <c r="E25" s="175">
        <v>45.211123526229159</v>
      </c>
      <c r="F25" s="175">
        <v>-10.085506913150777</v>
      </c>
      <c r="G25" s="58">
        <v>409</v>
      </c>
      <c r="H25" s="58">
        <v>487</v>
      </c>
      <c r="I25" s="175">
        <v>10.226495624985153</v>
      </c>
      <c r="J25" s="175">
        <v>12.097701734765714</v>
      </c>
      <c r="K25" s="175">
        <v>18.297627832635754</v>
      </c>
      <c r="L25" s="58">
        <v>7173</v>
      </c>
      <c r="M25" s="58">
        <v>6494</v>
      </c>
      <c r="N25" s="175">
        <v>179.35123011740467</v>
      </c>
      <c r="O25" s="175">
        <v>161.31925064798472</v>
      </c>
      <c r="P25" s="175">
        <v>-10.054003787772226</v>
      </c>
      <c r="Q25" s="58">
        <v>3</v>
      </c>
      <c r="R25" s="58">
        <v>5</v>
      </c>
      <c r="S25" s="175">
        <v>0.33222591362126247</v>
      </c>
      <c r="T25" s="175">
        <v>0.66844919786096257</v>
      </c>
      <c r="U25" s="175">
        <v>101.20320855614975</v>
      </c>
      <c r="V25" s="58">
        <v>2</v>
      </c>
      <c r="W25" s="58">
        <v>61</v>
      </c>
      <c r="X25" s="175">
        <v>5.0007313569609552E-2</v>
      </c>
      <c r="Y25" s="175">
        <v>1.5153178764285598</v>
      </c>
      <c r="Z25" s="175">
        <v>2930.1925223782641</v>
      </c>
      <c r="AA25" s="58">
        <v>2008</v>
      </c>
      <c r="AB25" s="58">
        <v>12420</v>
      </c>
      <c r="AC25" s="175">
        <v>50.207342823887991</v>
      </c>
      <c r="AD25" s="175">
        <v>308.52865615151984</v>
      </c>
      <c r="AE25" s="175">
        <v>514.50903154493562</v>
      </c>
    </row>
    <row r="26" spans="1:31" x14ac:dyDescent="0.2">
      <c r="A26" s="81" t="s">
        <v>83</v>
      </c>
      <c r="B26" s="58">
        <v>15892</v>
      </c>
      <c r="C26" s="58">
        <v>11492</v>
      </c>
      <c r="D26" s="175">
        <v>141.35369376805613</v>
      </c>
      <c r="E26" s="175">
        <v>101.51143567132341</v>
      </c>
      <c r="F26" s="175">
        <v>-28.186216457922153</v>
      </c>
      <c r="G26" s="58">
        <v>7668</v>
      </c>
      <c r="H26" s="58">
        <v>6973</v>
      </c>
      <c r="I26" s="175">
        <v>68.204135654005441</v>
      </c>
      <c r="J26" s="175">
        <v>61.594086402378899</v>
      </c>
      <c r="K26" s="175">
        <v>-9.6915666304442816</v>
      </c>
      <c r="L26" s="58">
        <v>55478</v>
      </c>
      <c r="M26" s="58">
        <v>51813</v>
      </c>
      <c r="N26" s="175">
        <v>493.4570993496236</v>
      </c>
      <c r="O26" s="175">
        <v>457.67594991631404</v>
      </c>
      <c r="P26" s="175">
        <v>-7.2511165571372054</v>
      </c>
      <c r="Q26" s="58" t="s">
        <v>92</v>
      </c>
      <c r="R26" s="58" t="s">
        <v>92</v>
      </c>
      <c r="S26" s="175" t="s">
        <v>92</v>
      </c>
      <c r="T26" s="175" t="s">
        <v>92</v>
      </c>
      <c r="U26" s="175" t="s">
        <v>92</v>
      </c>
      <c r="V26" s="58" t="s">
        <v>92</v>
      </c>
      <c r="W26" s="58" t="s">
        <v>92</v>
      </c>
      <c r="X26" s="175" t="s">
        <v>92</v>
      </c>
      <c r="Y26" s="175" t="s">
        <v>92</v>
      </c>
      <c r="Z26" s="175" t="s">
        <v>92</v>
      </c>
      <c r="AA26" s="58">
        <v>87850</v>
      </c>
      <c r="AB26" s="58">
        <v>76790</v>
      </c>
      <c r="AC26" s="175">
        <v>781.39453797657507</v>
      </c>
      <c r="AD26" s="175">
        <v>678.3034411069375</v>
      </c>
      <c r="AE26" s="175">
        <v>-13.193219540104861</v>
      </c>
    </row>
    <row r="27" spans="1:31" x14ac:dyDescent="0.2">
      <c r="A27" s="81" t="s">
        <v>187</v>
      </c>
      <c r="B27" s="58">
        <v>6709</v>
      </c>
      <c r="C27" s="58">
        <v>5898</v>
      </c>
      <c r="D27" s="175">
        <v>71.293947421218533</v>
      </c>
      <c r="E27" s="175">
        <v>62.259415073956546</v>
      </c>
      <c r="F27" s="175">
        <v>-12.672229093844688</v>
      </c>
      <c r="G27" s="58">
        <v>2363</v>
      </c>
      <c r="H27" s="58">
        <v>2593</v>
      </c>
      <c r="I27" s="175">
        <v>25.110686802256584</v>
      </c>
      <c r="J27" s="175">
        <v>27.371763866864924</v>
      </c>
      <c r="K27" s="175">
        <v>9.0044413456869208</v>
      </c>
      <c r="L27" s="58">
        <v>73944</v>
      </c>
      <c r="M27" s="58">
        <v>78905</v>
      </c>
      <c r="N27" s="175">
        <v>785.77428053578524</v>
      </c>
      <c r="O27" s="175">
        <v>832.92288002891507</v>
      </c>
      <c r="P27" s="175">
        <v>6.0002726814857299</v>
      </c>
      <c r="Q27" s="58">
        <v>64</v>
      </c>
      <c r="R27" s="58">
        <v>66</v>
      </c>
      <c r="S27" s="175">
        <v>3.0231459612659424</v>
      </c>
      <c r="T27" s="175">
        <v>4.3165467625899279</v>
      </c>
      <c r="U27" s="175">
        <v>42.783273381294947</v>
      </c>
      <c r="V27" s="58">
        <v>486</v>
      </c>
      <c r="W27" s="58">
        <v>677</v>
      </c>
      <c r="X27" s="175">
        <v>5.1645339762575961</v>
      </c>
      <c r="Y27" s="175">
        <v>7.1464265861425194</v>
      </c>
      <c r="Z27" s="175">
        <v>38.375052211798447</v>
      </c>
      <c r="AA27" s="58">
        <v>114802</v>
      </c>
      <c r="AB27" s="58">
        <v>119809</v>
      </c>
      <c r="AC27" s="175">
        <v>1219.9564393874989</v>
      </c>
      <c r="AD27" s="175">
        <v>1264.7063853163206</v>
      </c>
      <c r="AE27" s="175">
        <v>3.6681593279911828</v>
      </c>
    </row>
    <row r="28" spans="1:31" x14ac:dyDescent="0.2">
      <c r="A28" s="81" t="s">
        <v>206</v>
      </c>
      <c r="B28" s="58">
        <v>971</v>
      </c>
      <c r="C28" s="58">
        <v>977</v>
      </c>
      <c r="D28" s="175">
        <v>30.228692040919253</v>
      </c>
      <c r="E28" s="175">
        <v>30.3486177089931</v>
      </c>
      <c r="F28" s="175">
        <v>0.39672794281508938</v>
      </c>
      <c r="G28" s="58">
        <v>847</v>
      </c>
      <c r="H28" s="58">
        <v>940</v>
      </c>
      <c r="I28" s="175">
        <v>26.368385333325033</v>
      </c>
      <c r="J28" s="175">
        <v>29.199284182654569</v>
      </c>
      <c r="K28" s="175">
        <v>10.735958283163338</v>
      </c>
      <c r="L28" s="58">
        <v>12641</v>
      </c>
      <c r="M28" s="58">
        <v>13890</v>
      </c>
      <c r="N28" s="175">
        <v>393.53336363466553</v>
      </c>
      <c r="O28" s="175">
        <v>431.46601840114039</v>
      </c>
      <c r="P28" s="175">
        <v>9.6389933539890116</v>
      </c>
      <c r="Q28" s="58">
        <v>16</v>
      </c>
      <c r="R28" s="58">
        <v>10</v>
      </c>
      <c r="S28" s="175">
        <v>2.4060150375939853</v>
      </c>
      <c r="T28" s="175">
        <v>2.1691973969631237</v>
      </c>
      <c r="U28" s="175">
        <v>-9.8427331887201763</v>
      </c>
      <c r="V28" s="58">
        <v>15</v>
      </c>
      <c r="W28" s="58">
        <v>33</v>
      </c>
      <c r="X28" s="175">
        <v>0.46697258559607496</v>
      </c>
      <c r="Y28" s="175">
        <v>1.025081253220852</v>
      </c>
      <c r="Z28" s="175">
        <v>119.5163666647304</v>
      </c>
      <c r="AA28" s="58">
        <v>29126</v>
      </c>
      <c r="AB28" s="58">
        <v>27998</v>
      </c>
      <c r="AC28" s="175">
        <v>906.73623520475189</v>
      </c>
      <c r="AD28" s="175">
        <v>869.70378568719423</v>
      </c>
      <c r="AE28" s="175">
        <v>-4.0841479671533509</v>
      </c>
    </row>
    <row r="29" spans="1:31" x14ac:dyDescent="0.2">
      <c r="A29" s="81" t="s">
        <v>86</v>
      </c>
      <c r="B29" s="58">
        <v>7288</v>
      </c>
      <c r="C29" s="58">
        <v>6600</v>
      </c>
      <c r="D29" s="175">
        <v>43.808618371872655</v>
      </c>
      <c r="E29" s="175">
        <v>39.476149108831912</v>
      </c>
      <c r="F29" s="175">
        <v>-9.8895364064309437</v>
      </c>
      <c r="G29" s="58">
        <v>1318</v>
      </c>
      <c r="H29" s="58">
        <v>1258</v>
      </c>
      <c r="I29" s="175">
        <v>7.922579447602657</v>
      </c>
      <c r="J29" s="175">
        <v>7.5243932695319016</v>
      </c>
      <c r="K29" s="175">
        <v>-5.0259663623978597</v>
      </c>
      <c r="L29" s="58">
        <v>93818</v>
      </c>
      <c r="M29" s="58">
        <v>85993</v>
      </c>
      <c r="N29" s="175">
        <v>563.94579561091507</v>
      </c>
      <c r="O29" s="175">
        <v>514.3443167145125</v>
      </c>
      <c r="P29" s="175">
        <v>-8.7954337602020658</v>
      </c>
      <c r="Q29" s="58">
        <v>148</v>
      </c>
      <c r="R29" s="58">
        <v>159</v>
      </c>
      <c r="S29" s="175">
        <v>2.6404995539696703</v>
      </c>
      <c r="T29" s="175">
        <v>3.7929389312977095</v>
      </c>
      <c r="U29" s="175">
        <v>43.644748040024716</v>
      </c>
      <c r="V29" s="58">
        <v>9874</v>
      </c>
      <c r="W29" s="58">
        <v>10599</v>
      </c>
      <c r="X29" s="175">
        <v>59.35322417725996</v>
      </c>
      <c r="Y29" s="175">
        <v>63.395106727955977</v>
      </c>
      <c r="Z29" s="175">
        <v>6.8098786657736277</v>
      </c>
      <c r="AA29" s="58">
        <v>208781</v>
      </c>
      <c r="AB29" s="58">
        <v>230437</v>
      </c>
      <c r="AC29" s="175">
        <v>1254.9954929058651</v>
      </c>
      <c r="AD29" s="175">
        <v>1378.2977836654393</v>
      </c>
      <c r="AE29" s="175">
        <v>9.8249190101930459</v>
      </c>
    </row>
    <row r="30" spans="1:31" x14ac:dyDescent="0.2">
      <c r="A30" s="81" t="s">
        <v>87</v>
      </c>
      <c r="B30" s="58">
        <v>698</v>
      </c>
      <c r="C30" s="58">
        <v>672</v>
      </c>
      <c r="D30" s="175">
        <v>20.086342495736691</v>
      </c>
      <c r="E30" s="175">
        <v>19.161660255209362</v>
      </c>
      <c r="F30" s="175">
        <v>-4.6035371582635936</v>
      </c>
      <c r="G30" s="58">
        <v>534</v>
      </c>
      <c r="H30" s="58">
        <v>535</v>
      </c>
      <c r="I30" s="175">
        <v>15.366915319087955</v>
      </c>
      <c r="J30" s="175">
        <v>15.255190828180073</v>
      </c>
      <c r="K30" s="175">
        <v>-0.72704566002979032</v>
      </c>
      <c r="L30" s="58">
        <v>6307</v>
      </c>
      <c r="M30" s="58">
        <v>5567</v>
      </c>
      <c r="N30" s="175">
        <v>181.49650733611935</v>
      </c>
      <c r="O30" s="175">
        <v>158.73952773921209</v>
      </c>
      <c r="P30" s="175">
        <v>-12.538522052527911</v>
      </c>
      <c r="Q30" s="58">
        <v>39</v>
      </c>
      <c r="R30" s="58">
        <v>40</v>
      </c>
      <c r="S30" s="175">
        <v>4.8872180451127818</v>
      </c>
      <c r="T30" s="175">
        <v>7.0298769771529006</v>
      </c>
      <c r="U30" s="175">
        <v>43.842098147897815</v>
      </c>
      <c r="V30" s="58">
        <v>37</v>
      </c>
      <c r="W30" s="58">
        <v>69</v>
      </c>
      <c r="X30" s="175">
        <v>1.0647488142439219</v>
      </c>
      <c r="Y30" s="175">
        <v>1.9674919012045329</v>
      </c>
      <c r="Z30" s="175">
        <v>84.784605991944574</v>
      </c>
      <c r="AA30" s="58">
        <v>24665</v>
      </c>
      <c r="AB30" s="58">
        <v>23267</v>
      </c>
      <c r="AC30" s="175">
        <v>709.78458117098194</v>
      </c>
      <c r="AD30" s="175">
        <v>663.44397196124442</v>
      </c>
      <c r="AE30" s="175">
        <v>-6.5288272581641831</v>
      </c>
    </row>
    <row r="31" spans="1:31" x14ac:dyDescent="0.2">
      <c r="A31" s="81" t="s">
        <v>189</v>
      </c>
      <c r="B31" s="58">
        <v>7520</v>
      </c>
      <c r="C31" s="58">
        <v>6089</v>
      </c>
      <c r="D31" s="175">
        <v>66.628272715190718</v>
      </c>
      <c r="E31" s="175">
        <v>53.775999865758713</v>
      </c>
      <c r="F31" s="175">
        <v>-19.28951828658435</v>
      </c>
      <c r="G31" s="58">
        <v>2928</v>
      </c>
      <c r="H31" s="58">
        <v>2804</v>
      </c>
      <c r="I31" s="175">
        <v>25.942497674212557</v>
      </c>
      <c r="J31" s="175">
        <v>24.763984828968212</v>
      </c>
      <c r="K31" s="175">
        <v>-4.5427886707139038</v>
      </c>
      <c r="L31" s="58">
        <v>57648</v>
      </c>
      <c r="M31" s="58">
        <v>62387</v>
      </c>
      <c r="N31" s="175">
        <v>510.76950338900457</v>
      </c>
      <c r="O31" s="175">
        <v>550.98099911727525</v>
      </c>
      <c r="P31" s="175">
        <v>7.8727283953845317</v>
      </c>
      <c r="Q31" s="58">
        <v>76</v>
      </c>
      <c r="R31" s="58">
        <v>62</v>
      </c>
      <c r="S31" s="175">
        <v>1.2410189418680602</v>
      </c>
      <c r="T31" s="175">
        <v>1.5856777493606138</v>
      </c>
      <c r="U31" s="175">
        <v>27.772243909005233</v>
      </c>
      <c r="V31" s="58">
        <v>354</v>
      </c>
      <c r="W31" s="58">
        <v>434</v>
      </c>
      <c r="X31" s="175">
        <v>3.1364904974970096</v>
      </c>
      <c r="Y31" s="175">
        <v>3.8329420170371624</v>
      </c>
      <c r="Z31" s="175">
        <v>22.204802472570439</v>
      </c>
      <c r="AA31" s="58">
        <v>106203</v>
      </c>
      <c r="AB31" s="58">
        <v>105006</v>
      </c>
      <c r="AC31" s="175">
        <v>940.9737296770478</v>
      </c>
      <c r="AD31" s="175">
        <v>927.37767152305128</v>
      </c>
      <c r="AE31" s="175">
        <v>-1.4448924263446572</v>
      </c>
    </row>
    <row r="32" spans="1:31" x14ac:dyDescent="0.2">
      <c r="A32" s="81" t="s">
        <v>190</v>
      </c>
      <c r="B32" s="58">
        <v>1544</v>
      </c>
      <c r="C32" s="58">
        <v>1378</v>
      </c>
      <c r="D32" s="175">
        <v>86.388303113280017</v>
      </c>
      <c r="E32" s="175">
        <v>76.310175945349059</v>
      </c>
      <c r="F32" s="175">
        <v>-11.66607839803917</v>
      </c>
      <c r="G32" s="58">
        <v>2004</v>
      </c>
      <c r="H32" s="58">
        <v>2156</v>
      </c>
      <c r="I32" s="175">
        <v>112.12575093200334</v>
      </c>
      <c r="J32" s="175">
        <v>119.39386018735311</v>
      </c>
      <c r="K32" s="175">
        <v>6.4821053102755988</v>
      </c>
      <c r="L32" s="58">
        <v>20642</v>
      </c>
      <c r="M32" s="58">
        <v>20733</v>
      </c>
      <c r="N32" s="175">
        <v>1154.9399953784496</v>
      </c>
      <c r="O32" s="175">
        <v>1148.1414208090871</v>
      </c>
      <c r="P32" s="175">
        <v>-0.58865175650399948</v>
      </c>
      <c r="Q32" s="58">
        <v>11</v>
      </c>
      <c r="R32" s="58">
        <v>2</v>
      </c>
      <c r="S32" s="175">
        <v>1.8867924528301887</v>
      </c>
      <c r="T32" s="175">
        <v>0.46838407494145201</v>
      </c>
      <c r="U32" s="175">
        <v>-75.175644028103036</v>
      </c>
      <c r="V32" s="58">
        <v>14</v>
      </c>
      <c r="W32" s="58" t="s">
        <v>241</v>
      </c>
      <c r="X32" s="175">
        <v>0.78331362926549242</v>
      </c>
      <c r="Y32" s="175" t="s">
        <v>241</v>
      </c>
      <c r="Z32" s="175" t="s">
        <v>92</v>
      </c>
      <c r="AA32" s="58">
        <v>28326</v>
      </c>
      <c r="AB32" s="58">
        <v>25864</v>
      </c>
      <c r="AC32" s="175">
        <v>1584.867275898167</v>
      </c>
      <c r="AD32" s="175">
        <v>1432.2833023588594</v>
      </c>
      <c r="AE32" s="175">
        <v>-9.6275553076099811</v>
      </c>
    </row>
    <row r="33" spans="1:31" x14ac:dyDescent="0.2">
      <c r="A33" s="81" t="s">
        <v>225</v>
      </c>
      <c r="B33" s="58" t="s">
        <v>92</v>
      </c>
      <c r="C33" s="58" t="s">
        <v>92</v>
      </c>
      <c r="D33" s="175" t="s">
        <v>92</v>
      </c>
      <c r="E33" s="175" t="s">
        <v>92</v>
      </c>
      <c r="F33" s="175" t="s">
        <v>92</v>
      </c>
      <c r="G33" s="58" t="s">
        <v>92</v>
      </c>
      <c r="H33" s="58" t="s">
        <v>92</v>
      </c>
      <c r="I33" s="175" t="s">
        <v>92</v>
      </c>
      <c r="J33" s="175" t="s">
        <v>92</v>
      </c>
      <c r="K33" s="175" t="s">
        <v>92</v>
      </c>
      <c r="L33" s="58" t="s">
        <v>92</v>
      </c>
      <c r="M33" s="58" t="s">
        <v>92</v>
      </c>
      <c r="N33" s="175" t="s">
        <v>92</v>
      </c>
      <c r="O33" s="175" t="s">
        <v>92</v>
      </c>
      <c r="P33" s="175" t="s">
        <v>92</v>
      </c>
      <c r="Q33" s="58" t="s">
        <v>92</v>
      </c>
      <c r="R33" s="58" t="s">
        <v>92</v>
      </c>
      <c r="S33" s="175" t="s">
        <v>92</v>
      </c>
      <c r="T33" s="175" t="s">
        <v>92</v>
      </c>
      <c r="U33" s="175" t="s">
        <v>92</v>
      </c>
      <c r="V33" s="58" t="s">
        <v>241</v>
      </c>
      <c r="W33" s="58" t="s">
        <v>92</v>
      </c>
      <c r="X33" s="175" t="s">
        <v>241</v>
      </c>
      <c r="Y33" s="175" t="s">
        <v>92</v>
      </c>
      <c r="Z33" s="175" t="s">
        <v>92</v>
      </c>
      <c r="AA33" s="58" t="s">
        <v>92</v>
      </c>
      <c r="AB33" s="58" t="s">
        <v>92</v>
      </c>
      <c r="AC33" s="175" t="s">
        <v>92</v>
      </c>
      <c r="AD33" s="175" t="s">
        <v>92</v>
      </c>
      <c r="AE33" s="175" t="s">
        <v>92</v>
      </c>
    </row>
    <row r="34" spans="1:31" x14ac:dyDescent="0.2">
      <c r="A34" s="81" t="s">
        <v>93</v>
      </c>
      <c r="B34" s="58">
        <v>2717</v>
      </c>
      <c r="C34" s="58">
        <v>1827</v>
      </c>
      <c r="D34" s="175">
        <v>39.316679866285661</v>
      </c>
      <c r="E34" s="175">
        <v>26.095671846426612</v>
      </c>
      <c r="F34" s="175">
        <v>-33.62696968518992</v>
      </c>
      <c r="G34" s="58">
        <v>1380</v>
      </c>
      <c r="H34" s="58">
        <v>1055</v>
      </c>
      <c r="I34" s="175">
        <v>19.969458305290473</v>
      </c>
      <c r="J34" s="175">
        <v>15.068929281871965</v>
      </c>
      <c r="K34" s="175">
        <v>-24.540119959689743</v>
      </c>
      <c r="L34" s="58">
        <v>8701</v>
      </c>
      <c r="M34" s="58">
        <v>6385</v>
      </c>
      <c r="N34" s="175">
        <v>125.90888167705246</v>
      </c>
      <c r="O34" s="175">
        <v>91.199159682229848</v>
      </c>
      <c r="P34" s="175">
        <v>-27.567334037522972</v>
      </c>
      <c r="Q34" s="58">
        <v>41</v>
      </c>
      <c r="R34" s="58">
        <v>35</v>
      </c>
      <c r="S34" s="175">
        <v>1.1388888888888888</v>
      </c>
      <c r="T34" s="175">
        <v>1.2977382276603633</v>
      </c>
      <c r="U34" s="175">
        <v>13.947746818958739</v>
      </c>
      <c r="V34" s="58">
        <v>258</v>
      </c>
      <c r="W34" s="58">
        <v>208</v>
      </c>
      <c r="X34" s="175">
        <v>3.7334204657716974</v>
      </c>
      <c r="Y34" s="175">
        <v>2.9709358205017709</v>
      </c>
      <c r="Z34" s="175">
        <v>-20.423219196992349</v>
      </c>
      <c r="AA34" s="58">
        <v>19011</v>
      </c>
      <c r="AB34" s="58">
        <v>16658</v>
      </c>
      <c r="AC34" s="175">
        <v>275.10099408831684</v>
      </c>
      <c r="AD34" s="175">
        <v>237.9319658553774</v>
      </c>
      <c r="AE34" s="175">
        <v>-13.511048317406992</v>
      </c>
    </row>
    <row r="35" spans="1:31" x14ac:dyDescent="0.2">
      <c r="A35" s="81" t="s">
        <v>165</v>
      </c>
      <c r="B35" s="58" t="s">
        <v>92</v>
      </c>
      <c r="C35" s="58" t="s">
        <v>92</v>
      </c>
      <c r="D35" s="175" t="s">
        <v>92</v>
      </c>
      <c r="E35" s="175" t="s">
        <v>92</v>
      </c>
      <c r="F35" s="175" t="s">
        <v>92</v>
      </c>
      <c r="G35" s="58" t="s">
        <v>92</v>
      </c>
      <c r="H35" s="58" t="s">
        <v>92</v>
      </c>
      <c r="I35" s="175" t="s">
        <v>92</v>
      </c>
      <c r="J35" s="175" t="s">
        <v>92</v>
      </c>
      <c r="K35" s="175" t="s">
        <v>92</v>
      </c>
      <c r="L35" s="58" t="s">
        <v>92</v>
      </c>
      <c r="M35" s="58" t="s">
        <v>92</v>
      </c>
      <c r="N35" s="175" t="s">
        <v>92</v>
      </c>
      <c r="O35" s="175" t="s">
        <v>92</v>
      </c>
      <c r="P35" s="175" t="s">
        <v>92</v>
      </c>
      <c r="Q35" s="58">
        <v>137</v>
      </c>
      <c r="R35" s="58">
        <v>97</v>
      </c>
      <c r="S35" s="175">
        <v>0.74198440207972272</v>
      </c>
      <c r="T35" s="175">
        <v>0.68103629853261249</v>
      </c>
      <c r="U35" s="175">
        <v>-8.2142028021448432</v>
      </c>
      <c r="V35" s="58">
        <v>9943</v>
      </c>
      <c r="W35" s="58">
        <v>10584</v>
      </c>
      <c r="X35" s="175">
        <v>22.219143865079406</v>
      </c>
      <c r="Y35" s="175">
        <v>23.470521012303262</v>
      </c>
      <c r="Z35" s="175">
        <v>5.6319773382023763</v>
      </c>
      <c r="AA35" s="58">
        <v>323274</v>
      </c>
      <c r="AB35" s="58">
        <v>302664</v>
      </c>
      <c r="AC35" s="175">
        <v>722.4048590807281</v>
      </c>
      <c r="AD35" s="175">
        <v>671.17174713414158</v>
      </c>
      <c r="AE35" s="175">
        <v>-7.0920220569642201</v>
      </c>
    </row>
    <row r="36" spans="1:31" x14ac:dyDescent="0.2">
      <c r="A36" s="81" t="s">
        <v>95</v>
      </c>
      <c r="B36" s="58" t="s">
        <v>92</v>
      </c>
      <c r="C36" s="58" t="s">
        <v>92</v>
      </c>
      <c r="D36" s="175" t="s">
        <v>92</v>
      </c>
      <c r="E36" s="175" t="s">
        <v>92</v>
      </c>
      <c r="F36" s="175" t="s">
        <v>92</v>
      </c>
      <c r="G36" s="58" t="s">
        <v>92</v>
      </c>
      <c r="H36" s="58" t="s">
        <v>92</v>
      </c>
      <c r="I36" s="175" t="s">
        <v>92</v>
      </c>
      <c r="J36" s="175" t="s">
        <v>92</v>
      </c>
      <c r="K36" s="175" t="s">
        <v>92</v>
      </c>
      <c r="L36" s="58" t="s">
        <v>92</v>
      </c>
      <c r="M36" s="58" t="s">
        <v>92</v>
      </c>
      <c r="N36" s="175" t="s">
        <v>92</v>
      </c>
      <c r="O36" s="175" t="s">
        <v>92</v>
      </c>
      <c r="P36" s="175" t="s">
        <v>92</v>
      </c>
      <c r="Q36" s="58" t="s">
        <v>92</v>
      </c>
      <c r="R36" s="58" t="s">
        <v>92</v>
      </c>
      <c r="S36" s="175" t="s">
        <v>92</v>
      </c>
      <c r="T36" s="175" t="s">
        <v>92</v>
      </c>
      <c r="U36" s="175" t="s">
        <v>92</v>
      </c>
      <c r="V36" s="58" t="s">
        <v>92</v>
      </c>
      <c r="W36" s="58" t="s">
        <v>92</v>
      </c>
      <c r="X36" s="175" t="s">
        <v>92</v>
      </c>
      <c r="Y36" s="175" t="s">
        <v>92</v>
      </c>
      <c r="Z36" s="175" t="s">
        <v>92</v>
      </c>
      <c r="AA36" s="58">
        <v>23088</v>
      </c>
      <c r="AB36" s="58">
        <v>22254</v>
      </c>
      <c r="AC36" s="175">
        <v>1018.9872886985005</v>
      </c>
      <c r="AD36" s="175">
        <v>972.59055047908407</v>
      </c>
      <c r="AE36" s="175">
        <v>-4.5532205096175948</v>
      </c>
    </row>
    <row r="37" spans="1:31" x14ac:dyDescent="0.2">
      <c r="A37" s="513" t="s">
        <v>661</v>
      </c>
      <c r="B37" s="322">
        <v>358</v>
      </c>
      <c r="C37" s="322">
        <v>321</v>
      </c>
      <c r="D37" s="414">
        <v>23.354395780030295</v>
      </c>
      <c r="E37" s="414">
        <v>20.707085693790585</v>
      </c>
      <c r="F37" s="414">
        <v>-11.335382474349231</v>
      </c>
      <c r="G37" s="322">
        <v>493</v>
      </c>
      <c r="H37" s="322">
        <v>378</v>
      </c>
      <c r="I37" s="414">
        <v>32.161221004343396</v>
      </c>
      <c r="J37" s="414">
        <v>24.384044835678633</v>
      </c>
      <c r="K37" s="414">
        <v>-24.181843617238442</v>
      </c>
      <c r="L37" s="322">
        <v>2981</v>
      </c>
      <c r="M37" s="322">
        <v>2395</v>
      </c>
      <c r="N37" s="414">
        <v>194.46774810131373</v>
      </c>
      <c r="O37" s="414">
        <v>154.49679201441884</v>
      </c>
      <c r="P37" s="414">
        <v>-20.554028355422115</v>
      </c>
      <c r="Q37" s="322">
        <v>27</v>
      </c>
      <c r="R37" s="322">
        <v>23</v>
      </c>
      <c r="S37" s="414">
        <v>4.9090909090909092</v>
      </c>
      <c r="T37" s="414">
        <v>5.75</v>
      </c>
      <c r="U37" s="414">
        <v>17.129629629629626</v>
      </c>
      <c r="V37" s="322">
        <v>23</v>
      </c>
      <c r="W37" s="322">
        <v>8</v>
      </c>
      <c r="X37" s="414">
        <v>1.500422075253343</v>
      </c>
      <c r="Y37" s="414">
        <v>0.51606444096674353</v>
      </c>
      <c r="Z37" s="414">
        <v>-65.605382013617259</v>
      </c>
      <c r="AA37" s="322">
        <v>6223</v>
      </c>
      <c r="AB37" s="322">
        <v>5200</v>
      </c>
      <c r="AC37" s="414">
        <v>405.96202496963275</v>
      </c>
      <c r="AD37" s="414">
        <v>335.44188662838332</v>
      </c>
      <c r="AE37" s="414">
        <v>-17.371117002021208</v>
      </c>
    </row>
    <row r="38" spans="1:31" x14ac:dyDescent="0.2">
      <c r="A38" s="81"/>
      <c r="B38" s="81"/>
      <c r="C38" s="156"/>
      <c r="D38" s="156"/>
      <c r="E38" s="175"/>
      <c r="F38" s="175"/>
      <c r="G38" s="175"/>
      <c r="H38" s="156"/>
      <c r="I38" s="156"/>
      <c r="J38" s="175"/>
      <c r="K38" s="175"/>
      <c r="L38" s="175"/>
      <c r="M38" s="156"/>
      <c r="N38" s="156"/>
      <c r="O38" s="175"/>
      <c r="P38" s="175"/>
      <c r="Q38" s="175"/>
      <c r="R38" s="156"/>
      <c r="S38" s="156"/>
      <c r="T38" s="175"/>
      <c r="U38" s="175"/>
      <c r="V38" s="175"/>
      <c r="W38" s="156"/>
      <c r="X38" s="156"/>
      <c r="Y38" s="175"/>
      <c r="Z38" s="175"/>
      <c r="AA38" s="175"/>
      <c r="AB38" s="156"/>
      <c r="AC38" s="156"/>
      <c r="AD38" s="175"/>
    </row>
    <row r="39" spans="1:31" x14ac:dyDescent="0.2">
      <c r="A39" s="3" t="s">
        <v>662</v>
      </c>
    </row>
    <row r="40" spans="1:31" x14ac:dyDescent="0.2">
      <c r="A40" s="3" t="s">
        <v>663</v>
      </c>
    </row>
    <row r="41" spans="1:31" x14ac:dyDescent="0.2">
      <c r="A41" s="3" t="s">
        <v>376</v>
      </c>
    </row>
    <row r="42" spans="1:31" x14ac:dyDescent="0.2">
      <c r="A42" s="3" t="s">
        <v>664</v>
      </c>
    </row>
    <row r="43" spans="1:31" x14ac:dyDescent="0.2">
      <c r="A43" s="3" t="s">
        <v>665</v>
      </c>
    </row>
    <row r="44" spans="1:31" x14ac:dyDescent="0.2">
      <c r="A44" s="35" t="s">
        <v>169</v>
      </c>
    </row>
    <row r="45" spans="1:31" x14ac:dyDescent="0.2">
      <c r="A45" s="3" t="s">
        <v>666</v>
      </c>
    </row>
    <row r="46" spans="1:31" x14ac:dyDescent="0.2">
      <c r="A46" s="3" t="s">
        <v>667</v>
      </c>
    </row>
  </sheetData>
  <mergeCells count="25">
    <mergeCell ref="AC6:AD6"/>
    <mergeCell ref="A5:A7"/>
    <mergeCell ref="B5:F5"/>
    <mergeCell ref="G5:K5"/>
    <mergeCell ref="L5:P5"/>
    <mergeCell ref="Q5:U5"/>
    <mergeCell ref="Q6:R6"/>
    <mergeCell ref="S6:T6"/>
    <mergeCell ref="U6:U7"/>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s>
  <hyperlinks>
    <hyperlink ref="AE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M31" sqref="M31"/>
    </sheetView>
  </sheetViews>
  <sheetFormatPr defaultRowHeight="11.25" x14ac:dyDescent="0.2"/>
  <cols>
    <col min="1" max="1" width="15.140625" style="1" bestFit="1" customWidth="1"/>
    <col min="2" max="3" width="9.140625" style="1"/>
    <col min="4" max="5" width="9.140625" style="1" customWidth="1"/>
    <col min="6" max="16384" width="9.140625" style="1"/>
  </cols>
  <sheetData>
    <row r="1" spans="1:6" x14ac:dyDescent="0.2">
      <c r="A1" s="589" t="s">
        <v>608</v>
      </c>
      <c r="F1" s="10" t="s">
        <v>46</v>
      </c>
    </row>
    <row r="2" spans="1:6" x14ac:dyDescent="0.2">
      <c r="A2" s="3" t="s">
        <v>680</v>
      </c>
    </row>
    <row r="3" spans="1:6" x14ac:dyDescent="0.2">
      <c r="A3" s="11" t="s">
        <v>178</v>
      </c>
    </row>
    <row r="5" spans="1:6" ht="18" customHeight="1" x14ac:dyDescent="0.2">
      <c r="A5" s="815" t="s">
        <v>50</v>
      </c>
      <c r="B5" s="799" t="s">
        <v>679</v>
      </c>
      <c r="C5" s="799"/>
      <c r="D5" s="799"/>
      <c r="E5" s="799"/>
      <c r="F5" s="799"/>
    </row>
    <row r="6" spans="1:6" ht="12.75" customHeight="1" x14ac:dyDescent="0.2">
      <c r="A6" s="815"/>
      <c r="B6" s="799" t="s">
        <v>148</v>
      </c>
      <c r="C6" s="799"/>
      <c r="D6" s="799" t="s">
        <v>515</v>
      </c>
      <c r="E6" s="799"/>
      <c r="F6" s="815" t="s">
        <v>62</v>
      </c>
    </row>
    <row r="7" spans="1:6" x14ac:dyDescent="0.2">
      <c r="A7" s="815"/>
      <c r="B7" s="588" t="s">
        <v>678</v>
      </c>
      <c r="C7" s="588">
        <v>2017</v>
      </c>
      <c r="D7" s="588">
        <v>2016</v>
      </c>
      <c r="E7" s="588">
        <v>2017</v>
      </c>
      <c r="F7" s="815"/>
    </row>
    <row r="8" spans="1:6" x14ac:dyDescent="0.2">
      <c r="A8" s="584"/>
    </row>
    <row r="9" spans="1:6" x14ac:dyDescent="0.2">
      <c r="A9" s="587" t="s">
        <v>64</v>
      </c>
      <c r="B9" s="586">
        <v>9623</v>
      </c>
      <c r="C9" s="586">
        <v>10530</v>
      </c>
      <c r="D9" s="585">
        <v>4.6695133601362011</v>
      </c>
      <c r="E9" s="585">
        <v>5.0707661044894969</v>
      </c>
      <c r="F9" s="585">
        <v>8.5930312948412357</v>
      </c>
    </row>
    <row r="10" spans="1:6" x14ac:dyDescent="0.2">
      <c r="A10" s="584"/>
      <c r="B10" s="583"/>
      <c r="C10" s="583"/>
      <c r="D10" s="221"/>
      <c r="E10" s="221"/>
      <c r="F10" s="582"/>
    </row>
    <row r="11" spans="1:6" x14ac:dyDescent="0.2">
      <c r="A11" s="581" t="s">
        <v>180</v>
      </c>
      <c r="B11" s="321">
        <v>33</v>
      </c>
      <c r="C11" s="449">
        <v>54</v>
      </c>
      <c r="D11" s="215">
        <v>4.0407157209555189</v>
      </c>
      <c r="E11" s="215">
        <v>6.5090119681444136</v>
      </c>
      <c r="F11" s="215">
        <v>61.085619915998699</v>
      </c>
    </row>
    <row r="12" spans="1:6" x14ac:dyDescent="0.2">
      <c r="A12" s="38" t="s">
        <v>68</v>
      </c>
      <c r="B12" s="58">
        <v>146</v>
      </c>
      <c r="C12" s="57">
        <v>135</v>
      </c>
      <c r="D12" s="221">
        <v>4.3465795842347772</v>
      </c>
      <c r="E12" s="221">
        <v>3.9990248303895077</v>
      </c>
      <c r="F12" s="221">
        <v>-7.9960517715093715</v>
      </c>
    </row>
    <row r="13" spans="1:6" x14ac:dyDescent="0.2">
      <c r="A13" s="38" t="s">
        <v>69</v>
      </c>
      <c r="B13" s="58">
        <v>18</v>
      </c>
      <c r="C13" s="57">
        <v>37</v>
      </c>
      <c r="D13" s="221">
        <v>2.3009222863497785</v>
      </c>
      <c r="E13" s="221">
        <v>4.6382072952732907</v>
      </c>
      <c r="F13" s="221">
        <v>101.5803542253233</v>
      </c>
    </row>
    <row r="14" spans="1:6" x14ac:dyDescent="0.2">
      <c r="A14" s="38" t="s">
        <v>70</v>
      </c>
      <c r="B14" s="58">
        <v>96</v>
      </c>
      <c r="C14" s="57">
        <v>101</v>
      </c>
      <c r="D14" s="221">
        <v>2.3990002166597071</v>
      </c>
      <c r="E14" s="221">
        <v>2.4854722914135055</v>
      </c>
      <c r="F14" s="221">
        <v>3.6045046662896763</v>
      </c>
    </row>
    <row r="15" spans="1:6" x14ac:dyDescent="0.2">
      <c r="A15" s="38" t="s">
        <v>71</v>
      </c>
      <c r="B15" s="58">
        <v>395</v>
      </c>
      <c r="C15" s="57">
        <v>409</v>
      </c>
      <c r="D15" s="221">
        <v>2.5856596305740438</v>
      </c>
      <c r="E15" s="221">
        <v>2.6654593678090843</v>
      </c>
      <c r="F15" s="221">
        <v>3.0862429181107709</v>
      </c>
    </row>
    <row r="16" spans="1:6" x14ac:dyDescent="0.2">
      <c r="A16" s="38" t="s">
        <v>181</v>
      </c>
      <c r="B16" s="58">
        <v>562</v>
      </c>
      <c r="C16" s="57">
        <v>583</v>
      </c>
      <c r="D16" s="221">
        <v>6.2697582450388865</v>
      </c>
      <c r="E16" s="221">
        <v>6.4630850311403192</v>
      </c>
      <c r="F16" s="221">
        <v>3.0834807108297557</v>
      </c>
    </row>
    <row r="17" spans="1:6" x14ac:dyDescent="0.2">
      <c r="A17" s="38" t="s">
        <v>73</v>
      </c>
      <c r="B17" s="58">
        <v>149</v>
      </c>
      <c r="C17" s="57">
        <v>167</v>
      </c>
      <c r="D17" s="221">
        <v>5.0046755089318342</v>
      </c>
      <c r="E17" s="221">
        <v>5.4944259542205751</v>
      </c>
      <c r="F17" s="221">
        <v>9.7858581323541305</v>
      </c>
    </row>
    <row r="18" spans="1:6" x14ac:dyDescent="0.2">
      <c r="A18" s="38" t="s">
        <v>154</v>
      </c>
      <c r="B18" s="58">
        <v>213</v>
      </c>
      <c r="C18" s="57">
        <v>222</v>
      </c>
      <c r="D18" s="221">
        <v>5.3602476484744557</v>
      </c>
      <c r="E18" s="221">
        <v>5.5273984676657149</v>
      </c>
      <c r="F18" s="221">
        <v>3.1183413557176021</v>
      </c>
    </row>
    <row r="19" spans="1:6" x14ac:dyDescent="0.2">
      <c r="A19" s="81" t="s">
        <v>75</v>
      </c>
      <c r="B19" s="58">
        <v>441</v>
      </c>
      <c r="C19" s="58">
        <v>472</v>
      </c>
      <c r="D19" s="221">
        <v>6.5861641269113509</v>
      </c>
      <c r="E19" s="221">
        <v>6.9629130467878246</v>
      </c>
      <c r="F19" s="221">
        <v>5.7203087049874979</v>
      </c>
    </row>
    <row r="20" spans="1:6" x14ac:dyDescent="0.2">
      <c r="A20" s="38" t="s">
        <v>76</v>
      </c>
      <c r="B20" s="58">
        <v>159</v>
      </c>
      <c r="C20" s="57">
        <v>157</v>
      </c>
      <c r="D20" s="221">
        <v>2.2864420028886823</v>
      </c>
      <c r="E20" s="221">
        <v>2.2427837717880372</v>
      </c>
      <c r="F20" s="221">
        <v>-1.9094396903786448</v>
      </c>
    </row>
    <row r="21" spans="1:6" x14ac:dyDescent="0.2">
      <c r="A21" s="38" t="s">
        <v>183</v>
      </c>
      <c r="B21" s="58">
        <v>145</v>
      </c>
      <c r="C21" s="57">
        <v>189</v>
      </c>
      <c r="D21" s="221">
        <v>4.3865872079251407</v>
      </c>
      <c r="E21" s="221">
        <v>5.6509945750452077</v>
      </c>
      <c r="F21" s="221">
        <v>28.824398266508709</v>
      </c>
    </row>
    <row r="22" spans="1:6" x14ac:dyDescent="0.2">
      <c r="A22" s="38" t="s">
        <v>224</v>
      </c>
      <c r="B22" s="58">
        <v>148</v>
      </c>
      <c r="C22" s="57">
        <v>195</v>
      </c>
      <c r="D22" s="221">
        <v>5.517475859179104</v>
      </c>
      <c r="E22" s="221">
        <v>7.1872257566582274</v>
      </c>
      <c r="F22" s="221">
        <v>30.262930733104287</v>
      </c>
    </row>
    <row r="23" spans="1:6" x14ac:dyDescent="0.2">
      <c r="A23" s="38" t="s">
        <v>185</v>
      </c>
      <c r="B23" s="58">
        <v>1287</v>
      </c>
      <c r="C23" s="57">
        <v>1510</v>
      </c>
      <c r="D23" s="221">
        <v>6.1292835929507996</v>
      </c>
      <c r="E23" s="221">
        <v>7.1497782905836562</v>
      </c>
      <c r="F23" s="221">
        <v>16.649493895281875</v>
      </c>
    </row>
    <row r="24" spans="1:6" x14ac:dyDescent="0.2">
      <c r="A24" s="38" t="s">
        <v>81</v>
      </c>
      <c r="B24" s="58">
        <v>269</v>
      </c>
      <c r="C24" s="57">
        <v>234</v>
      </c>
      <c r="D24" s="221">
        <v>3.2516496380152415</v>
      </c>
      <c r="E24" s="221">
        <v>2.7968256745728386</v>
      </c>
      <c r="F24" s="221">
        <v>-13.987483710576543</v>
      </c>
    </row>
    <row r="25" spans="1:6" x14ac:dyDescent="0.2">
      <c r="A25" s="38" t="s">
        <v>186</v>
      </c>
      <c r="B25" s="58">
        <v>185</v>
      </c>
      <c r="C25" s="57">
        <v>230</v>
      </c>
      <c r="D25" s="221">
        <v>4.625676505188884</v>
      </c>
      <c r="E25" s="221">
        <v>5.7134936324355534</v>
      </c>
      <c r="F25" s="221">
        <v>23.516930464687768</v>
      </c>
    </row>
    <row r="26" spans="1:6" x14ac:dyDescent="0.2">
      <c r="A26" s="38" t="s">
        <v>83</v>
      </c>
      <c r="B26" s="58">
        <v>379</v>
      </c>
      <c r="C26" s="57">
        <v>423</v>
      </c>
      <c r="D26" s="221">
        <v>3.3710703459661007</v>
      </c>
      <c r="E26" s="221">
        <v>3.7364546892594683</v>
      </c>
      <c r="F26" s="221">
        <v>10.838822860240672</v>
      </c>
    </row>
    <row r="27" spans="1:6" x14ac:dyDescent="0.2">
      <c r="A27" s="38" t="s">
        <v>187</v>
      </c>
      <c r="B27" s="58">
        <v>449</v>
      </c>
      <c r="C27" s="57">
        <v>441</v>
      </c>
      <c r="D27" s="221">
        <v>4.7713492908223465</v>
      </c>
      <c r="E27" s="221">
        <v>4.6552055014606371</v>
      </c>
      <c r="F27" s="221">
        <v>-2.4341917198372198</v>
      </c>
    </row>
    <row r="28" spans="1:6" x14ac:dyDescent="0.2">
      <c r="A28" s="38" t="s">
        <v>206</v>
      </c>
      <c r="B28" s="58">
        <v>120</v>
      </c>
      <c r="C28" s="57">
        <v>124</v>
      </c>
      <c r="D28" s="221">
        <v>3.7357806847685997</v>
      </c>
      <c r="E28" s="221">
        <v>3.8518204666480491</v>
      </c>
      <c r="F28" s="221">
        <v>3.1061722213127529</v>
      </c>
    </row>
    <row r="29" spans="1:6" x14ac:dyDescent="0.2">
      <c r="A29" s="38" t="s">
        <v>86</v>
      </c>
      <c r="B29" s="58">
        <v>398</v>
      </c>
      <c r="C29" s="57">
        <v>529</v>
      </c>
      <c r="D29" s="221">
        <v>2.3924025949513332</v>
      </c>
      <c r="E29" s="221">
        <v>3.1640731634200123</v>
      </c>
      <c r="F29" s="221">
        <v>32.255046458197675</v>
      </c>
    </row>
    <row r="30" spans="1:6" x14ac:dyDescent="0.2">
      <c r="A30" s="38" t="s">
        <v>87</v>
      </c>
      <c r="B30" s="58">
        <v>79</v>
      </c>
      <c r="C30" s="57">
        <v>55</v>
      </c>
      <c r="D30" s="221">
        <v>2.273382603385671</v>
      </c>
      <c r="E30" s="221">
        <v>1.5682906458876709</v>
      </c>
      <c r="F30" s="221">
        <v>-31.015103064830829</v>
      </c>
    </row>
    <row r="31" spans="1:6" x14ac:dyDescent="0.2">
      <c r="A31" s="38" t="s">
        <v>189</v>
      </c>
      <c r="B31" s="58">
        <v>984</v>
      </c>
      <c r="C31" s="57">
        <v>1084</v>
      </c>
      <c r="D31" s="221">
        <v>8.7183803659238919</v>
      </c>
      <c r="E31" s="221">
        <v>9.5735233789591803</v>
      </c>
      <c r="F31" s="221">
        <v>9.8085077404703078</v>
      </c>
    </row>
    <row r="32" spans="1:6" x14ac:dyDescent="0.2">
      <c r="A32" s="38" t="s">
        <v>190</v>
      </c>
      <c r="B32" s="58">
        <v>86</v>
      </c>
      <c r="C32" s="57">
        <v>102</v>
      </c>
      <c r="D32" s="221">
        <v>4.8117837226308815</v>
      </c>
      <c r="E32" s="221">
        <v>5.6485035895686533</v>
      </c>
      <c r="F32" s="221">
        <v>17.388974965821792</v>
      </c>
    </row>
    <row r="33" spans="1:6" x14ac:dyDescent="0.2">
      <c r="A33" s="38" t="s">
        <v>225</v>
      </c>
      <c r="B33" s="58" t="s">
        <v>92</v>
      </c>
      <c r="C33" s="57" t="s">
        <v>92</v>
      </c>
      <c r="D33" s="221" t="s">
        <v>92</v>
      </c>
      <c r="E33" s="221" t="s">
        <v>92</v>
      </c>
      <c r="F33" s="221" t="s">
        <v>92</v>
      </c>
    </row>
    <row r="34" spans="1:6" x14ac:dyDescent="0.2">
      <c r="A34" s="38" t="s">
        <v>93</v>
      </c>
      <c r="B34" s="58">
        <v>685</v>
      </c>
      <c r="C34" s="57">
        <v>768</v>
      </c>
      <c r="D34" s="221">
        <v>9.9123760428434604</v>
      </c>
      <c r="E34" s="221">
        <v>10.969609183391155</v>
      </c>
      <c r="F34" s="221">
        <v>10.665789271695324</v>
      </c>
    </row>
    <row r="35" spans="1:6" x14ac:dyDescent="0.2">
      <c r="A35" s="81" t="s">
        <v>165</v>
      </c>
      <c r="B35" s="58">
        <v>2142</v>
      </c>
      <c r="C35" s="58">
        <v>2238</v>
      </c>
      <c r="D35" s="221">
        <v>4.7866243748365767</v>
      </c>
      <c r="E35" s="221">
        <v>4.9628709396763702</v>
      </c>
      <c r="F35" s="221">
        <v>3.6820638311693576</v>
      </c>
    </row>
    <row r="36" spans="1:6" x14ac:dyDescent="0.2">
      <c r="A36" s="38" t="s">
        <v>95</v>
      </c>
      <c r="B36" s="58">
        <v>9</v>
      </c>
      <c r="C36" s="57">
        <v>15</v>
      </c>
      <c r="D36" s="221">
        <v>0.39721437969016393</v>
      </c>
      <c r="E36" s="221">
        <v>0.65556116910156659</v>
      </c>
      <c r="F36" s="221">
        <v>65.039636685086492</v>
      </c>
    </row>
    <row r="37" spans="1:6" x14ac:dyDescent="0.2">
      <c r="A37" s="580" t="s">
        <v>677</v>
      </c>
      <c r="B37" s="322">
        <v>46</v>
      </c>
      <c r="C37" s="452">
        <v>56</v>
      </c>
      <c r="D37" s="228">
        <v>3.0008441505066861</v>
      </c>
      <c r="E37" s="228">
        <v>3.6124510867672046</v>
      </c>
      <c r="F37" s="228">
        <v>20.381162952339604</v>
      </c>
    </row>
    <row r="38" spans="1:6" x14ac:dyDescent="0.2">
      <c r="D38" s="332"/>
    </row>
    <row r="39" spans="1:6" x14ac:dyDescent="0.2">
      <c r="A39" s="36" t="s">
        <v>466</v>
      </c>
      <c r="D39" s="332"/>
    </row>
    <row r="40" spans="1:6" x14ac:dyDescent="0.2">
      <c r="A40" s="8" t="s">
        <v>98</v>
      </c>
    </row>
    <row r="41" spans="1:6" x14ac:dyDescent="0.2">
      <c r="A41" s="8" t="s">
        <v>376</v>
      </c>
    </row>
    <row r="42" spans="1:6" x14ac:dyDescent="0.2">
      <c r="A42" s="1" t="s">
        <v>664</v>
      </c>
    </row>
    <row r="43" spans="1:6" x14ac:dyDescent="0.2">
      <c r="A43" s="35" t="s">
        <v>208</v>
      </c>
    </row>
    <row r="44" spans="1:6" x14ac:dyDescent="0.2">
      <c r="A44" s="1" t="s">
        <v>676</v>
      </c>
    </row>
  </sheetData>
  <mergeCells count="5">
    <mergeCell ref="A5:A7"/>
    <mergeCell ref="B5:F5"/>
    <mergeCell ref="B6:C6"/>
    <mergeCell ref="D6:E6"/>
    <mergeCell ref="F6:F7"/>
  </mergeCells>
  <hyperlinks>
    <hyperlink ref="F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workbookViewId="0">
      <selection activeCell="A37" sqref="A37:I37"/>
    </sheetView>
  </sheetViews>
  <sheetFormatPr defaultColWidth="9.140625" defaultRowHeight="11.25" x14ac:dyDescent="0.2"/>
  <cols>
    <col min="1" max="1" width="17" style="1" bestFit="1" customWidth="1"/>
    <col min="2" max="2" width="9.140625" style="1" customWidth="1"/>
    <col min="3" max="4" width="11.5703125" style="1" customWidth="1"/>
    <col min="5" max="5" width="12" style="1" customWidth="1"/>
    <col min="6" max="6" width="12.42578125" style="1" customWidth="1"/>
    <col min="7" max="7" width="9.28515625" style="1" bestFit="1" customWidth="1"/>
    <col min="8" max="8" width="10.85546875" style="418" customWidth="1"/>
    <col min="9" max="16384" width="9.140625" style="1"/>
  </cols>
  <sheetData>
    <row r="1" spans="1:9" x14ac:dyDescent="0.2">
      <c r="A1" s="7" t="s">
        <v>45</v>
      </c>
      <c r="I1" s="10" t="s">
        <v>46</v>
      </c>
    </row>
    <row r="2" spans="1:9" x14ac:dyDescent="0.2">
      <c r="A2" s="11" t="s">
        <v>601</v>
      </c>
    </row>
    <row r="3" spans="1:9" x14ac:dyDescent="0.2">
      <c r="A3" s="11" t="s">
        <v>597</v>
      </c>
    </row>
    <row r="4" spans="1:9" x14ac:dyDescent="0.2">
      <c r="A4" s="11"/>
    </row>
    <row r="5" spans="1:9" s="429" customFormat="1" ht="42" customHeight="1" x14ac:dyDescent="0.2">
      <c r="A5" s="430" t="s">
        <v>391</v>
      </c>
      <c r="B5" s="431" t="s">
        <v>566</v>
      </c>
      <c r="C5" s="431" t="s">
        <v>567</v>
      </c>
      <c r="D5" s="431" t="s">
        <v>568</v>
      </c>
      <c r="E5" s="431" t="s">
        <v>569</v>
      </c>
      <c r="F5" s="431" t="s">
        <v>570</v>
      </c>
      <c r="G5" s="431" t="s">
        <v>604</v>
      </c>
      <c r="H5" s="431" t="s">
        <v>602</v>
      </c>
      <c r="I5" s="431" t="s">
        <v>571</v>
      </c>
    </row>
    <row r="6" spans="1:9" s="429" customFormat="1" x14ac:dyDescent="0.2">
      <c r="A6" s="548"/>
      <c r="B6" s="549"/>
      <c r="C6" s="549"/>
      <c r="D6" s="549"/>
      <c r="E6" s="549"/>
      <c r="F6" s="549"/>
      <c r="G6" s="549"/>
      <c r="H6" s="549"/>
      <c r="I6" s="549"/>
    </row>
    <row r="7" spans="1:9" s="419" customFormat="1" x14ac:dyDescent="0.2">
      <c r="A7" s="432" t="s">
        <v>68</v>
      </c>
      <c r="B7" s="433">
        <v>20</v>
      </c>
      <c r="C7" s="434">
        <v>20</v>
      </c>
      <c r="D7" s="434">
        <v>20</v>
      </c>
      <c r="E7" s="434">
        <v>17.75</v>
      </c>
      <c r="F7" s="434">
        <v>17.5</v>
      </c>
      <c r="G7" s="435">
        <v>95.25</v>
      </c>
      <c r="H7" s="436" t="s">
        <v>67</v>
      </c>
      <c r="I7" s="436" t="s">
        <v>572</v>
      </c>
    </row>
    <row r="8" spans="1:9" s="419" customFormat="1" x14ac:dyDescent="0.2">
      <c r="A8" s="420" t="s">
        <v>81</v>
      </c>
      <c r="B8" s="421">
        <v>20</v>
      </c>
      <c r="C8" s="422">
        <v>20</v>
      </c>
      <c r="D8" s="422">
        <v>17</v>
      </c>
      <c r="E8" s="422">
        <v>18.25</v>
      </c>
      <c r="F8" s="422">
        <v>16.5</v>
      </c>
      <c r="G8" s="423">
        <v>91.75</v>
      </c>
      <c r="H8" s="424" t="s">
        <v>67</v>
      </c>
      <c r="I8" s="424" t="s">
        <v>573</v>
      </c>
    </row>
    <row r="9" spans="1:9" s="419" customFormat="1" x14ac:dyDescent="0.2">
      <c r="A9" s="420" t="s">
        <v>206</v>
      </c>
      <c r="B9" s="421">
        <v>20</v>
      </c>
      <c r="C9" s="422">
        <v>17.25</v>
      </c>
      <c r="D9" s="422">
        <v>20</v>
      </c>
      <c r="E9" s="422">
        <v>20</v>
      </c>
      <c r="F9" s="422">
        <v>14.5</v>
      </c>
      <c r="G9" s="423">
        <v>91.75</v>
      </c>
      <c r="H9" s="424" t="s">
        <v>67</v>
      </c>
      <c r="I9" s="424" t="s">
        <v>574</v>
      </c>
    </row>
    <row r="10" spans="1:9" s="419" customFormat="1" x14ac:dyDescent="0.2">
      <c r="A10" s="420" t="s">
        <v>187</v>
      </c>
      <c r="B10" s="421">
        <v>20</v>
      </c>
      <c r="C10" s="422">
        <v>15.5</v>
      </c>
      <c r="D10" s="422">
        <v>20</v>
      </c>
      <c r="E10" s="422">
        <v>18.25</v>
      </c>
      <c r="F10" s="422">
        <v>17.75</v>
      </c>
      <c r="G10" s="423">
        <v>91.5</v>
      </c>
      <c r="H10" s="424" t="s">
        <v>67</v>
      </c>
      <c r="I10" s="424" t="s">
        <v>575</v>
      </c>
    </row>
    <row r="11" spans="1:9" s="419" customFormat="1" x14ac:dyDescent="0.2">
      <c r="A11" s="420" t="s">
        <v>87</v>
      </c>
      <c r="B11" s="421">
        <v>20</v>
      </c>
      <c r="C11" s="422">
        <v>15.5</v>
      </c>
      <c r="D11" s="422">
        <v>18.692502106149959</v>
      </c>
      <c r="E11" s="422">
        <v>14.749999999999996</v>
      </c>
      <c r="F11" s="422">
        <v>19.5</v>
      </c>
      <c r="G11" s="423">
        <v>88.442502106149959</v>
      </c>
      <c r="H11" s="424" t="s">
        <v>67</v>
      </c>
      <c r="I11" s="424" t="s">
        <v>576</v>
      </c>
    </row>
    <row r="12" spans="1:9" s="419" customFormat="1" x14ac:dyDescent="0.2">
      <c r="A12" s="420" t="s">
        <v>76</v>
      </c>
      <c r="B12" s="421">
        <v>15</v>
      </c>
      <c r="C12" s="422">
        <v>20</v>
      </c>
      <c r="D12" s="422">
        <v>20</v>
      </c>
      <c r="E12" s="422">
        <v>17</v>
      </c>
      <c r="F12" s="422">
        <v>15</v>
      </c>
      <c r="G12" s="423">
        <v>87</v>
      </c>
      <c r="H12" s="424" t="s">
        <v>67</v>
      </c>
      <c r="I12" s="424" t="s">
        <v>577</v>
      </c>
    </row>
    <row r="13" spans="1:9" s="419" customFormat="1" x14ac:dyDescent="0.2">
      <c r="A13" s="420" t="s">
        <v>154</v>
      </c>
      <c r="B13" s="421">
        <v>12.5</v>
      </c>
      <c r="C13" s="422">
        <v>19.5</v>
      </c>
      <c r="D13" s="422">
        <v>20</v>
      </c>
      <c r="E13" s="422">
        <v>17.75</v>
      </c>
      <c r="F13" s="422">
        <v>15</v>
      </c>
      <c r="G13" s="423">
        <v>84.75</v>
      </c>
      <c r="H13" s="424" t="s">
        <v>67</v>
      </c>
      <c r="I13" s="424" t="s">
        <v>578</v>
      </c>
    </row>
    <row r="14" spans="1:9" s="419" customFormat="1" x14ac:dyDescent="0.2">
      <c r="A14" s="420" t="s">
        <v>86</v>
      </c>
      <c r="B14" s="421">
        <v>20</v>
      </c>
      <c r="C14" s="422">
        <v>18</v>
      </c>
      <c r="D14" s="422">
        <v>11</v>
      </c>
      <c r="E14" s="422">
        <v>17.75</v>
      </c>
      <c r="F14" s="422">
        <v>17.75</v>
      </c>
      <c r="G14" s="423">
        <v>84.5</v>
      </c>
      <c r="H14" s="424" t="s">
        <v>67</v>
      </c>
      <c r="I14" s="424" t="s">
        <v>579</v>
      </c>
    </row>
    <row r="15" spans="1:9" s="419" customFormat="1" x14ac:dyDescent="0.2">
      <c r="A15" s="420" t="s">
        <v>181</v>
      </c>
      <c r="B15" s="421">
        <v>17</v>
      </c>
      <c r="C15" s="422">
        <v>17.75</v>
      </c>
      <c r="D15" s="422">
        <v>16.806076519129782</v>
      </c>
      <c r="E15" s="422">
        <v>14</v>
      </c>
      <c r="F15" s="422">
        <v>17</v>
      </c>
      <c r="G15" s="423">
        <v>82.556076519129803</v>
      </c>
      <c r="H15" s="424" t="s">
        <v>67</v>
      </c>
      <c r="I15" s="424" t="s">
        <v>580</v>
      </c>
    </row>
    <row r="16" spans="1:9" s="419" customFormat="1" x14ac:dyDescent="0.2">
      <c r="A16" s="420" t="s">
        <v>186</v>
      </c>
      <c r="B16" s="421">
        <v>20</v>
      </c>
      <c r="C16" s="422">
        <v>17</v>
      </c>
      <c r="D16" s="422">
        <v>17</v>
      </c>
      <c r="E16" s="422">
        <v>13.5</v>
      </c>
      <c r="F16" s="422">
        <v>15</v>
      </c>
      <c r="G16" s="423">
        <v>82.5</v>
      </c>
      <c r="H16" s="424" t="s">
        <v>67</v>
      </c>
      <c r="I16" s="424" t="s">
        <v>581</v>
      </c>
    </row>
    <row r="17" spans="1:9" s="419" customFormat="1" x14ac:dyDescent="0.2">
      <c r="A17" s="420" t="s">
        <v>183</v>
      </c>
      <c r="B17" s="421">
        <v>18</v>
      </c>
      <c r="C17" s="422">
        <v>20</v>
      </c>
      <c r="D17" s="422">
        <v>11.103988603988604</v>
      </c>
      <c r="E17" s="422">
        <v>18.25</v>
      </c>
      <c r="F17" s="422">
        <v>15</v>
      </c>
      <c r="G17" s="423">
        <v>82.353988603988597</v>
      </c>
      <c r="H17" s="424" t="s">
        <v>67</v>
      </c>
      <c r="I17" s="424" t="s">
        <v>582</v>
      </c>
    </row>
    <row r="18" spans="1:9" s="419" customFormat="1" x14ac:dyDescent="0.2">
      <c r="A18" s="420" t="s">
        <v>75</v>
      </c>
      <c r="B18" s="421">
        <v>17</v>
      </c>
      <c r="C18" s="422">
        <v>20</v>
      </c>
      <c r="D18" s="422">
        <v>6</v>
      </c>
      <c r="E18" s="422">
        <v>19.25</v>
      </c>
      <c r="F18" s="422">
        <v>19.75</v>
      </c>
      <c r="G18" s="423">
        <v>82</v>
      </c>
      <c r="H18" s="424" t="s">
        <v>67</v>
      </c>
      <c r="I18" s="424" t="s">
        <v>583</v>
      </c>
    </row>
    <row r="19" spans="1:9" s="419" customFormat="1" x14ac:dyDescent="0.2">
      <c r="A19" s="420" t="s">
        <v>93</v>
      </c>
      <c r="B19" s="421">
        <v>20</v>
      </c>
      <c r="C19" s="422">
        <v>19</v>
      </c>
      <c r="D19" s="422">
        <v>10.5</v>
      </c>
      <c r="E19" s="422">
        <v>15.249999999999996</v>
      </c>
      <c r="F19" s="422">
        <v>16.75</v>
      </c>
      <c r="G19" s="423">
        <v>81.5</v>
      </c>
      <c r="H19" s="424" t="s">
        <v>67</v>
      </c>
      <c r="I19" s="424" t="s">
        <v>584</v>
      </c>
    </row>
    <row r="20" spans="1:9" s="419" customFormat="1" x14ac:dyDescent="0.2">
      <c r="A20" s="420" t="s">
        <v>73</v>
      </c>
      <c r="B20" s="421">
        <v>15</v>
      </c>
      <c r="C20" s="422">
        <v>17.75</v>
      </c>
      <c r="D20" s="422">
        <v>17</v>
      </c>
      <c r="E20" s="422">
        <v>8.7500000000000071</v>
      </c>
      <c r="F20" s="422">
        <v>17.5</v>
      </c>
      <c r="G20" s="423">
        <v>76</v>
      </c>
      <c r="H20" s="424" t="s">
        <v>65</v>
      </c>
      <c r="I20" s="424" t="s">
        <v>585</v>
      </c>
    </row>
    <row r="21" spans="1:9" s="419" customFormat="1" x14ac:dyDescent="0.2">
      <c r="A21" s="420" t="s">
        <v>189</v>
      </c>
      <c r="B21" s="421">
        <v>20</v>
      </c>
      <c r="C21" s="422">
        <v>18.25</v>
      </c>
      <c r="D21" s="422">
        <v>4.5</v>
      </c>
      <c r="E21" s="422">
        <v>14.5</v>
      </c>
      <c r="F21" s="422">
        <v>16.75</v>
      </c>
      <c r="G21" s="423">
        <v>74</v>
      </c>
      <c r="H21" s="424" t="s">
        <v>65</v>
      </c>
      <c r="I21" s="424" t="s">
        <v>586</v>
      </c>
    </row>
    <row r="22" spans="1:9" s="419" customFormat="1" x14ac:dyDescent="0.2">
      <c r="A22" s="420" t="s">
        <v>185</v>
      </c>
      <c r="B22" s="421">
        <v>12</v>
      </c>
      <c r="C22" s="422">
        <v>19.5</v>
      </c>
      <c r="D22" s="422">
        <v>12</v>
      </c>
      <c r="E22" s="422">
        <v>14.5</v>
      </c>
      <c r="F22" s="422">
        <v>15.5</v>
      </c>
      <c r="G22" s="423">
        <v>73.5</v>
      </c>
      <c r="H22" s="424" t="s">
        <v>65</v>
      </c>
      <c r="I22" s="424" t="s">
        <v>587</v>
      </c>
    </row>
    <row r="23" spans="1:9" s="419" customFormat="1" x14ac:dyDescent="0.2">
      <c r="A23" s="425" t="s">
        <v>180</v>
      </c>
      <c r="B23" s="426">
        <v>9.5</v>
      </c>
      <c r="C23" s="427">
        <v>13.25</v>
      </c>
      <c r="D23" s="427">
        <v>20</v>
      </c>
      <c r="E23" s="427">
        <v>14.25</v>
      </c>
      <c r="F23" s="427">
        <v>15</v>
      </c>
      <c r="G23" s="428">
        <v>72</v>
      </c>
      <c r="H23" s="424" t="s">
        <v>65</v>
      </c>
      <c r="I23" s="424" t="s">
        <v>588</v>
      </c>
    </row>
    <row r="24" spans="1:9" s="419" customFormat="1" x14ac:dyDescent="0.2">
      <c r="A24" s="420" t="s">
        <v>165</v>
      </c>
      <c r="B24" s="421">
        <v>17</v>
      </c>
      <c r="C24" s="422">
        <v>18.25</v>
      </c>
      <c r="D24" s="422">
        <v>4.5</v>
      </c>
      <c r="E24" s="422">
        <v>14.25</v>
      </c>
      <c r="F24" s="422">
        <v>17.5</v>
      </c>
      <c r="G24" s="423">
        <v>71.5</v>
      </c>
      <c r="H24" s="424" t="s">
        <v>65</v>
      </c>
      <c r="I24" s="424" t="s">
        <v>589</v>
      </c>
    </row>
    <row r="25" spans="1:9" s="419" customFormat="1" x14ac:dyDescent="0.2">
      <c r="A25" s="420" t="s">
        <v>70</v>
      </c>
      <c r="B25" s="421">
        <v>12.5</v>
      </c>
      <c r="C25" s="422">
        <v>20</v>
      </c>
      <c r="D25" s="422">
        <v>20</v>
      </c>
      <c r="E25" s="422">
        <v>4</v>
      </c>
      <c r="F25" s="422">
        <v>14</v>
      </c>
      <c r="G25" s="423">
        <v>70.5</v>
      </c>
      <c r="H25" s="424" t="s">
        <v>65</v>
      </c>
      <c r="I25" s="424" t="s">
        <v>590</v>
      </c>
    </row>
    <row r="26" spans="1:9" s="419" customFormat="1" x14ac:dyDescent="0.2">
      <c r="A26" s="420" t="s">
        <v>71</v>
      </c>
      <c r="B26" s="421">
        <v>12.5</v>
      </c>
      <c r="C26" s="422">
        <v>16</v>
      </c>
      <c r="D26" s="422">
        <v>8</v>
      </c>
      <c r="E26" s="422">
        <v>19.25</v>
      </c>
      <c r="F26" s="422">
        <v>13</v>
      </c>
      <c r="G26" s="423">
        <v>68.75</v>
      </c>
      <c r="H26" s="424" t="s">
        <v>65</v>
      </c>
      <c r="I26" s="424" t="s">
        <v>591</v>
      </c>
    </row>
    <row r="27" spans="1:9" s="419" customFormat="1" x14ac:dyDescent="0.2">
      <c r="A27" s="420" t="s">
        <v>83</v>
      </c>
      <c r="B27" s="421">
        <v>15</v>
      </c>
      <c r="C27" s="422">
        <v>17.5</v>
      </c>
      <c r="D27" s="422">
        <v>6.8277886497064575</v>
      </c>
      <c r="E27" s="422">
        <v>13.249999999999996</v>
      </c>
      <c r="F27" s="422">
        <v>16</v>
      </c>
      <c r="G27" s="423">
        <v>68.577788649706449</v>
      </c>
      <c r="H27" s="424" t="s">
        <v>65</v>
      </c>
      <c r="I27" s="424" t="s">
        <v>592</v>
      </c>
    </row>
    <row r="28" spans="1:9" s="419" customFormat="1" x14ac:dyDescent="0.2">
      <c r="A28" s="420" t="s">
        <v>69</v>
      </c>
      <c r="B28" s="421">
        <v>15</v>
      </c>
      <c r="C28" s="422">
        <v>18</v>
      </c>
      <c r="D28" s="422">
        <v>8</v>
      </c>
      <c r="E28" s="422">
        <v>15.249999999999996</v>
      </c>
      <c r="F28" s="422">
        <v>12</v>
      </c>
      <c r="G28" s="423">
        <v>68.25</v>
      </c>
      <c r="H28" s="424" t="s">
        <v>65</v>
      </c>
      <c r="I28" s="424" t="s">
        <v>593</v>
      </c>
    </row>
    <row r="29" spans="1:9" s="419" customFormat="1" x14ac:dyDescent="0.2">
      <c r="A29" s="420" t="s">
        <v>224</v>
      </c>
      <c r="B29" s="421">
        <v>7</v>
      </c>
      <c r="C29" s="422">
        <v>17.75</v>
      </c>
      <c r="D29" s="422">
        <v>9</v>
      </c>
      <c r="E29" s="422">
        <v>9</v>
      </c>
      <c r="F29" s="422">
        <v>14.5</v>
      </c>
      <c r="G29" s="423">
        <v>57.249999999999993</v>
      </c>
      <c r="H29" s="424" t="s">
        <v>78</v>
      </c>
      <c r="I29" s="424" t="s">
        <v>594</v>
      </c>
    </row>
    <row r="30" spans="1:9" s="419" customFormat="1" x14ac:dyDescent="0.2">
      <c r="A30" s="420" t="s">
        <v>95</v>
      </c>
      <c r="B30" s="421">
        <v>9.5</v>
      </c>
      <c r="C30" s="422">
        <v>12.25</v>
      </c>
      <c r="D30" s="422">
        <v>12</v>
      </c>
      <c r="E30" s="422">
        <v>18.25</v>
      </c>
      <c r="F30" s="422">
        <v>3</v>
      </c>
      <c r="G30" s="423">
        <v>55</v>
      </c>
      <c r="H30" s="424" t="s">
        <v>78</v>
      </c>
      <c r="I30" s="424" t="s">
        <v>595</v>
      </c>
    </row>
    <row r="31" spans="1:9" s="419" customFormat="1" x14ac:dyDescent="0.2">
      <c r="A31" s="420" t="s">
        <v>190</v>
      </c>
      <c r="B31" s="421">
        <v>5</v>
      </c>
      <c r="C31" s="422">
        <v>18.75</v>
      </c>
      <c r="D31" s="422">
        <v>9</v>
      </c>
      <c r="E31" s="440">
        <v>0</v>
      </c>
      <c r="F31" s="422">
        <v>15</v>
      </c>
      <c r="G31" s="423">
        <v>47.75</v>
      </c>
      <c r="H31" s="424" t="s">
        <v>78</v>
      </c>
      <c r="I31" s="424" t="s">
        <v>596</v>
      </c>
    </row>
    <row r="32" spans="1:9" s="419" customFormat="1" x14ac:dyDescent="0.2">
      <c r="A32" s="420" t="s">
        <v>225</v>
      </c>
      <c r="B32" s="421" t="s">
        <v>92</v>
      </c>
      <c r="C32" s="421" t="s">
        <v>92</v>
      </c>
      <c r="D32" s="421" t="s">
        <v>92</v>
      </c>
      <c r="E32" s="421" t="s">
        <v>92</v>
      </c>
      <c r="F32" s="421" t="s">
        <v>92</v>
      </c>
      <c r="G32" s="421" t="s">
        <v>92</v>
      </c>
      <c r="H32" s="424" t="s">
        <v>90</v>
      </c>
      <c r="I32" s="424" t="s">
        <v>92</v>
      </c>
    </row>
    <row r="33" spans="1:19" s="419" customFormat="1" x14ac:dyDescent="0.2">
      <c r="A33" s="437" t="s">
        <v>96</v>
      </c>
      <c r="B33" s="438" t="s">
        <v>92</v>
      </c>
      <c r="C33" s="438" t="s">
        <v>92</v>
      </c>
      <c r="D33" s="438" t="s">
        <v>92</v>
      </c>
      <c r="E33" s="438" t="s">
        <v>92</v>
      </c>
      <c r="F33" s="438" t="s">
        <v>92</v>
      </c>
      <c r="G33" s="438" t="s">
        <v>92</v>
      </c>
      <c r="H33" s="439" t="s">
        <v>90</v>
      </c>
      <c r="I33" s="439" t="s">
        <v>92</v>
      </c>
    </row>
    <row r="35" spans="1:19" x14ac:dyDescent="0.2">
      <c r="A35" s="34" t="s">
        <v>600</v>
      </c>
      <c r="B35" s="185"/>
      <c r="C35" s="185"/>
      <c r="D35" s="185"/>
      <c r="E35" s="185"/>
      <c r="F35" s="185"/>
      <c r="G35" s="185"/>
      <c r="H35" s="168"/>
      <c r="I35" s="185"/>
    </row>
    <row r="36" spans="1:19" x14ac:dyDescent="0.2">
      <c r="A36" s="14" t="s">
        <v>98</v>
      </c>
      <c r="B36" s="185"/>
      <c r="C36" s="185"/>
      <c r="D36" s="185"/>
      <c r="E36" s="185"/>
      <c r="F36" s="185"/>
      <c r="G36" s="185"/>
      <c r="H36" s="168"/>
      <c r="I36" s="185"/>
    </row>
    <row r="37" spans="1:19" ht="24" customHeight="1" x14ac:dyDescent="0.2">
      <c r="A37" s="751" t="s">
        <v>603</v>
      </c>
      <c r="B37" s="751"/>
      <c r="C37" s="751"/>
      <c r="D37" s="751"/>
      <c r="E37" s="751"/>
      <c r="F37" s="751"/>
      <c r="G37" s="751"/>
      <c r="H37" s="751"/>
      <c r="I37" s="751"/>
    </row>
    <row r="38" spans="1:19" ht="25.5" customHeight="1" x14ac:dyDescent="0.2">
      <c r="A38" s="750" t="s">
        <v>614</v>
      </c>
      <c r="B38" s="750"/>
      <c r="C38" s="750"/>
      <c r="D38" s="750"/>
      <c r="E38" s="750"/>
      <c r="F38" s="750"/>
      <c r="G38" s="750"/>
      <c r="H38" s="750"/>
      <c r="I38" s="750"/>
      <c r="J38" s="441"/>
      <c r="K38" s="441"/>
      <c r="L38" s="441"/>
      <c r="M38" s="441"/>
      <c r="N38" s="441"/>
      <c r="O38" s="441"/>
      <c r="P38" s="441"/>
      <c r="Q38" s="441"/>
      <c r="R38" s="441"/>
      <c r="S38" s="441"/>
    </row>
  </sheetData>
  <mergeCells count="2">
    <mergeCell ref="A38:I38"/>
    <mergeCell ref="A37:I37"/>
  </mergeCells>
  <hyperlinks>
    <hyperlink ref="I1" location="Índice!A1" display="(Voltar ao índic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M31" sqref="M31"/>
    </sheetView>
  </sheetViews>
  <sheetFormatPr defaultRowHeight="11.25" x14ac:dyDescent="0.2"/>
  <cols>
    <col min="1" max="1" width="15.140625" style="3" bestFit="1" customWidth="1"/>
    <col min="2" max="3" width="9.140625" style="3"/>
    <col min="4" max="6" width="9.140625" style="3" customWidth="1"/>
    <col min="7" max="8" width="9.140625" style="3"/>
    <col min="9" max="10" width="9.140625" style="3" customWidth="1"/>
    <col min="11" max="16384" width="9.140625" style="3"/>
  </cols>
  <sheetData>
    <row r="1" spans="1:11" x14ac:dyDescent="0.2">
      <c r="A1" s="4" t="s">
        <v>609</v>
      </c>
      <c r="K1" s="10" t="s">
        <v>46</v>
      </c>
    </row>
    <row r="2" spans="1:11" x14ac:dyDescent="0.2">
      <c r="A2" s="3" t="s">
        <v>684</v>
      </c>
    </row>
    <row r="3" spans="1:11" x14ac:dyDescent="0.2">
      <c r="A3" s="11" t="s">
        <v>178</v>
      </c>
    </row>
    <row r="5" spans="1:11" ht="18.75" customHeight="1" x14ac:dyDescent="0.2">
      <c r="A5" s="753" t="s">
        <v>50</v>
      </c>
      <c r="B5" s="788" t="s">
        <v>685</v>
      </c>
      <c r="C5" s="814"/>
      <c r="D5" s="814"/>
      <c r="E5" s="814"/>
      <c r="F5" s="789"/>
      <c r="G5" s="788" t="s">
        <v>686</v>
      </c>
      <c r="H5" s="814"/>
      <c r="I5" s="814"/>
      <c r="J5" s="814"/>
      <c r="K5" s="789"/>
    </row>
    <row r="6" spans="1:11" ht="12.75" customHeight="1" x14ac:dyDescent="0.2">
      <c r="A6" s="753"/>
      <c r="B6" s="816" t="s">
        <v>148</v>
      </c>
      <c r="C6" s="817"/>
      <c r="D6" s="816" t="s">
        <v>515</v>
      </c>
      <c r="E6" s="817"/>
      <c r="F6" s="753" t="s">
        <v>62</v>
      </c>
      <c r="G6" s="816" t="s">
        <v>148</v>
      </c>
      <c r="H6" s="817"/>
      <c r="I6" s="759" t="s">
        <v>515</v>
      </c>
      <c r="J6" s="759"/>
      <c r="K6" s="753" t="s">
        <v>62</v>
      </c>
    </row>
    <row r="7" spans="1:11" x14ac:dyDescent="0.2">
      <c r="A7" s="753"/>
      <c r="B7" s="555" t="s">
        <v>678</v>
      </c>
      <c r="C7" s="555">
        <v>2017</v>
      </c>
      <c r="D7" s="555">
        <v>2016</v>
      </c>
      <c r="E7" s="555">
        <v>2017</v>
      </c>
      <c r="F7" s="753"/>
      <c r="G7" s="555" t="s">
        <v>678</v>
      </c>
      <c r="H7" s="555">
        <v>2017</v>
      </c>
      <c r="I7" s="555">
        <v>2016</v>
      </c>
      <c r="J7" s="555">
        <v>2017</v>
      </c>
      <c r="K7" s="753"/>
    </row>
    <row r="8" spans="1:11" x14ac:dyDescent="0.2">
      <c r="A8" s="577"/>
    </row>
    <row r="9" spans="1:11" x14ac:dyDescent="0.2">
      <c r="A9" s="560" t="s">
        <v>64</v>
      </c>
      <c r="B9" s="357">
        <v>42802</v>
      </c>
      <c r="C9" s="357">
        <v>40963</v>
      </c>
      <c r="D9" s="542">
        <v>20.769459715322629</v>
      </c>
      <c r="E9" s="542">
        <v>19.725906166970869</v>
      </c>
      <c r="F9" s="542">
        <v>-5.0244616983554984</v>
      </c>
      <c r="G9" s="357">
        <v>617215</v>
      </c>
      <c r="H9" s="357">
        <v>610822</v>
      </c>
      <c r="I9" s="542">
        <v>299.5005391849179</v>
      </c>
      <c r="J9" s="542">
        <v>294.14392150773824</v>
      </c>
      <c r="K9" s="542">
        <v>-1.7885168727099887</v>
      </c>
    </row>
    <row r="10" spans="1:11" x14ac:dyDescent="0.2">
      <c r="A10" s="577"/>
      <c r="B10" s="579"/>
      <c r="C10" s="579"/>
      <c r="D10" s="413"/>
      <c r="E10" s="413"/>
      <c r="F10" s="413"/>
      <c r="G10" s="579"/>
      <c r="H10" s="579"/>
      <c r="I10" s="413"/>
      <c r="J10" s="413"/>
      <c r="K10" s="413"/>
    </row>
    <row r="11" spans="1:11" x14ac:dyDescent="0.2">
      <c r="A11" s="220" t="s">
        <v>180</v>
      </c>
      <c r="B11" s="321">
        <v>239</v>
      </c>
      <c r="C11" s="321">
        <v>442</v>
      </c>
      <c r="D11" s="411">
        <v>29.264577494193002</v>
      </c>
      <c r="E11" s="411">
        <v>53.277468331848716</v>
      </c>
      <c r="F11" s="411">
        <v>82.054459328587996</v>
      </c>
      <c r="G11" s="321" t="s">
        <v>92</v>
      </c>
      <c r="H11" s="321" t="s">
        <v>92</v>
      </c>
      <c r="I11" s="411" t="s">
        <v>92</v>
      </c>
      <c r="J11" s="411" t="s">
        <v>92</v>
      </c>
      <c r="K11" s="411" t="s">
        <v>92</v>
      </c>
    </row>
    <row r="12" spans="1:11" x14ac:dyDescent="0.2">
      <c r="A12" s="81" t="s">
        <v>68</v>
      </c>
      <c r="B12" s="58">
        <v>576</v>
      </c>
      <c r="C12" s="58">
        <v>677</v>
      </c>
      <c r="D12" s="413">
        <v>17.148149592597477</v>
      </c>
      <c r="E12" s="413">
        <v>20.054368964249608</v>
      </c>
      <c r="F12" s="413">
        <v>16.947714130664515</v>
      </c>
      <c r="G12" s="58">
        <v>2159</v>
      </c>
      <c r="H12" s="58">
        <v>2565</v>
      </c>
      <c r="I12" s="413">
        <v>64.275789879197831</v>
      </c>
      <c r="J12" s="413">
        <v>75.981471777400657</v>
      </c>
      <c r="K12" s="413">
        <v>18.211650016597059</v>
      </c>
    </row>
    <row r="13" spans="1:11" x14ac:dyDescent="0.2">
      <c r="A13" s="81" t="s">
        <v>69</v>
      </c>
      <c r="B13" s="58">
        <v>295</v>
      </c>
      <c r="C13" s="58">
        <v>266</v>
      </c>
      <c r="D13" s="413">
        <v>37.709559692954706</v>
      </c>
      <c r="E13" s="413">
        <v>33.344949744397169</v>
      </c>
      <c r="F13" s="413">
        <v>-11.574279795616327</v>
      </c>
      <c r="G13" s="58">
        <v>6183</v>
      </c>
      <c r="H13" s="58">
        <v>5622</v>
      </c>
      <c r="I13" s="413">
        <v>790.36680536114898</v>
      </c>
      <c r="J13" s="413">
        <v>704.75679497368753</v>
      </c>
      <c r="K13" s="413">
        <v>-10.831680911541186</v>
      </c>
    </row>
    <row r="14" spans="1:11" x14ac:dyDescent="0.2">
      <c r="A14" s="81" t="s">
        <v>70</v>
      </c>
      <c r="B14" s="58">
        <v>386</v>
      </c>
      <c r="C14" s="58">
        <v>265</v>
      </c>
      <c r="D14" s="413">
        <v>9.6459800378192391</v>
      </c>
      <c r="E14" s="413">
        <v>6.5212886853918715</v>
      </c>
      <c r="F14" s="413">
        <v>-32.393715725891106</v>
      </c>
      <c r="G14" s="58">
        <v>9679</v>
      </c>
      <c r="H14" s="58">
        <v>9530</v>
      </c>
      <c r="I14" s="413">
        <v>241.87419892759692</v>
      </c>
      <c r="J14" s="413">
        <v>234.52030630862086</v>
      </c>
      <c r="K14" s="413">
        <v>-3.0403791109515521</v>
      </c>
    </row>
    <row r="15" spans="1:11" x14ac:dyDescent="0.2">
      <c r="A15" s="81" t="s">
        <v>71</v>
      </c>
      <c r="B15" s="58">
        <v>2759</v>
      </c>
      <c r="C15" s="58">
        <v>2755</v>
      </c>
      <c r="D15" s="413">
        <v>18.060341571528575</v>
      </c>
      <c r="E15" s="413">
        <v>17.95437789318833</v>
      </c>
      <c r="F15" s="413">
        <v>-0.58672023405854645</v>
      </c>
      <c r="G15" s="58">
        <v>30922</v>
      </c>
      <c r="H15" s="58">
        <v>30668</v>
      </c>
      <c r="I15" s="413">
        <v>202.41460024458374</v>
      </c>
      <c r="J15" s="413">
        <v>199.86383347669681</v>
      </c>
      <c r="K15" s="413">
        <v>-1.2601693577463102</v>
      </c>
    </row>
    <row r="16" spans="1:11" x14ac:dyDescent="0.2">
      <c r="A16" s="81" t="s">
        <v>181</v>
      </c>
      <c r="B16" s="58">
        <v>1389</v>
      </c>
      <c r="C16" s="58">
        <v>1282</v>
      </c>
      <c r="D16" s="413">
        <v>15.495897157222444</v>
      </c>
      <c r="E16" s="413">
        <v>14.212135523022107</v>
      </c>
      <c r="F16" s="413">
        <v>-8.2845260340540623</v>
      </c>
      <c r="G16" s="58">
        <v>17237</v>
      </c>
      <c r="H16" s="58">
        <v>17267</v>
      </c>
      <c r="I16" s="413">
        <v>192.29861720593468</v>
      </c>
      <c r="J16" s="413">
        <v>191.42039319502553</v>
      </c>
      <c r="K16" s="413">
        <v>-0.45669803749480709</v>
      </c>
    </row>
    <row r="17" spans="1:11" x14ac:dyDescent="0.2">
      <c r="A17" s="81" t="s">
        <v>73</v>
      </c>
      <c r="B17" s="58">
        <v>948</v>
      </c>
      <c r="C17" s="58">
        <v>907</v>
      </c>
      <c r="D17" s="413">
        <v>31.841828070250866</v>
      </c>
      <c r="E17" s="413">
        <v>29.840984074718929</v>
      </c>
      <c r="F17" s="413">
        <v>-6.283697001056554</v>
      </c>
      <c r="G17" s="58">
        <v>11360</v>
      </c>
      <c r="H17" s="58">
        <v>11898</v>
      </c>
      <c r="I17" s="413">
        <v>381.56452202325931</v>
      </c>
      <c r="J17" s="413">
        <v>391.45317367255325</v>
      </c>
      <c r="K17" s="413">
        <v>2.5916066821042527</v>
      </c>
    </row>
    <row r="18" spans="1:11" x14ac:dyDescent="0.2">
      <c r="A18" s="81" t="s">
        <v>154</v>
      </c>
      <c r="B18" s="58">
        <v>2274</v>
      </c>
      <c r="C18" s="58">
        <v>2490</v>
      </c>
      <c r="D18" s="413">
        <v>57.226305880896305</v>
      </c>
      <c r="E18" s="413">
        <v>61.996496326520855</v>
      </c>
      <c r="F18" s="413">
        <v>8.335660274057588</v>
      </c>
      <c r="G18" s="58">
        <v>7346</v>
      </c>
      <c r="H18" s="58">
        <v>6197</v>
      </c>
      <c r="I18" s="413">
        <v>184.86563016757444</v>
      </c>
      <c r="J18" s="413">
        <v>154.29409146001998</v>
      </c>
      <c r="K18" s="413">
        <v>-16.537167390088893</v>
      </c>
    </row>
    <row r="19" spans="1:11" x14ac:dyDescent="0.2">
      <c r="A19" s="81" t="s">
        <v>75</v>
      </c>
      <c r="B19" s="58">
        <v>3070</v>
      </c>
      <c r="C19" s="58">
        <v>2485</v>
      </c>
      <c r="D19" s="413">
        <v>45.849260475323916</v>
      </c>
      <c r="E19" s="413">
        <v>36.658557036584206</v>
      </c>
      <c r="F19" s="413">
        <v>-20.045478037069209</v>
      </c>
      <c r="G19" s="58">
        <v>2429</v>
      </c>
      <c r="H19" s="58">
        <v>3448</v>
      </c>
      <c r="I19" s="413">
        <v>36.276173841876805</v>
      </c>
      <c r="J19" s="413">
        <v>50.864669884161906</v>
      </c>
      <c r="K19" s="413">
        <v>40.21509022940095</v>
      </c>
    </row>
    <row r="20" spans="1:11" x14ac:dyDescent="0.2">
      <c r="A20" s="81" t="s">
        <v>76</v>
      </c>
      <c r="B20" s="58">
        <v>1244</v>
      </c>
      <c r="C20" s="58">
        <v>1073</v>
      </c>
      <c r="D20" s="413">
        <v>17.888892148386923</v>
      </c>
      <c r="E20" s="413">
        <v>15.328069981710598</v>
      </c>
      <c r="F20" s="413">
        <v>-14.315152360663308</v>
      </c>
      <c r="G20" s="58">
        <v>14227</v>
      </c>
      <c r="H20" s="58">
        <v>14602</v>
      </c>
      <c r="I20" s="413">
        <v>204.58622877419671</v>
      </c>
      <c r="J20" s="413">
        <v>208.59317602324154</v>
      </c>
      <c r="K20" s="413">
        <v>1.9585615674392765</v>
      </c>
    </row>
    <row r="21" spans="1:11" x14ac:dyDescent="0.2">
      <c r="A21" s="81" t="s">
        <v>183</v>
      </c>
      <c r="B21" s="58">
        <v>1432</v>
      </c>
      <c r="C21" s="58">
        <v>1316</v>
      </c>
      <c r="D21" s="413">
        <v>43.321330218957257</v>
      </c>
      <c r="E21" s="413">
        <v>39.347665929944412</v>
      </c>
      <c r="F21" s="413">
        <v>-9.172535259025782</v>
      </c>
      <c r="G21" s="58">
        <v>12364</v>
      </c>
      <c r="H21" s="58">
        <v>14062</v>
      </c>
      <c r="I21" s="413">
        <v>374.03975337094101</v>
      </c>
      <c r="J21" s="413">
        <v>420.44595616024191</v>
      </c>
      <c r="K21" s="413">
        <v>12.406756867706292</v>
      </c>
    </row>
    <row r="22" spans="1:11" x14ac:dyDescent="0.2">
      <c r="A22" s="81" t="s">
        <v>224</v>
      </c>
      <c r="B22" s="58">
        <v>831</v>
      </c>
      <c r="C22" s="58">
        <v>829</v>
      </c>
      <c r="D22" s="413">
        <v>30.979881344444831</v>
      </c>
      <c r="E22" s="413">
        <v>30.554923857793185</v>
      </c>
      <c r="F22" s="413">
        <v>-1.3717208336817888</v>
      </c>
      <c r="G22" s="58">
        <v>11892</v>
      </c>
      <c r="H22" s="58">
        <v>12105</v>
      </c>
      <c r="I22" s="413">
        <v>443.3366413334993</v>
      </c>
      <c r="J22" s="413">
        <v>446.16086043255302</v>
      </c>
      <c r="K22" s="413">
        <v>0.63703714869107753</v>
      </c>
    </row>
    <row r="23" spans="1:11" x14ac:dyDescent="0.2">
      <c r="A23" s="81" t="s">
        <v>185</v>
      </c>
      <c r="B23" s="58">
        <v>5028</v>
      </c>
      <c r="C23" s="58">
        <v>4341</v>
      </c>
      <c r="D23" s="413">
        <v>23.945639398101495</v>
      </c>
      <c r="E23" s="413">
        <v>20.554428847300432</v>
      </c>
      <c r="F23" s="413">
        <v>-14.162121522091953</v>
      </c>
      <c r="G23" s="58">
        <v>68627</v>
      </c>
      <c r="H23" s="58">
        <v>67496</v>
      </c>
      <c r="I23" s="413">
        <v>326.83321300189164</v>
      </c>
      <c r="J23" s="413">
        <v>319.59035463657915</v>
      </c>
      <c r="K23" s="413">
        <v>-2.2160717078868464</v>
      </c>
    </row>
    <row r="24" spans="1:11" x14ac:dyDescent="0.2">
      <c r="A24" s="81" t="s">
        <v>81</v>
      </c>
      <c r="B24" s="58">
        <v>1463</v>
      </c>
      <c r="C24" s="58">
        <v>1388</v>
      </c>
      <c r="D24" s="413">
        <v>17.684622380729731</v>
      </c>
      <c r="E24" s="413">
        <v>16.589718103876496</v>
      </c>
      <c r="F24" s="413">
        <v>-6.1912788030255683</v>
      </c>
      <c r="G24" s="58">
        <v>20617</v>
      </c>
      <c r="H24" s="58">
        <v>22255</v>
      </c>
      <c r="I24" s="413">
        <v>249.21658210765884</v>
      </c>
      <c r="J24" s="413">
        <v>265.99724524623304</v>
      </c>
      <c r="K24" s="413">
        <v>6.7333654111848551</v>
      </c>
    </row>
    <row r="25" spans="1:11" x14ac:dyDescent="0.2">
      <c r="A25" s="81" t="s">
        <v>186</v>
      </c>
      <c r="B25" s="58">
        <v>281</v>
      </c>
      <c r="C25" s="58">
        <v>262</v>
      </c>
      <c r="D25" s="413">
        <v>7.026027556530142</v>
      </c>
      <c r="E25" s="413">
        <v>6.5084144856439776</v>
      </c>
      <c r="F25" s="413">
        <v>-7.3670799996376823</v>
      </c>
      <c r="G25" s="58">
        <v>3092</v>
      </c>
      <c r="H25" s="58">
        <v>2709</v>
      </c>
      <c r="I25" s="413">
        <v>77.31130677861637</v>
      </c>
      <c r="J25" s="413">
        <v>67.295018479425707</v>
      </c>
      <c r="K25" s="413">
        <v>-12.955787085416437</v>
      </c>
    </row>
    <row r="26" spans="1:11" x14ac:dyDescent="0.2">
      <c r="A26" s="81" t="s">
        <v>83</v>
      </c>
      <c r="B26" s="58">
        <v>736</v>
      </c>
      <c r="C26" s="58">
        <v>741</v>
      </c>
      <c r="D26" s="413">
        <v>6.5464585082613453</v>
      </c>
      <c r="E26" s="413">
        <v>6.5454206258658765</v>
      </c>
      <c r="F26" s="413">
        <v>-1.585410484400418E-2</v>
      </c>
      <c r="G26" s="58">
        <v>61601</v>
      </c>
      <c r="H26" s="58">
        <v>64361</v>
      </c>
      <c r="I26" s="413">
        <v>547.91900892310753</v>
      </c>
      <c r="J26" s="413">
        <v>568.51527247146248</v>
      </c>
      <c r="K26" s="413">
        <v>3.7589978104310307</v>
      </c>
    </row>
    <row r="27" spans="1:11" x14ac:dyDescent="0.2">
      <c r="A27" s="81" t="s">
        <v>187</v>
      </c>
      <c r="B27" s="58">
        <v>3588</v>
      </c>
      <c r="C27" s="58">
        <v>4248</v>
      </c>
      <c r="D27" s="413">
        <v>38.128287874099286</v>
      </c>
      <c r="E27" s="413">
        <v>44.841979524273889</v>
      </c>
      <c r="F27" s="413">
        <v>17.608164500707211</v>
      </c>
      <c r="G27" s="58">
        <v>14163</v>
      </c>
      <c r="H27" s="58">
        <v>14393</v>
      </c>
      <c r="I27" s="413">
        <v>150.50472161674142</v>
      </c>
      <c r="J27" s="413">
        <v>151.93281810095905</v>
      </c>
      <c r="K27" s="413">
        <v>0.94887154959448772</v>
      </c>
    </row>
    <row r="28" spans="1:11" x14ac:dyDescent="0.2">
      <c r="A28" s="81" t="s">
        <v>206</v>
      </c>
      <c r="B28" s="58">
        <v>736</v>
      </c>
      <c r="C28" s="58">
        <v>635</v>
      </c>
      <c r="D28" s="413">
        <v>22.912788199914079</v>
      </c>
      <c r="E28" s="413">
        <v>19.725048357431543</v>
      </c>
      <c r="F28" s="413">
        <v>-13.912492075034722</v>
      </c>
      <c r="G28" s="58">
        <v>7108</v>
      </c>
      <c r="H28" s="58">
        <v>7432</v>
      </c>
      <c r="I28" s="413">
        <v>221.28274256112672</v>
      </c>
      <c r="J28" s="413">
        <v>230.86072345264762</v>
      </c>
      <c r="K28" s="413">
        <v>4.3283903573615001</v>
      </c>
    </row>
    <row r="29" spans="1:11" x14ac:dyDescent="0.2">
      <c r="A29" s="81" t="s">
        <v>86</v>
      </c>
      <c r="B29" s="58">
        <v>3957</v>
      </c>
      <c r="C29" s="58">
        <v>3727</v>
      </c>
      <c r="D29" s="413">
        <v>23.785771528197049</v>
      </c>
      <c r="E29" s="413">
        <v>22.292061777063115</v>
      </c>
      <c r="F29" s="413">
        <v>-6.279845702558795</v>
      </c>
      <c r="G29" s="58">
        <v>58715</v>
      </c>
      <c r="H29" s="58">
        <v>50666</v>
      </c>
      <c r="I29" s="413">
        <v>352.93949337328525</v>
      </c>
      <c r="J29" s="413">
        <v>303.04523799213297</v>
      </c>
      <c r="K29" s="413">
        <v>-14.136773106426425</v>
      </c>
    </row>
    <row r="30" spans="1:11" x14ac:dyDescent="0.2">
      <c r="A30" s="81" t="s">
        <v>87</v>
      </c>
      <c r="B30" s="58">
        <v>401</v>
      </c>
      <c r="C30" s="58">
        <v>315</v>
      </c>
      <c r="D30" s="413">
        <v>11.539574986805748</v>
      </c>
      <c r="E30" s="413">
        <v>8.9820282446293884</v>
      </c>
      <c r="F30" s="413">
        <v>-22.163266369000912</v>
      </c>
      <c r="G30" s="58">
        <v>1770</v>
      </c>
      <c r="H30" s="58">
        <v>1688</v>
      </c>
      <c r="I30" s="413">
        <v>50.935281113830854</v>
      </c>
      <c r="J30" s="413">
        <v>48.132265641061615</v>
      </c>
      <c r="K30" s="413">
        <v>-5.5030921818317253</v>
      </c>
    </row>
    <row r="31" spans="1:11" x14ac:dyDescent="0.2">
      <c r="A31" s="81" t="s">
        <v>189</v>
      </c>
      <c r="B31" s="58">
        <v>4025</v>
      </c>
      <c r="C31" s="58">
        <v>3756</v>
      </c>
      <c r="D31" s="413">
        <v>35.662074159393967</v>
      </c>
      <c r="E31" s="413">
        <v>33.171728608275536</v>
      </c>
      <c r="F31" s="413">
        <v>-6.983176413092707</v>
      </c>
      <c r="G31" s="58">
        <v>58946</v>
      </c>
      <c r="H31" s="58">
        <v>56945</v>
      </c>
      <c r="I31" s="413">
        <v>522.2699685464936</v>
      </c>
      <c r="J31" s="413">
        <v>502.91908562253741</v>
      </c>
      <c r="K31" s="413">
        <v>-3.7051494608833724</v>
      </c>
    </row>
    <row r="32" spans="1:11" x14ac:dyDescent="0.2">
      <c r="A32" s="81" t="s">
        <v>190</v>
      </c>
      <c r="B32" s="58">
        <v>867</v>
      </c>
      <c r="C32" s="58">
        <v>758</v>
      </c>
      <c r="D32" s="413">
        <v>48.509494040941561</v>
      </c>
      <c r="E32" s="413">
        <v>41.976134518559213</v>
      </c>
      <c r="F32" s="413">
        <v>-13.468207928262977</v>
      </c>
      <c r="G32" s="58">
        <v>10054</v>
      </c>
      <c r="H32" s="58">
        <v>9765</v>
      </c>
      <c r="I32" s="413">
        <v>562.53108775966143</v>
      </c>
      <c r="J32" s="413">
        <v>540.76115247194025</v>
      </c>
      <c r="K32" s="413">
        <v>-3.8699968342055913</v>
      </c>
    </row>
    <row r="33" spans="1:11" x14ac:dyDescent="0.2">
      <c r="A33" s="81" t="s">
        <v>225</v>
      </c>
      <c r="B33" s="58" t="s">
        <v>92</v>
      </c>
      <c r="C33" s="58" t="s">
        <v>92</v>
      </c>
      <c r="D33" s="413" t="s">
        <v>92</v>
      </c>
      <c r="E33" s="413" t="s">
        <v>92</v>
      </c>
      <c r="F33" s="413" t="s">
        <v>92</v>
      </c>
      <c r="G33" s="58" t="s">
        <v>92</v>
      </c>
      <c r="H33" s="58" t="s">
        <v>92</v>
      </c>
      <c r="I33" s="413" t="s">
        <v>92</v>
      </c>
      <c r="J33" s="413" t="s">
        <v>92</v>
      </c>
      <c r="K33" s="413" t="s">
        <v>92</v>
      </c>
    </row>
    <row r="34" spans="1:11" x14ac:dyDescent="0.2">
      <c r="A34" s="81" t="s">
        <v>93</v>
      </c>
      <c r="B34" s="58">
        <v>1461</v>
      </c>
      <c r="C34" s="58">
        <v>1520</v>
      </c>
      <c r="D34" s="413">
        <v>21.14157868407926</v>
      </c>
      <c r="E34" s="413">
        <v>21.710684842128327</v>
      </c>
      <c r="F34" s="413">
        <v>2.6918810868066023</v>
      </c>
      <c r="G34" s="58">
        <v>36076</v>
      </c>
      <c r="H34" s="58">
        <v>37860</v>
      </c>
      <c r="I34" s="413">
        <v>522.042157841782</v>
      </c>
      <c r="J34" s="413">
        <v>540.76745271248581</v>
      </c>
      <c r="K34" s="413">
        <v>3.5869315512980116</v>
      </c>
    </row>
    <row r="35" spans="1:11" x14ac:dyDescent="0.2">
      <c r="A35" s="81" t="s">
        <v>165</v>
      </c>
      <c r="B35" s="58">
        <v>4117</v>
      </c>
      <c r="C35" s="58">
        <v>3813</v>
      </c>
      <c r="D35" s="413">
        <v>9.2000618819804796</v>
      </c>
      <c r="E35" s="413">
        <v>8.4555079950786425</v>
      </c>
      <c r="F35" s="413">
        <v>-8.0929225960984397</v>
      </c>
      <c r="G35" s="58">
        <v>139055</v>
      </c>
      <c r="H35" s="58">
        <v>136136</v>
      </c>
      <c r="I35" s="413">
        <v>310.73952028146601</v>
      </c>
      <c r="J35" s="413">
        <v>301.88802423761496</v>
      </c>
      <c r="K35" s="413">
        <v>-2.8485260052642847</v>
      </c>
    </row>
    <row r="36" spans="1:11" x14ac:dyDescent="0.2">
      <c r="A36" s="81" t="s">
        <v>95</v>
      </c>
      <c r="B36" s="58">
        <v>358</v>
      </c>
      <c r="C36" s="58">
        <v>340</v>
      </c>
      <c r="D36" s="413">
        <v>15.800305325453188</v>
      </c>
      <c r="E36" s="413">
        <v>14.859386499635509</v>
      </c>
      <c r="F36" s="413">
        <v>-5.9550673638054663</v>
      </c>
      <c r="G36" s="58">
        <v>9250</v>
      </c>
      <c r="H36" s="58">
        <v>8723</v>
      </c>
      <c r="I36" s="413">
        <v>408.24811245933518</v>
      </c>
      <c r="J36" s="413">
        <v>381.230671871531</v>
      </c>
      <c r="K36" s="413">
        <v>-6.6178972451453326</v>
      </c>
    </row>
    <row r="37" spans="1:11" x14ac:dyDescent="0.2">
      <c r="A37" s="513" t="s">
        <v>677</v>
      </c>
      <c r="B37" s="322">
        <v>341</v>
      </c>
      <c r="C37" s="322">
        <v>332</v>
      </c>
      <c r="D37" s="415">
        <v>22.24538815919087</v>
      </c>
      <c r="E37" s="415">
        <v>21.416674300119855</v>
      </c>
      <c r="F37" s="415">
        <v>-3.7253288328377598</v>
      </c>
      <c r="G37" s="322">
        <v>2343</v>
      </c>
      <c r="H37" s="322">
        <v>2429</v>
      </c>
      <c r="I37" s="415">
        <v>152.84734444863403</v>
      </c>
      <c r="J37" s="415">
        <v>156.6900658885275</v>
      </c>
      <c r="K37" s="415">
        <v>2.514091071555935</v>
      </c>
    </row>
    <row r="38" spans="1:11" x14ac:dyDescent="0.2">
      <c r="D38" s="590"/>
    </row>
    <row r="39" spans="1:11" x14ac:dyDescent="0.2">
      <c r="A39" s="36" t="s">
        <v>466</v>
      </c>
      <c r="D39" s="590"/>
    </row>
    <row r="40" spans="1:11" x14ac:dyDescent="0.2">
      <c r="A40" s="8" t="s">
        <v>98</v>
      </c>
    </row>
    <row r="41" spans="1:11" x14ac:dyDescent="0.2">
      <c r="A41" s="8" t="s">
        <v>376</v>
      </c>
    </row>
    <row r="42" spans="1:11" x14ac:dyDescent="0.2">
      <c r="A42" s="3" t="s">
        <v>664</v>
      </c>
    </row>
    <row r="43" spans="1:11" x14ac:dyDescent="0.2">
      <c r="A43" s="35" t="s">
        <v>208</v>
      </c>
    </row>
    <row r="44" spans="1:11" x14ac:dyDescent="0.2">
      <c r="A44" s="3" t="s">
        <v>676</v>
      </c>
    </row>
  </sheetData>
  <mergeCells count="9">
    <mergeCell ref="A5:A7"/>
    <mergeCell ref="B5:F5"/>
    <mergeCell ref="G5:K5"/>
    <mergeCell ref="B6:C6"/>
    <mergeCell ref="D6:E6"/>
    <mergeCell ref="F6:F7"/>
    <mergeCell ref="G6:H6"/>
    <mergeCell ref="I6:J6"/>
    <mergeCell ref="K6:K7"/>
  </mergeCells>
  <hyperlinks>
    <hyperlink ref="K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M31" sqref="M31"/>
    </sheetView>
  </sheetViews>
  <sheetFormatPr defaultRowHeight="11.25" x14ac:dyDescent="0.2"/>
  <cols>
    <col min="1" max="1" width="15.140625" style="3" bestFit="1" customWidth="1"/>
    <col min="2" max="3" width="9.140625" style="3"/>
    <col min="4" max="6" width="9.140625" style="3" customWidth="1"/>
    <col min="7" max="8" width="9.140625" style="3"/>
    <col min="9" max="9" width="9.140625" style="3" customWidth="1"/>
    <col min="10" max="10" width="9.140625" style="1" customWidth="1"/>
    <col min="11" max="16384" width="9.140625" style="1"/>
  </cols>
  <sheetData>
    <row r="1" spans="1:11" x14ac:dyDescent="0.2">
      <c r="A1" s="4" t="s">
        <v>610</v>
      </c>
      <c r="K1" s="10" t="s">
        <v>46</v>
      </c>
    </row>
    <row r="2" spans="1:11" x14ac:dyDescent="0.2">
      <c r="A2" s="3" t="s">
        <v>681</v>
      </c>
    </row>
    <row r="3" spans="1:11" x14ac:dyDescent="0.2">
      <c r="A3" s="11" t="s">
        <v>143</v>
      </c>
    </row>
    <row r="5" spans="1:11" ht="23.25" customHeight="1" x14ac:dyDescent="0.2">
      <c r="A5" s="753" t="s">
        <v>50</v>
      </c>
      <c r="B5" s="788" t="s">
        <v>682</v>
      </c>
      <c r="C5" s="814"/>
      <c r="D5" s="814"/>
      <c r="E5" s="814"/>
      <c r="F5" s="789"/>
      <c r="G5" s="818" t="s">
        <v>683</v>
      </c>
      <c r="H5" s="819"/>
      <c r="I5" s="819"/>
      <c r="J5" s="819"/>
      <c r="K5" s="820"/>
    </row>
    <row r="6" spans="1:11" ht="12.75" customHeight="1" x14ac:dyDescent="0.2">
      <c r="A6" s="753"/>
      <c r="B6" s="816" t="s">
        <v>148</v>
      </c>
      <c r="C6" s="817"/>
      <c r="D6" s="759" t="s">
        <v>515</v>
      </c>
      <c r="E6" s="759"/>
      <c r="F6" s="753" t="s">
        <v>62</v>
      </c>
      <c r="G6" s="816" t="s">
        <v>148</v>
      </c>
      <c r="H6" s="817"/>
      <c r="I6" s="799" t="s">
        <v>515</v>
      </c>
      <c r="J6" s="799"/>
      <c r="K6" s="815" t="s">
        <v>62</v>
      </c>
    </row>
    <row r="7" spans="1:11" x14ac:dyDescent="0.2">
      <c r="A7" s="753"/>
      <c r="B7" s="555" t="s">
        <v>678</v>
      </c>
      <c r="C7" s="555">
        <v>2017</v>
      </c>
      <c r="D7" s="555">
        <v>2016</v>
      </c>
      <c r="E7" s="555">
        <v>2017</v>
      </c>
      <c r="F7" s="753"/>
      <c r="G7" s="555" t="s">
        <v>678</v>
      </c>
      <c r="H7" s="555">
        <v>2017</v>
      </c>
      <c r="I7" s="555">
        <v>2016</v>
      </c>
      <c r="J7" s="588">
        <v>2017</v>
      </c>
      <c r="K7" s="815"/>
    </row>
    <row r="8" spans="1:11" x14ac:dyDescent="0.2">
      <c r="A8" s="577"/>
    </row>
    <row r="9" spans="1:11" x14ac:dyDescent="0.2">
      <c r="A9" s="560" t="s">
        <v>64</v>
      </c>
      <c r="B9" s="357">
        <v>156188</v>
      </c>
      <c r="C9" s="357">
        <v>173789</v>
      </c>
      <c r="D9" s="542">
        <v>75.789457829466173</v>
      </c>
      <c r="E9" s="542">
        <v>83.688829110458229</v>
      </c>
      <c r="F9" s="542">
        <v>10.422783731698448</v>
      </c>
      <c r="G9" s="357">
        <v>127730</v>
      </c>
      <c r="H9" s="357">
        <v>125463</v>
      </c>
      <c r="I9" s="542">
        <v>61.980353475028259</v>
      </c>
      <c r="J9" s="585">
        <v>60.417239104232273</v>
      </c>
      <c r="K9" s="585">
        <v>-2.5219513654851311</v>
      </c>
    </row>
    <row r="10" spans="1:11" x14ac:dyDescent="0.2">
      <c r="A10" s="577"/>
      <c r="B10" s="579"/>
      <c r="C10" s="579"/>
      <c r="D10" s="413"/>
      <c r="E10" s="413"/>
      <c r="F10" s="413"/>
      <c r="G10" s="579"/>
      <c r="H10" s="579"/>
      <c r="I10" s="413"/>
      <c r="J10" s="221"/>
      <c r="K10" s="582"/>
    </row>
    <row r="11" spans="1:11" x14ac:dyDescent="0.2">
      <c r="A11" s="220" t="s">
        <v>180</v>
      </c>
      <c r="B11" s="321">
        <v>645</v>
      </c>
      <c r="C11" s="321">
        <v>620</v>
      </c>
      <c r="D11" s="411">
        <v>78.977625455039686</v>
      </c>
      <c r="E11" s="411">
        <v>74.733100374991409</v>
      </c>
      <c r="F11" s="411">
        <v>-5.374338688448665</v>
      </c>
      <c r="G11" s="321" t="s">
        <v>92</v>
      </c>
      <c r="H11" s="321" t="s">
        <v>92</v>
      </c>
      <c r="I11" s="411" t="s">
        <v>92</v>
      </c>
      <c r="J11" s="215" t="s">
        <v>92</v>
      </c>
      <c r="K11" s="215" t="s">
        <v>92</v>
      </c>
    </row>
    <row r="12" spans="1:11" x14ac:dyDescent="0.2">
      <c r="A12" s="81" t="s">
        <v>68</v>
      </c>
      <c r="B12" s="58">
        <v>1715</v>
      </c>
      <c r="C12" s="58">
        <v>1903</v>
      </c>
      <c r="D12" s="413">
        <v>51.057424568237288</v>
      </c>
      <c r="E12" s="413">
        <v>56.371438905416554</v>
      </c>
      <c r="F12" s="413">
        <v>10.407916932976491</v>
      </c>
      <c r="G12" s="58">
        <v>385</v>
      </c>
      <c r="H12" s="58">
        <v>388</v>
      </c>
      <c r="I12" s="413">
        <v>11.461870821441021</v>
      </c>
      <c r="J12" s="221">
        <v>11.493493586600955</v>
      </c>
      <c r="K12" s="221">
        <v>0.27589531981793147</v>
      </c>
    </row>
    <row r="13" spans="1:11" x14ac:dyDescent="0.2">
      <c r="A13" s="81" t="s">
        <v>69</v>
      </c>
      <c r="B13" s="58">
        <v>366</v>
      </c>
      <c r="C13" s="58">
        <v>253</v>
      </c>
      <c r="D13" s="413">
        <v>46.785419822445498</v>
      </c>
      <c r="E13" s="413">
        <v>31.715309343355205</v>
      </c>
      <c r="F13" s="413">
        <v>-32.211125894098203</v>
      </c>
      <c r="G13" s="58">
        <v>215</v>
      </c>
      <c r="H13" s="58">
        <v>186</v>
      </c>
      <c r="I13" s="413">
        <v>27.483238420289023</v>
      </c>
      <c r="J13" s="221">
        <v>23.316393430292759</v>
      </c>
      <c r="K13" s="221">
        <v>-15.161404657902921</v>
      </c>
    </row>
    <row r="14" spans="1:11" x14ac:dyDescent="0.2">
      <c r="A14" s="81" t="s">
        <v>70</v>
      </c>
      <c r="B14" s="58">
        <v>2519</v>
      </c>
      <c r="C14" s="58">
        <v>3286</v>
      </c>
      <c r="D14" s="413">
        <v>62.948766101727102</v>
      </c>
      <c r="E14" s="413">
        <v>80.863979698859197</v>
      </c>
      <c r="F14" s="413">
        <v>28.459991683046759</v>
      </c>
      <c r="G14" s="58">
        <v>723</v>
      </c>
      <c r="H14" s="58">
        <v>978</v>
      </c>
      <c r="I14" s="413">
        <v>18.067470381718419</v>
      </c>
      <c r="J14" s="221">
        <v>24.067246544578296</v>
      </c>
      <c r="K14" s="221">
        <v>33.207615875937748</v>
      </c>
    </row>
    <row r="15" spans="1:11" x14ac:dyDescent="0.2">
      <c r="A15" s="81" t="s">
        <v>71</v>
      </c>
      <c r="B15" s="58">
        <v>5845</v>
      </c>
      <c r="C15" s="58">
        <v>7097</v>
      </c>
      <c r="D15" s="413">
        <v>38.261216558747556</v>
      </c>
      <c r="E15" s="413">
        <v>46.251259494721445</v>
      </c>
      <c r="F15" s="413">
        <v>20.88287737454899</v>
      </c>
      <c r="G15" s="58">
        <v>4239</v>
      </c>
      <c r="H15" s="58">
        <v>5139</v>
      </c>
      <c r="I15" s="413">
        <v>27.748382718995881</v>
      </c>
      <c r="J15" s="221">
        <v>33.490943010197761</v>
      </c>
      <c r="K15" s="221">
        <v>20.69511707891596</v>
      </c>
    </row>
    <row r="16" spans="1:11" x14ac:dyDescent="0.2">
      <c r="A16" s="81" t="s">
        <v>181</v>
      </c>
      <c r="B16" s="58">
        <v>4010</v>
      </c>
      <c r="C16" s="58">
        <v>5884</v>
      </c>
      <c r="D16" s="413">
        <v>44.736175378302377</v>
      </c>
      <c r="E16" s="413">
        <v>65.229489405196631</v>
      </c>
      <c r="F16" s="413">
        <v>45.809267005050636</v>
      </c>
      <c r="G16" s="58">
        <v>2380</v>
      </c>
      <c r="H16" s="58">
        <v>3022</v>
      </c>
      <c r="I16" s="413">
        <v>26.55164523699742</v>
      </c>
      <c r="J16" s="221">
        <v>33.501617434144158</v>
      </c>
      <c r="K16" s="221">
        <v>26.17529774562728</v>
      </c>
    </row>
    <row r="17" spans="1:11" x14ac:dyDescent="0.2">
      <c r="A17" s="81" t="s">
        <v>73</v>
      </c>
      <c r="B17" s="58">
        <v>2300</v>
      </c>
      <c r="C17" s="58">
        <v>2577</v>
      </c>
      <c r="D17" s="413">
        <v>77.253380339216235</v>
      </c>
      <c r="E17" s="413">
        <v>84.785243616924674</v>
      </c>
      <c r="F17" s="413">
        <v>9.7495582000895595</v>
      </c>
      <c r="G17" s="58">
        <v>6037</v>
      </c>
      <c r="H17" s="58">
        <v>5722</v>
      </c>
      <c r="I17" s="413">
        <v>202.77332917732539</v>
      </c>
      <c r="J17" s="221">
        <v>188.25811562904266</v>
      </c>
      <c r="K17" s="221">
        <v>-7.1583445451986254</v>
      </c>
    </row>
    <row r="18" spans="1:11" x14ac:dyDescent="0.2">
      <c r="A18" s="81" t="s">
        <v>154</v>
      </c>
      <c r="B18" s="58">
        <v>5113</v>
      </c>
      <c r="C18" s="58">
        <v>3965</v>
      </c>
      <c r="D18" s="413">
        <v>128.67110904530466</v>
      </c>
      <c r="E18" s="413">
        <v>98.721328487813324</v>
      </c>
      <c r="F18" s="413">
        <v>-23.276227880297608</v>
      </c>
      <c r="G18" s="58">
        <v>2711</v>
      </c>
      <c r="H18" s="58">
        <v>1905</v>
      </c>
      <c r="I18" s="413">
        <v>68.223621478940146</v>
      </c>
      <c r="J18" s="221">
        <v>47.431054418482823</v>
      </c>
      <c r="K18" s="221">
        <v>-30.477079066926628</v>
      </c>
    </row>
    <row r="19" spans="1:11" x14ac:dyDescent="0.2">
      <c r="A19" s="81" t="s">
        <v>75</v>
      </c>
      <c r="B19" s="58">
        <v>4843</v>
      </c>
      <c r="C19" s="58">
        <v>5076</v>
      </c>
      <c r="D19" s="413">
        <v>72.328328495763429</v>
      </c>
      <c r="E19" s="413">
        <v>74.880819121811442</v>
      </c>
      <c r="F19" s="413">
        <v>3.5290330623325872</v>
      </c>
      <c r="G19" s="58">
        <v>4933</v>
      </c>
      <c r="H19" s="58">
        <v>4575</v>
      </c>
      <c r="I19" s="413">
        <v>73.672443623704524</v>
      </c>
      <c r="J19" s="221">
        <v>67.490099976809958</v>
      </c>
      <c r="K19" s="221">
        <v>-8.3916636164154124</v>
      </c>
    </row>
    <row r="20" spans="1:11" x14ac:dyDescent="0.2">
      <c r="A20" s="81" t="s">
        <v>76</v>
      </c>
      <c r="B20" s="58">
        <v>1852</v>
      </c>
      <c r="C20" s="58">
        <v>2213</v>
      </c>
      <c r="D20" s="413">
        <v>26.632016285219116</v>
      </c>
      <c r="E20" s="413">
        <v>31.613251509343481</v>
      </c>
      <c r="F20" s="413">
        <v>18.703935784572835</v>
      </c>
      <c r="G20" s="58">
        <v>1161</v>
      </c>
      <c r="H20" s="58">
        <v>1130</v>
      </c>
      <c r="I20" s="413">
        <v>16.695340662602263</v>
      </c>
      <c r="J20" s="221">
        <v>16.142329058092241</v>
      </c>
      <c r="K20" s="221">
        <v>-3.3123708924896245</v>
      </c>
    </row>
    <row r="21" spans="1:11" x14ac:dyDescent="0.2">
      <c r="A21" s="81" t="s">
        <v>183</v>
      </c>
      <c r="B21" s="58">
        <v>3045</v>
      </c>
      <c r="C21" s="58">
        <v>3902</v>
      </c>
      <c r="D21" s="413">
        <v>92.118331366427967</v>
      </c>
      <c r="E21" s="413">
        <v>116.66762344881693</v>
      </c>
      <c r="F21" s="413">
        <v>26.64973596269007</v>
      </c>
      <c r="G21" s="58">
        <v>3977</v>
      </c>
      <c r="H21" s="58">
        <v>3946</v>
      </c>
      <c r="I21" s="413">
        <v>120.31349879943645</v>
      </c>
      <c r="J21" s="221">
        <v>117.98319890544123</v>
      </c>
      <c r="K21" s="221">
        <v>-1.9368565599441556</v>
      </c>
    </row>
    <row r="22" spans="1:11" x14ac:dyDescent="0.2">
      <c r="A22" s="81" t="s">
        <v>224</v>
      </c>
      <c r="B22" s="58">
        <v>3168</v>
      </c>
      <c r="C22" s="58">
        <v>3271</v>
      </c>
      <c r="D22" s="413">
        <v>118.10380758026622</v>
      </c>
      <c r="E22" s="413">
        <v>120.56110487194391</v>
      </c>
      <c r="F22" s="413">
        <v>2.0806249536092558</v>
      </c>
      <c r="G22" s="58">
        <v>2661</v>
      </c>
      <c r="H22" s="58">
        <v>2624</v>
      </c>
      <c r="I22" s="413">
        <v>99.202724738348621</v>
      </c>
      <c r="J22" s="221">
        <v>96.714258387031734</v>
      </c>
      <c r="K22" s="221">
        <v>-2.5084657280133427</v>
      </c>
    </row>
    <row r="23" spans="1:11" x14ac:dyDescent="0.2">
      <c r="A23" s="81" t="s">
        <v>185</v>
      </c>
      <c r="B23" s="58">
        <v>25633</v>
      </c>
      <c r="C23" s="58">
        <v>31737</v>
      </c>
      <c r="D23" s="413">
        <v>122.07608884079865</v>
      </c>
      <c r="E23" s="413">
        <v>150.27318782003545</v>
      </c>
      <c r="F23" s="413">
        <v>23.09797049282032</v>
      </c>
      <c r="G23" s="58">
        <v>18282</v>
      </c>
      <c r="H23" s="58">
        <v>21082</v>
      </c>
      <c r="I23" s="413">
        <v>87.067259243454956</v>
      </c>
      <c r="J23" s="221">
        <v>99.822268822572624</v>
      </c>
      <c r="K23" s="221">
        <v>14.649605017946499</v>
      </c>
    </row>
    <row r="24" spans="1:11" x14ac:dyDescent="0.2">
      <c r="A24" s="81" t="s">
        <v>81</v>
      </c>
      <c r="B24" s="58">
        <v>4088</v>
      </c>
      <c r="C24" s="58">
        <v>4103</v>
      </c>
      <c r="D24" s="413">
        <v>49.415404164335719</v>
      </c>
      <c r="E24" s="413">
        <v>49.040067276804947</v>
      </c>
      <c r="F24" s="413">
        <v>-0.75955442210399182</v>
      </c>
      <c r="G24" s="58">
        <v>2155</v>
      </c>
      <c r="H24" s="58">
        <v>2084</v>
      </c>
      <c r="I24" s="413">
        <v>26.04946085473177</v>
      </c>
      <c r="J24" s="221">
        <v>24.908481648759814</v>
      </c>
      <c r="K24" s="221">
        <v>-4.3800492161230391</v>
      </c>
    </row>
    <row r="25" spans="1:11" x14ac:dyDescent="0.2">
      <c r="A25" s="81" t="s">
        <v>186</v>
      </c>
      <c r="B25" s="58">
        <v>583</v>
      </c>
      <c r="C25" s="58">
        <v>785</v>
      </c>
      <c r="D25" s="413">
        <v>14.577131905541187</v>
      </c>
      <c r="E25" s="413">
        <v>19.50040218026917</v>
      </c>
      <c r="F25" s="413">
        <v>33.773929649744794</v>
      </c>
      <c r="G25" s="58">
        <v>728</v>
      </c>
      <c r="H25" s="58">
        <v>722</v>
      </c>
      <c r="I25" s="413">
        <v>18.202662139337878</v>
      </c>
      <c r="J25" s="221">
        <v>17.935401750515084</v>
      </c>
      <c r="K25" s="221">
        <v>-1.4682489120380726</v>
      </c>
    </row>
    <row r="26" spans="1:11" x14ac:dyDescent="0.2">
      <c r="A26" s="81" t="s">
        <v>83</v>
      </c>
      <c r="B26" s="58">
        <v>8576</v>
      </c>
      <c r="C26" s="58">
        <v>10455</v>
      </c>
      <c r="D26" s="413">
        <v>76.280473052784373</v>
      </c>
      <c r="E26" s="413">
        <v>92.351380085597498</v>
      </c>
      <c r="F26" s="413">
        <v>21.06817956109477</v>
      </c>
      <c r="G26" s="58">
        <v>12310</v>
      </c>
      <c r="H26" s="58">
        <v>14979</v>
      </c>
      <c r="I26" s="413">
        <v>109.49307640855594</v>
      </c>
      <c r="J26" s="221">
        <v>132.31289548562074</v>
      </c>
      <c r="K26" s="221">
        <v>20.841335201795118</v>
      </c>
    </row>
    <row r="27" spans="1:11" x14ac:dyDescent="0.2">
      <c r="A27" s="81" t="s">
        <v>187</v>
      </c>
      <c r="B27" s="58">
        <v>3863</v>
      </c>
      <c r="C27" s="58">
        <v>4013</v>
      </c>
      <c r="D27" s="413">
        <v>41.050606482063976</v>
      </c>
      <c r="E27" s="413">
        <v>42.361314461137269</v>
      </c>
      <c r="F27" s="413">
        <v>3.1929077092831104</v>
      </c>
      <c r="G27" s="58">
        <v>4643</v>
      </c>
      <c r="H27" s="58">
        <v>4530</v>
      </c>
      <c r="I27" s="413">
        <v>49.339364715563825</v>
      </c>
      <c r="J27" s="221">
        <v>47.818777600037834</v>
      </c>
      <c r="K27" s="221">
        <v>-3.0818943946522515</v>
      </c>
    </row>
    <row r="28" spans="1:11" x14ac:dyDescent="0.2">
      <c r="A28" s="81" t="s">
        <v>206</v>
      </c>
      <c r="B28" s="58">
        <v>904</v>
      </c>
      <c r="C28" s="58">
        <v>968</v>
      </c>
      <c r="D28" s="413">
        <v>28.142881158590114</v>
      </c>
      <c r="E28" s="413">
        <v>30.069050094478321</v>
      </c>
      <c r="F28" s="413">
        <v>6.8442492615944373</v>
      </c>
      <c r="G28" s="58">
        <v>494</v>
      </c>
      <c r="H28" s="58">
        <v>491</v>
      </c>
      <c r="I28" s="413">
        <v>15.378963818964069</v>
      </c>
      <c r="J28" s="221">
        <v>15.251966525195099</v>
      </c>
      <c r="K28" s="221">
        <v>-0.82578576335791132</v>
      </c>
    </row>
    <row r="29" spans="1:11" x14ac:dyDescent="0.2">
      <c r="A29" s="81" t="s">
        <v>86</v>
      </c>
      <c r="B29" s="58">
        <v>13256</v>
      </c>
      <c r="C29" s="58">
        <v>12173</v>
      </c>
      <c r="D29" s="413">
        <v>79.682635172549936</v>
      </c>
      <c r="E29" s="413">
        <v>72.809570166941057</v>
      </c>
      <c r="F29" s="413">
        <v>-8.625549331702576</v>
      </c>
      <c r="G29" s="58">
        <v>9959</v>
      </c>
      <c r="H29" s="58">
        <v>7582</v>
      </c>
      <c r="I29" s="413">
        <v>59.86416442995057</v>
      </c>
      <c r="J29" s="221">
        <v>45.349721597449026</v>
      </c>
      <c r="K29" s="221">
        <v>-24.24562836667581</v>
      </c>
    </row>
    <row r="30" spans="1:11" x14ac:dyDescent="0.2">
      <c r="A30" s="81" t="s">
        <v>87</v>
      </c>
      <c r="B30" s="58">
        <v>317</v>
      </c>
      <c r="C30" s="58">
        <v>138</v>
      </c>
      <c r="D30" s="413">
        <v>9.12230740852225</v>
      </c>
      <c r="E30" s="413">
        <v>3.9349838024090658</v>
      </c>
      <c r="F30" s="413">
        <v>-56.864161377274769</v>
      </c>
      <c r="G30" s="58">
        <v>225</v>
      </c>
      <c r="H30" s="58">
        <v>179</v>
      </c>
      <c r="I30" s="413">
        <v>6.4748238704022274</v>
      </c>
      <c r="J30" s="221">
        <v>5.1040731929798753</v>
      </c>
      <c r="K30" s="221">
        <v>-21.170470500183637</v>
      </c>
    </row>
    <row r="31" spans="1:11" x14ac:dyDescent="0.2">
      <c r="A31" s="81" t="s">
        <v>189</v>
      </c>
      <c r="B31" s="58">
        <v>8850</v>
      </c>
      <c r="C31" s="58">
        <v>9215</v>
      </c>
      <c r="D31" s="413">
        <v>78.412262437425241</v>
      </c>
      <c r="E31" s="413">
        <v>81.383780384786746</v>
      </c>
      <c r="F31" s="413">
        <v>3.7896087359204023</v>
      </c>
      <c r="G31" s="58">
        <v>10550</v>
      </c>
      <c r="H31" s="58">
        <v>10270</v>
      </c>
      <c r="I31" s="413">
        <v>93.474504939529538</v>
      </c>
      <c r="J31" s="221">
        <v>90.701185518367879</v>
      </c>
      <c r="K31" s="221">
        <v>-2.9669260328854086</v>
      </c>
    </row>
    <row r="32" spans="1:11" x14ac:dyDescent="0.2">
      <c r="A32" s="81" t="s">
        <v>190</v>
      </c>
      <c r="B32" s="58">
        <v>1019</v>
      </c>
      <c r="C32" s="58">
        <v>1125</v>
      </c>
      <c r="D32" s="413">
        <v>57.01404201582406</v>
      </c>
      <c r="E32" s="413">
        <v>62.299671943771912</v>
      </c>
      <c r="F32" s="413">
        <v>9.2707511010723387</v>
      </c>
      <c r="G32" s="58">
        <v>1098</v>
      </c>
      <c r="H32" s="58">
        <v>1393</v>
      </c>
      <c r="I32" s="413">
        <v>61.434168923822185</v>
      </c>
      <c r="J32" s="221">
        <v>77.140838237932684</v>
      </c>
      <c r="K32" s="221">
        <v>25.566666871633981</v>
      </c>
    </row>
    <row r="33" spans="1:11" x14ac:dyDescent="0.2">
      <c r="A33" s="81" t="s">
        <v>225</v>
      </c>
      <c r="B33" s="58" t="s">
        <v>92</v>
      </c>
      <c r="C33" s="58" t="s">
        <v>92</v>
      </c>
      <c r="D33" s="413" t="s">
        <v>92</v>
      </c>
      <c r="E33" s="413" t="s">
        <v>92</v>
      </c>
      <c r="F33" s="413" t="s">
        <v>92</v>
      </c>
      <c r="G33" s="58" t="s">
        <v>92</v>
      </c>
      <c r="H33" s="58" t="s">
        <v>92</v>
      </c>
      <c r="I33" s="413" t="s">
        <v>92</v>
      </c>
      <c r="J33" s="221" t="s">
        <v>92</v>
      </c>
      <c r="K33" s="221" t="s">
        <v>92</v>
      </c>
    </row>
    <row r="34" spans="1:11" x14ac:dyDescent="0.2">
      <c r="A34" s="81" t="s">
        <v>93</v>
      </c>
      <c r="B34" s="58">
        <v>7076</v>
      </c>
      <c r="C34" s="58">
        <v>8579</v>
      </c>
      <c r="D34" s="413">
        <v>102.39412099147492</v>
      </c>
      <c r="E34" s="413">
        <v>122.53681925040718</v>
      </c>
      <c r="F34" s="413">
        <v>19.67173316582236</v>
      </c>
      <c r="G34" s="58">
        <v>4539</v>
      </c>
      <c r="H34" s="58">
        <v>5085</v>
      </c>
      <c r="I34" s="413">
        <v>65.682153078053233</v>
      </c>
      <c r="J34" s="221">
        <v>72.630810804093784</v>
      </c>
      <c r="K34" s="221">
        <v>10.579217337444957</v>
      </c>
    </row>
    <row r="35" spans="1:11" x14ac:dyDescent="0.2">
      <c r="A35" s="81" t="s">
        <v>165</v>
      </c>
      <c r="B35" s="58">
        <v>45549</v>
      </c>
      <c r="C35" s="58">
        <v>49346</v>
      </c>
      <c r="D35" s="413">
        <v>101.78615950020132</v>
      </c>
      <c r="E35" s="413">
        <v>109.42709087992412</v>
      </c>
      <c r="F35" s="413">
        <v>7.5068471167808237</v>
      </c>
      <c r="G35" s="58">
        <v>32873</v>
      </c>
      <c r="H35" s="58">
        <v>26984</v>
      </c>
      <c r="I35" s="413">
        <v>73.45971198599571</v>
      </c>
      <c r="J35" s="221">
        <v>59.838297335222144</v>
      </c>
      <c r="K35" s="221">
        <v>-18.542700866252162</v>
      </c>
    </row>
    <row r="36" spans="1:11" x14ac:dyDescent="0.2">
      <c r="A36" s="81" t="s">
        <v>95</v>
      </c>
      <c r="B36" s="58">
        <v>380</v>
      </c>
      <c r="C36" s="58">
        <v>427</v>
      </c>
      <c r="D36" s="413">
        <v>16.771273809140258</v>
      </c>
      <c r="E36" s="413">
        <v>18.661641280424593</v>
      </c>
      <c r="F36" s="413">
        <v>11.271460312418814</v>
      </c>
      <c r="G36" s="58">
        <v>182</v>
      </c>
      <c r="H36" s="58">
        <v>186</v>
      </c>
      <c r="I36" s="413">
        <v>8.0325574559566491</v>
      </c>
      <c r="J36" s="221">
        <v>8.1289584968594255</v>
      </c>
      <c r="K36" s="221">
        <v>1.2001288684376554</v>
      </c>
    </row>
    <row r="37" spans="1:11" x14ac:dyDescent="0.2">
      <c r="A37" s="513" t="s">
        <v>677</v>
      </c>
      <c r="B37" s="322">
        <v>673</v>
      </c>
      <c r="C37" s="322">
        <v>678</v>
      </c>
      <c r="D37" s="415">
        <v>43.903654636760862</v>
      </c>
      <c r="E37" s="415">
        <v>43.736461371931512</v>
      </c>
      <c r="F37" s="415">
        <v>-0.38081855875696791</v>
      </c>
      <c r="G37" s="322">
        <v>270</v>
      </c>
      <c r="H37" s="322">
        <v>281</v>
      </c>
      <c r="I37" s="415">
        <v>17.613650448626199</v>
      </c>
      <c r="J37" s="228">
        <v>18.126763488956865</v>
      </c>
      <c r="K37" s="228">
        <v>2.9131555768479922</v>
      </c>
    </row>
    <row r="39" spans="1:11" x14ac:dyDescent="0.2">
      <c r="A39" s="36" t="s">
        <v>466</v>
      </c>
    </row>
    <row r="40" spans="1:11" x14ac:dyDescent="0.2">
      <c r="A40" s="8" t="s">
        <v>98</v>
      </c>
    </row>
    <row r="41" spans="1:11" x14ac:dyDescent="0.2">
      <c r="A41" s="8" t="s">
        <v>376</v>
      </c>
    </row>
    <row r="42" spans="1:11" x14ac:dyDescent="0.2">
      <c r="A42" s="3" t="s">
        <v>664</v>
      </c>
    </row>
    <row r="43" spans="1:11" x14ac:dyDescent="0.2">
      <c r="A43" s="35" t="s">
        <v>208</v>
      </c>
    </row>
    <row r="44" spans="1:11" x14ac:dyDescent="0.2">
      <c r="A44" s="3" t="s">
        <v>676</v>
      </c>
    </row>
  </sheetData>
  <mergeCells count="9">
    <mergeCell ref="A5:A7"/>
    <mergeCell ref="B5:F5"/>
    <mergeCell ref="G5:K5"/>
    <mergeCell ref="B6:C6"/>
    <mergeCell ref="D6:E6"/>
    <mergeCell ref="F6:F7"/>
    <mergeCell ref="G6:H6"/>
    <mergeCell ref="I6:J6"/>
    <mergeCell ref="K6:K7"/>
  </mergeCells>
  <hyperlinks>
    <hyperlink ref="K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workbookViewId="0">
      <pane xSplit="3" ySplit="10" topLeftCell="D24"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1.42578125" style="8" customWidth="1"/>
    <col min="2" max="2" width="7" style="8" customWidth="1"/>
    <col min="3" max="3" width="15.85546875" style="8" bestFit="1" customWidth="1"/>
    <col min="4" max="9" width="8.28515625" style="8" customWidth="1"/>
    <col min="10" max="10" width="8.140625" style="8" customWidth="1"/>
    <col min="11" max="11" width="8.28515625" style="8" customWidth="1"/>
    <col min="12" max="24" width="9.140625" style="8"/>
    <col min="25" max="25" width="12.28515625" style="8" bestFit="1" customWidth="1"/>
    <col min="26" max="16384" width="9.140625" style="8"/>
  </cols>
  <sheetData>
    <row r="1" spans="1:25" x14ac:dyDescent="0.25">
      <c r="A1" s="43" t="s">
        <v>611</v>
      </c>
      <c r="R1" s="10" t="s">
        <v>46</v>
      </c>
    </row>
    <row r="2" spans="1:25" x14ac:dyDescent="0.25">
      <c r="A2" s="11" t="s">
        <v>47</v>
      </c>
    </row>
    <row r="3" spans="1:25" x14ac:dyDescent="0.25">
      <c r="A3" s="11" t="s">
        <v>436</v>
      </c>
    </row>
    <row r="4" spans="1:25" x14ac:dyDescent="0.25">
      <c r="B4" s="11"/>
    </row>
    <row r="5" spans="1:25" ht="18" customHeight="1" x14ac:dyDescent="0.25">
      <c r="A5" s="753" t="s">
        <v>49</v>
      </c>
      <c r="B5" s="759" t="s">
        <v>437</v>
      </c>
      <c r="C5" s="759" t="s">
        <v>438</v>
      </c>
      <c r="D5" s="816" t="s">
        <v>51</v>
      </c>
      <c r="E5" s="821"/>
      <c r="F5" s="821"/>
      <c r="G5" s="821"/>
      <c r="H5" s="821"/>
      <c r="I5" s="817"/>
      <c r="J5" s="753" t="s">
        <v>52</v>
      </c>
      <c r="K5" s="753"/>
      <c r="L5" s="753" t="s">
        <v>53</v>
      </c>
      <c r="M5" s="753"/>
      <c r="N5" s="757" t="s">
        <v>54</v>
      </c>
      <c r="O5" s="757"/>
      <c r="P5" s="757"/>
      <c r="Q5" s="757"/>
      <c r="R5" s="757"/>
    </row>
    <row r="6" spans="1:25" ht="30.75" customHeight="1" x14ac:dyDescent="0.25">
      <c r="A6" s="753"/>
      <c r="B6" s="759"/>
      <c r="C6" s="759"/>
      <c r="D6" s="816" t="s">
        <v>55</v>
      </c>
      <c r="E6" s="817"/>
      <c r="F6" s="816" t="s">
        <v>56</v>
      </c>
      <c r="G6" s="817"/>
      <c r="H6" s="788" t="s">
        <v>57</v>
      </c>
      <c r="I6" s="789"/>
      <c r="J6" s="753"/>
      <c r="K6" s="753"/>
      <c r="L6" s="753"/>
      <c r="M6" s="753"/>
      <c r="N6" s="757"/>
      <c r="O6" s="757"/>
      <c r="P6" s="757"/>
      <c r="Q6" s="757"/>
      <c r="R6" s="757"/>
    </row>
    <row r="7" spans="1:25" ht="12.75" customHeight="1" x14ac:dyDescent="0.25">
      <c r="A7" s="753"/>
      <c r="B7" s="759"/>
      <c r="C7" s="759"/>
      <c r="D7" s="816" t="s">
        <v>439</v>
      </c>
      <c r="E7" s="817"/>
      <c r="F7" s="816" t="s">
        <v>439</v>
      </c>
      <c r="G7" s="817"/>
      <c r="H7" s="816" t="s">
        <v>439</v>
      </c>
      <c r="I7" s="817"/>
      <c r="J7" s="759" t="s">
        <v>439</v>
      </c>
      <c r="K7" s="759"/>
      <c r="L7" s="759" t="s">
        <v>439</v>
      </c>
      <c r="M7" s="759"/>
      <c r="N7" s="759" t="s">
        <v>439</v>
      </c>
      <c r="O7" s="759"/>
      <c r="P7" s="753" t="s">
        <v>61</v>
      </c>
      <c r="Q7" s="753"/>
      <c r="R7" s="753" t="s">
        <v>62</v>
      </c>
    </row>
    <row r="8" spans="1:25" ht="12.75" customHeight="1" x14ac:dyDescent="0.25">
      <c r="A8" s="753"/>
      <c r="B8" s="759"/>
      <c r="C8" s="759"/>
      <c r="D8" s="15" t="s">
        <v>63</v>
      </c>
      <c r="E8" s="15">
        <v>2017</v>
      </c>
      <c r="F8" s="15" t="s">
        <v>63</v>
      </c>
      <c r="G8" s="15">
        <v>2017</v>
      </c>
      <c r="H8" s="15" t="s">
        <v>63</v>
      </c>
      <c r="I8" s="15">
        <v>2017</v>
      </c>
      <c r="J8" s="15">
        <v>2016</v>
      </c>
      <c r="K8" s="15">
        <v>2017</v>
      </c>
      <c r="L8" s="15">
        <v>2016</v>
      </c>
      <c r="M8" s="15">
        <v>2017</v>
      </c>
      <c r="N8" s="15">
        <v>2016</v>
      </c>
      <c r="O8" s="15">
        <v>2017</v>
      </c>
      <c r="P8" s="15">
        <v>2016</v>
      </c>
      <c r="Q8" s="15">
        <v>2017</v>
      </c>
      <c r="R8" s="753"/>
    </row>
    <row r="9" spans="1:25" x14ac:dyDescent="0.25">
      <c r="A9" s="47"/>
      <c r="B9" s="42"/>
      <c r="C9" s="40"/>
      <c r="E9" s="40"/>
      <c r="G9" s="40"/>
      <c r="I9" s="40"/>
    </row>
    <row r="10" spans="1:25" s="14" customFormat="1" x14ac:dyDescent="0.25">
      <c r="A10" s="349"/>
      <c r="B10" s="456"/>
      <c r="C10" s="545" t="s">
        <v>440</v>
      </c>
      <c r="D10" s="471">
        <v>13463</v>
      </c>
      <c r="E10" s="471">
        <v>14229</v>
      </c>
      <c r="F10" s="471">
        <v>741</v>
      </c>
      <c r="G10" s="471">
        <v>624</v>
      </c>
      <c r="H10" s="471">
        <v>262</v>
      </c>
      <c r="I10" s="471">
        <v>296</v>
      </c>
      <c r="J10" s="471">
        <v>159</v>
      </c>
      <c r="K10" s="471">
        <v>156</v>
      </c>
      <c r="L10" s="471">
        <v>1677</v>
      </c>
      <c r="M10" s="471">
        <v>1801</v>
      </c>
      <c r="N10" s="471">
        <v>16016</v>
      </c>
      <c r="O10" s="471">
        <v>16799</v>
      </c>
      <c r="P10" s="501">
        <v>32.629190539172725</v>
      </c>
      <c r="Q10" s="501">
        <v>33.954309735502413</v>
      </c>
      <c r="R10" s="501">
        <v>4.0611463981578888</v>
      </c>
      <c r="W10" s="32"/>
      <c r="X10" s="32"/>
      <c r="Y10" s="32"/>
    </row>
    <row r="11" spans="1:25" s="14" customFormat="1" x14ac:dyDescent="0.25">
      <c r="A11" s="550"/>
      <c r="B11" s="18"/>
      <c r="C11" s="551"/>
      <c r="D11" s="552"/>
      <c r="E11" s="552"/>
      <c r="F11" s="552"/>
      <c r="G11" s="552"/>
      <c r="H11" s="552"/>
      <c r="I11" s="552"/>
      <c r="J11" s="552"/>
      <c r="K11" s="552"/>
      <c r="L11" s="552"/>
      <c r="M11" s="552"/>
      <c r="N11" s="552"/>
      <c r="O11" s="552"/>
      <c r="P11" s="553"/>
      <c r="Q11" s="553"/>
      <c r="R11" s="553"/>
      <c r="W11" s="32"/>
      <c r="X11" s="32"/>
      <c r="Y11" s="32"/>
    </row>
    <row r="12" spans="1:25" x14ac:dyDescent="0.25">
      <c r="A12" s="760" t="s">
        <v>67</v>
      </c>
      <c r="B12" s="502" t="s">
        <v>130</v>
      </c>
      <c r="C12" s="502" t="s">
        <v>442</v>
      </c>
      <c r="D12" s="446">
        <v>449</v>
      </c>
      <c r="E12" s="446">
        <v>588</v>
      </c>
      <c r="F12" s="446">
        <v>21</v>
      </c>
      <c r="G12" s="446">
        <v>15</v>
      </c>
      <c r="H12" s="446">
        <v>2</v>
      </c>
      <c r="I12" s="446">
        <v>3</v>
      </c>
      <c r="J12" s="446">
        <v>5</v>
      </c>
      <c r="K12" s="446" t="s">
        <v>241</v>
      </c>
      <c r="L12" s="446">
        <v>59</v>
      </c>
      <c r="M12" s="446">
        <v>57</v>
      </c>
      <c r="N12" s="446">
        <v>531</v>
      </c>
      <c r="O12" s="446">
        <v>663</v>
      </c>
      <c r="P12" s="218">
        <v>51.971745379555237</v>
      </c>
      <c r="Q12" s="218">
        <v>64.423410476237677</v>
      </c>
      <c r="R12" s="218">
        <v>23.958527861141853</v>
      </c>
    </row>
    <row r="13" spans="1:25" x14ac:dyDescent="0.25">
      <c r="A13" s="761"/>
      <c r="B13" s="95" t="s">
        <v>141</v>
      </c>
      <c r="C13" s="95" t="s">
        <v>446</v>
      </c>
      <c r="D13" s="24">
        <v>965</v>
      </c>
      <c r="E13" s="24">
        <v>1931</v>
      </c>
      <c r="F13" s="24">
        <v>27</v>
      </c>
      <c r="G13" s="24">
        <v>29</v>
      </c>
      <c r="H13" s="24">
        <v>15</v>
      </c>
      <c r="I13" s="24">
        <v>18</v>
      </c>
      <c r="J13" s="24">
        <v>8</v>
      </c>
      <c r="K13" s="24">
        <v>18</v>
      </c>
      <c r="L13" s="24">
        <v>39</v>
      </c>
      <c r="M13" s="24">
        <v>53</v>
      </c>
      <c r="N13" s="24">
        <v>1046</v>
      </c>
      <c r="O13" s="24">
        <v>2031</v>
      </c>
      <c r="P13" s="199">
        <v>40.08098965557938</v>
      </c>
      <c r="Q13" s="199">
        <v>77.298341149435089</v>
      </c>
      <c r="R13" s="199">
        <v>92.855370622503969</v>
      </c>
    </row>
    <row r="14" spans="1:25" x14ac:dyDescent="0.25">
      <c r="A14" s="761"/>
      <c r="B14" s="95" t="s">
        <v>137</v>
      </c>
      <c r="C14" s="95" t="s">
        <v>448</v>
      </c>
      <c r="D14" s="24">
        <v>51</v>
      </c>
      <c r="E14" s="24">
        <v>86</v>
      </c>
      <c r="F14" s="24" t="s">
        <v>241</v>
      </c>
      <c r="G14" s="24">
        <v>2</v>
      </c>
      <c r="H14" s="24">
        <v>3</v>
      </c>
      <c r="I14" s="24" t="s">
        <v>241</v>
      </c>
      <c r="J14" s="24" t="s">
        <v>241</v>
      </c>
      <c r="K14" s="24" t="s">
        <v>241</v>
      </c>
      <c r="L14" s="24">
        <v>9</v>
      </c>
      <c r="M14" s="24">
        <v>6</v>
      </c>
      <c r="N14" s="24">
        <v>63</v>
      </c>
      <c r="O14" s="24">
        <v>94</v>
      </c>
      <c r="P14" s="199">
        <v>17.521658717025211</v>
      </c>
      <c r="Q14" s="199">
        <v>25.885333480200472</v>
      </c>
      <c r="R14" s="199">
        <v>47.733350467833027</v>
      </c>
    </row>
    <row r="15" spans="1:25" x14ac:dyDescent="0.25">
      <c r="A15" s="761"/>
      <c r="B15" s="95" t="s">
        <v>120</v>
      </c>
      <c r="C15" s="74" t="s">
        <v>449</v>
      </c>
      <c r="D15" s="24">
        <v>452</v>
      </c>
      <c r="E15" s="24">
        <v>438</v>
      </c>
      <c r="F15" s="24">
        <v>33</v>
      </c>
      <c r="G15" s="24">
        <v>22</v>
      </c>
      <c r="H15" s="24">
        <v>14</v>
      </c>
      <c r="I15" s="24">
        <v>7</v>
      </c>
      <c r="J15" s="24">
        <v>3</v>
      </c>
      <c r="K15" s="24">
        <v>2</v>
      </c>
      <c r="L15" s="24">
        <v>100</v>
      </c>
      <c r="M15" s="24">
        <v>108</v>
      </c>
      <c r="N15" s="24">
        <v>599</v>
      </c>
      <c r="O15" s="24">
        <v>575</v>
      </c>
      <c r="P15" s="199">
        <v>41.349156000908437</v>
      </c>
      <c r="Q15" s="199">
        <v>39.219564765143019</v>
      </c>
      <c r="R15" s="199">
        <v>-5.1502653058229981</v>
      </c>
    </row>
    <row r="16" spans="1:25" x14ac:dyDescent="0.25">
      <c r="A16" s="761"/>
      <c r="B16" s="95" t="s">
        <v>119</v>
      </c>
      <c r="C16" s="95" t="s">
        <v>450</v>
      </c>
      <c r="D16" s="24">
        <v>498</v>
      </c>
      <c r="E16" s="24">
        <v>400</v>
      </c>
      <c r="F16" s="24">
        <v>23</v>
      </c>
      <c r="G16" s="24">
        <v>19</v>
      </c>
      <c r="H16" s="24">
        <v>12</v>
      </c>
      <c r="I16" s="24">
        <v>19</v>
      </c>
      <c r="J16" s="24">
        <v>1</v>
      </c>
      <c r="K16" s="24" t="s">
        <v>241</v>
      </c>
      <c r="L16" s="24">
        <v>27</v>
      </c>
      <c r="M16" s="24">
        <v>34</v>
      </c>
      <c r="N16" s="24">
        <v>560</v>
      </c>
      <c r="O16" s="24">
        <v>472</v>
      </c>
      <c r="P16" s="199">
        <v>51.711321547461303</v>
      </c>
      <c r="Q16" s="199">
        <v>43.228668666908455</v>
      </c>
      <c r="R16" s="199">
        <v>-16.403860173574103</v>
      </c>
    </row>
    <row r="17" spans="1:18" x14ac:dyDescent="0.25">
      <c r="A17" s="761"/>
      <c r="B17" s="95" t="s">
        <v>122</v>
      </c>
      <c r="C17" s="95" t="s">
        <v>453</v>
      </c>
      <c r="D17" s="24">
        <v>196</v>
      </c>
      <c r="E17" s="24">
        <v>142</v>
      </c>
      <c r="F17" s="24">
        <v>18</v>
      </c>
      <c r="G17" s="24">
        <v>11</v>
      </c>
      <c r="H17" s="24">
        <v>4</v>
      </c>
      <c r="I17" s="24" t="s">
        <v>241</v>
      </c>
      <c r="J17" s="24">
        <v>3</v>
      </c>
      <c r="K17" s="24">
        <v>3</v>
      </c>
      <c r="L17" s="24" t="s">
        <v>92</v>
      </c>
      <c r="M17" s="24">
        <v>11</v>
      </c>
      <c r="N17" s="24">
        <v>218</v>
      </c>
      <c r="O17" s="24">
        <v>153</v>
      </c>
      <c r="P17" s="199">
        <v>37.24159373521227</v>
      </c>
      <c r="Q17" s="199">
        <v>25.927017986233263</v>
      </c>
      <c r="R17" s="199">
        <v>-30.381556249782538</v>
      </c>
    </row>
    <row r="18" spans="1:18" x14ac:dyDescent="0.25">
      <c r="A18" s="761"/>
      <c r="B18" s="95" t="s">
        <v>131</v>
      </c>
      <c r="C18" s="95" t="s">
        <v>454</v>
      </c>
      <c r="D18" s="24">
        <v>878</v>
      </c>
      <c r="E18" s="24">
        <v>865</v>
      </c>
      <c r="F18" s="24">
        <v>41</v>
      </c>
      <c r="G18" s="24">
        <v>43</v>
      </c>
      <c r="H18" s="24">
        <v>20</v>
      </c>
      <c r="I18" s="24">
        <v>14</v>
      </c>
      <c r="J18" s="24">
        <v>10</v>
      </c>
      <c r="K18" s="24">
        <v>8</v>
      </c>
      <c r="L18" s="24">
        <v>39</v>
      </c>
      <c r="M18" s="24">
        <v>59</v>
      </c>
      <c r="N18" s="24">
        <v>978</v>
      </c>
      <c r="O18" s="24">
        <v>981</v>
      </c>
      <c r="P18" s="199">
        <v>67.632890330986243</v>
      </c>
      <c r="Q18" s="199">
        <v>67.549190063865311</v>
      </c>
      <c r="R18" s="199">
        <v>-0.12375675017186616</v>
      </c>
    </row>
    <row r="19" spans="1:18" x14ac:dyDescent="0.25">
      <c r="A19" s="761"/>
      <c r="B19" s="95" t="s">
        <v>126</v>
      </c>
      <c r="C19" s="95" t="s">
        <v>455</v>
      </c>
      <c r="D19" s="24">
        <v>341</v>
      </c>
      <c r="E19" s="24">
        <v>275</v>
      </c>
      <c r="F19" s="24">
        <v>8</v>
      </c>
      <c r="G19" s="24">
        <v>9</v>
      </c>
      <c r="H19" s="24">
        <v>1</v>
      </c>
      <c r="I19" s="24">
        <v>2</v>
      </c>
      <c r="J19" s="24">
        <v>4</v>
      </c>
      <c r="K19" s="24" t="s">
        <v>241</v>
      </c>
      <c r="L19" s="24">
        <v>5</v>
      </c>
      <c r="M19" s="24">
        <v>1</v>
      </c>
      <c r="N19" s="24">
        <v>350</v>
      </c>
      <c r="O19" s="24">
        <v>286</v>
      </c>
      <c r="P19" s="199">
        <v>43.656248206975519</v>
      </c>
      <c r="Q19" s="199">
        <v>35.239120845541763</v>
      </c>
      <c r="R19" s="199">
        <v>-19.280464325582713</v>
      </c>
    </row>
    <row r="20" spans="1:18" x14ac:dyDescent="0.25">
      <c r="A20" s="761"/>
      <c r="B20" s="95" t="s">
        <v>139</v>
      </c>
      <c r="C20" s="95" t="s">
        <v>456</v>
      </c>
      <c r="D20" s="24">
        <v>624</v>
      </c>
      <c r="E20" s="24">
        <v>764</v>
      </c>
      <c r="F20" s="24">
        <v>5</v>
      </c>
      <c r="G20" s="24">
        <v>2</v>
      </c>
      <c r="H20" s="24">
        <v>11</v>
      </c>
      <c r="I20" s="24">
        <v>16</v>
      </c>
      <c r="J20" s="24">
        <v>6</v>
      </c>
      <c r="K20" s="24">
        <v>3</v>
      </c>
      <c r="L20" s="24">
        <v>15</v>
      </c>
      <c r="M20" s="24">
        <v>14</v>
      </c>
      <c r="N20" s="24">
        <v>640</v>
      </c>
      <c r="O20" s="24">
        <v>782</v>
      </c>
      <c r="P20" s="199">
        <v>39.3704904640366</v>
      </c>
      <c r="Q20" s="199">
        <v>47.866893310081373</v>
      </c>
      <c r="R20" s="199">
        <v>21.580637543253122</v>
      </c>
    </row>
    <row r="21" spans="1:18" x14ac:dyDescent="0.25">
      <c r="A21" s="761"/>
      <c r="B21" s="95" t="s">
        <v>124</v>
      </c>
      <c r="C21" s="95" t="s">
        <v>457</v>
      </c>
      <c r="D21" s="24">
        <v>341</v>
      </c>
      <c r="E21" s="24">
        <v>289</v>
      </c>
      <c r="F21" s="24">
        <v>22</v>
      </c>
      <c r="G21" s="24">
        <v>25</v>
      </c>
      <c r="H21" s="24">
        <v>4</v>
      </c>
      <c r="I21" s="24">
        <v>2</v>
      </c>
      <c r="J21" s="24">
        <v>1</v>
      </c>
      <c r="K21" s="24">
        <v>3</v>
      </c>
      <c r="L21" s="24">
        <v>7</v>
      </c>
      <c r="M21" s="24">
        <v>14</v>
      </c>
      <c r="N21" s="24">
        <v>367</v>
      </c>
      <c r="O21" s="24">
        <v>316</v>
      </c>
      <c r="P21" s="199">
        <v>43.307411821625379</v>
      </c>
      <c r="Q21" s="199">
        <v>37.167812674224123</v>
      </c>
      <c r="R21" s="199">
        <v>-14.176786118480234</v>
      </c>
    </row>
    <row r="22" spans="1:18" x14ac:dyDescent="0.25">
      <c r="A22" s="761"/>
      <c r="B22" s="95" t="s">
        <v>135</v>
      </c>
      <c r="C22" s="95" t="s">
        <v>351</v>
      </c>
      <c r="D22" s="24">
        <v>1330</v>
      </c>
      <c r="E22" s="24">
        <v>1492</v>
      </c>
      <c r="F22" s="24">
        <v>88</v>
      </c>
      <c r="G22" s="24">
        <v>93</v>
      </c>
      <c r="H22" s="24">
        <v>28</v>
      </c>
      <c r="I22" s="24">
        <v>19</v>
      </c>
      <c r="J22" s="24">
        <v>43</v>
      </c>
      <c r="K22" s="24">
        <v>55</v>
      </c>
      <c r="L22" s="24">
        <v>504</v>
      </c>
      <c r="M22" s="24">
        <v>527</v>
      </c>
      <c r="N22" s="24">
        <v>1950</v>
      </c>
      <c r="O22" s="24">
        <v>2131</v>
      </c>
      <c r="P22" s="199">
        <v>30.005368652883583</v>
      </c>
      <c r="Q22" s="199">
        <v>32.682715705156816</v>
      </c>
      <c r="R22" s="199">
        <v>8.9228933770021612</v>
      </c>
    </row>
    <row r="23" spans="1:18" x14ac:dyDescent="0.25">
      <c r="A23" s="761"/>
      <c r="B23" s="95" t="s">
        <v>138</v>
      </c>
      <c r="C23" s="95" t="s">
        <v>459</v>
      </c>
      <c r="D23" s="24">
        <v>495</v>
      </c>
      <c r="E23" s="24">
        <v>443</v>
      </c>
      <c r="F23" s="24">
        <v>15</v>
      </c>
      <c r="G23" s="24">
        <v>19</v>
      </c>
      <c r="H23" s="24">
        <v>36</v>
      </c>
      <c r="I23" s="24">
        <v>103</v>
      </c>
      <c r="J23" s="24">
        <v>3</v>
      </c>
      <c r="K23" s="24">
        <v>11</v>
      </c>
      <c r="L23" s="24">
        <v>16</v>
      </c>
      <c r="M23" s="24">
        <v>30</v>
      </c>
      <c r="N23" s="24">
        <v>562</v>
      </c>
      <c r="O23" s="24">
        <v>595</v>
      </c>
      <c r="P23" s="199">
        <v>64.033762427905046</v>
      </c>
      <c r="Q23" s="199">
        <v>67.217966967170526</v>
      </c>
      <c r="R23" s="199">
        <v>4.9726963066562657</v>
      </c>
    </row>
    <row r="24" spans="1:18" x14ac:dyDescent="0.25">
      <c r="A24" s="762"/>
      <c r="B24" s="398" t="s">
        <v>136</v>
      </c>
      <c r="C24" s="398" t="s">
        <v>463</v>
      </c>
      <c r="D24" s="399">
        <v>79</v>
      </c>
      <c r="E24" s="399">
        <v>150</v>
      </c>
      <c r="F24" s="399">
        <v>3</v>
      </c>
      <c r="G24" s="399">
        <v>8</v>
      </c>
      <c r="H24" s="399">
        <v>2</v>
      </c>
      <c r="I24" s="399">
        <v>6</v>
      </c>
      <c r="J24" s="399">
        <v>1</v>
      </c>
      <c r="K24" s="399" t="s">
        <v>241</v>
      </c>
      <c r="L24" s="399">
        <v>6</v>
      </c>
      <c r="M24" s="399">
        <v>16</v>
      </c>
      <c r="N24" s="399">
        <v>90</v>
      </c>
      <c r="O24" s="399">
        <v>180</v>
      </c>
      <c r="P24" s="232">
        <v>18.836412040234574</v>
      </c>
      <c r="Q24" s="232">
        <v>37.049386832647919</v>
      </c>
      <c r="R24" s="232">
        <v>96.690254776283481</v>
      </c>
    </row>
    <row r="25" spans="1:18" x14ac:dyDescent="0.25">
      <c r="A25" s="40"/>
      <c r="B25" s="95"/>
      <c r="C25" s="95"/>
      <c r="D25" s="24"/>
      <c r="E25" s="24"/>
      <c r="F25" s="24"/>
      <c r="G25" s="24"/>
      <c r="H25" s="24"/>
      <c r="I25" s="24"/>
      <c r="J25" s="24"/>
      <c r="K25" s="24"/>
      <c r="L25" s="24"/>
      <c r="M25" s="24"/>
      <c r="N25" s="24"/>
      <c r="O25" s="24"/>
      <c r="P25" s="199"/>
      <c r="Q25" s="199"/>
      <c r="R25" s="199"/>
    </row>
    <row r="26" spans="1:18" x14ac:dyDescent="0.25">
      <c r="A26" s="760" t="s">
        <v>65</v>
      </c>
      <c r="B26" s="502" t="s">
        <v>140</v>
      </c>
      <c r="C26" s="502" t="s">
        <v>441</v>
      </c>
      <c r="D26" s="446">
        <v>226</v>
      </c>
      <c r="E26" s="446">
        <v>307</v>
      </c>
      <c r="F26" s="446">
        <v>7</v>
      </c>
      <c r="G26" s="446">
        <v>14</v>
      </c>
      <c r="H26" s="446" t="s">
        <v>241</v>
      </c>
      <c r="I26" s="446" t="s">
        <v>241</v>
      </c>
      <c r="J26" s="446">
        <v>5</v>
      </c>
      <c r="K26" s="446">
        <v>1</v>
      </c>
      <c r="L26" s="446">
        <v>21</v>
      </c>
      <c r="M26" s="446">
        <v>11</v>
      </c>
      <c r="N26" s="446">
        <v>233</v>
      </c>
      <c r="O26" s="446">
        <v>321</v>
      </c>
      <c r="P26" s="218">
        <v>61.794370612400783</v>
      </c>
      <c r="Q26" s="218">
        <v>83.71518061354621</v>
      </c>
      <c r="R26" s="218">
        <v>35.473797667819262</v>
      </c>
    </row>
    <row r="27" spans="1:18" x14ac:dyDescent="0.25">
      <c r="A27" s="761"/>
      <c r="B27" s="95" t="s">
        <v>132</v>
      </c>
      <c r="C27" s="95" t="s">
        <v>443</v>
      </c>
      <c r="D27" s="24">
        <v>801</v>
      </c>
      <c r="E27" s="24">
        <v>961</v>
      </c>
      <c r="F27" s="24">
        <v>91</v>
      </c>
      <c r="G27" s="24">
        <v>63</v>
      </c>
      <c r="H27" s="24">
        <v>35</v>
      </c>
      <c r="I27" s="24">
        <v>28</v>
      </c>
      <c r="J27" s="24">
        <v>7</v>
      </c>
      <c r="K27" s="24">
        <v>5</v>
      </c>
      <c r="L27" s="24">
        <v>34</v>
      </c>
      <c r="M27" s="24">
        <v>31</v>
      </c>
      <c r="N27" s="24">
        <v>961</v>
      </c>
      <c r="O27" s="24">
        <v>1083</v>
      </c>
      <c r="P27" s="199">
        <v>45.884459969509038</v>
      </c>
      <c r="Q27" s="199">
        <v>50.838769279300593</v>
      </c>
      <c r="R27" s="199">
        <v>10.797357783187977</v>
      </c>
    </row>
    <row r="28" spans="1:18" x14ac:dyDescent="0.25">
      <c r="A28" s="761"/>
      <c r="B28" s="95" t="s">
        <v>133</v>
      </c>
      <c r="C28" s="95" t="s">
        <v>444</v>
      </c>
      <c r="D28" s="24">
        <v>210</v>
      </c>
      <c r="E28" s="24">
        <v>251</v>
      </c>
      <c r="F28" s="24">
        <v>14</v>
      </c>
      <c r="G28" s="24">
        <v>11</v>
      </c>
      <c r="H28" s="24">
        <v>11</v>
      </c>
      <c r="I28" s="24">
        <v>7</v>
      </c>
      <c r="J28" s="24" t="s">
        <v>241</v>
      </c>
      <c r="K28" s="24">
        <v>1</v>
      </c>
      <c r="L28" s="24">
        <v>54</v>
      </c>
      <c r="M28" s="24">
        <v>44</v>
      </c>
      <c r="N28" s="24">
        <v>289</v>
      </c>
      <c r="O28" s="24">
        <v>313</v>
      </c>
      <c r="P28" s="199">
        <v>62.084447738428985</v>
      </c>
      <c r="Q28" s="199">
        <v>65.935547475700744</v>
      </c>
      <c r="R28" s="199">
        <v>6.2030023259561196</v>
      </c>
    </row>
    <row r="29" spans="1:18" x14ac:dyDescent="0.25">
      <c r="A29" s="761"/>
      <c r="B29" s="95" t="s">
        <v>127</v>
      </c>
      <c r="C29" s="95" t="s">
        <v>445</v>
      </c>
      <c r="D29" s="24">
        <v>1289</v>
      </c>
      <c r="E29" s="24">
        <v>1325</v>
      </c>
      <c r="F29" s="24">
        <v>38</v>
      </c>
      <c r="G29" s="24">
        <v>26</v>
      </c>
      <c r="H29" s="24">
        <v>22</v>
      </c>
      <c r="I29" s="24">
        <v>12</v>
      </c>
      <c r="J29" s="24">
        <v>8</v>
      </c>
      <c r="K29" s="24">
        <v>6</v>
      </c>
      <c r="L29" s="24">
        <v>122</v>
      </c>
      <c r="M29" s="24">
        <v>131</v>
      </c>
      <c r="N29" s="24">
        <v>1471</v>
      </c>
      <c r="O29" s="24">
        <v>1494</v>
      </c>
      <c r="P29" s="199">
        <v>50.066505745905843</v>
      </c>
      <c r="Q29" s="199">
        <v>50.575730555256527</v>
      </c>
      <c r="R29" s="199">
        <v>1.0170967631235595</v>
      </c>
    </row>
    <row r="30" spans="1:18" x14ac:dyDescent="0.25">
      <c r="A30" s="761"/>
      <c r="B30" s="95" t="s">
        <v>115</v>
      </c>
      <c r="C30" s="95" t="s">
        <v>447</v>
      </c>
      <c r="D30" s="24">
        <v>603</v>
      </c>
      <c r="E30" s="24">
        <v>504</v>
      </c>
      <c r="F30" s="24">
        <v>44</v>
      </c>
      <c r="G30" s="24">
        <v>36</v>
      </c>
      <c r="H30" s="24">
        <v>5</v>
      </c>
      <c r="I30" s="24">
        <v>5</v>
      </c>
      <c r="J30" s="24">
        <v>3</v>
      </c>
      <c r="K30" s="24">
        <v>2</v>
      </c>
      <c r="L30" s="24">
        <v>7</v>
      </c>
      <c r="M30" s="24">
        <v>9</v>
      </c>
      <c r="N30" s="24">
        <v>659</v>
      </c>
      <c r="O30" s="24">
        <v>554</v>
      </c>
      <c r="P30" s="199">
        <v>22.134772888497174</v>
      </c>
      <c r="Q30" s="199">
        <v>18.227017836156875</v>
      </c>
      <c r="R30" s="199">
        <v>-17.654371571939876</v>
      </c>
    </row>
    <row r="31" spans="1:18" x14ac:dyDescent="0.25">
      <c r="A31" s="761"/>
      <c r="B31" s="95" t="s">
        <v>125</v>
      </c>
      <c r="C31" s="95" t="s">
        <v>451</v>
      </c>
      <c r="D31" s="24">
        <v>615</v>
      </c>
      <c r="E31" s="24">
        <v>547</v>
      </c>
      <c r="F31" s="24">
        <v>15</v>
      </c>
      <c r="G31" s="24">
        <v>10</v>
      </c>
      <c r="H31" s="24">
        <v>8</v>
      </c>
      <c r="I31" s="24">
        <v>13</v>
      </c>
      <c r="J31" s="24">
        <v>3</v>
      </c>
      <c r="K31" s="24">
        <v>1</v>
      </c>
      <c r="L31" s="24">
        <v>15</v>
      </c>
      <c r="M31" s="24">
        <v>37</v>
      </c>
      <c r="N31" s="24">
        <v>638</v>
      </c>
      <c r="O31" s="24">
        <v>570</v>
      </c>
      <c r="P31" s="199">
        <v>25.383427009319057</v>
      </c>
      <c r="Q31" s="199">
        <v>22.585044579708168</v>
      </c>
      <c r="R31" s="199">
        <v>-11.024446890419936</v>
      </c>
    </row>
    <row r="32" spans="1:18" x14ac:dyDescent="0.25">
      <c r="A32" s="761"/>
      <c r="B32" s="95" t="s">
        <v>117</v>
      </c>
      <c r="C32" s="95" t="s">
        <v>458</v>
      </c>
      <c r="D32" s="24">
        <v>468</v>
      </c>
      <c r="E32" s="24">
        <v>371</v>
      </c>
      <c r="F32" s="24">
        <v>25</v>
      </c>
      <c r="G32" s="24">
        <v>11</v>
      </c>
      <c r="H32" s="24">
        <v>14</v>
      </c>
      <c r="I32" s="24">
        <v>9</v>
      </c>
      <c r="J32" s="24">
        <v>4</v>
      </c>
      <c r="K32" s="24">
        <v>2</v>
      </c>
      <c r="L32" s="24">
        <v>75</v>
      </c>
      <c r="M32" s="24">
        <v>74</v>
      </c>
      <c r="N32" s="24">
        <v>582</v>
      </c>
      <c r="O32" s="24">
        <v>465</v>
      </c>
      <c r="P32" s="199">
        <v>30.728665356914501</v>
      </c>
      <c r="Q32" s="199">
        <v>24.366484503177862</v>
      </c>
      <c r="R32" s="199">
        <v>-20.704383935454697</v>
      </c>
    </row>
    <row r="33" spans="1:25" x14ac:dyDescent="0.25">
      <c r="A33" s="761"/>
      <c r="B33" s="95" t="s">
        <v>129</v>
      </c>
      <c r="C33" s="95" t="s">
        <v>462</v>
      </c>
      <c r="D33" s="24">
        <v>785</v>
      </c>
      <c r="E33" s="24">
        <v>660</v>
      </c>
      <c r="F33" s="24">
        <v>40</v>
      </c>
      <c r="G33" s="24">
        <v>12</v>
      </c>
      <c r="H33" s="24">
        <v>2</v>
      </c>
      <c r="I33" s="24">
        <v>5</v>
      </c>
      <c r="J33" s="24">
        <v>4</v>
      </c>
      <c r="K33" s="24" t="s">
        <v>241</v>
      </c>
      <c r="L33" s="24">
        <v>44</v>
      </c>
      <c r="M33" s="24">
        <v>36</v>
      </c>
      <c r="N33" s="24">
        <v>827</v>
      </c>
      <c r="O33" s="24">
        <v>677</v>
      </c>
      <c r="P33" s="199">
        <v>55.839931830719259</v>
      </c>
      <c r="Q33" s="199">
        <v>45.591036950289606</v>
      </c>
      <c r="R33" s="199">
        <v>-18.354060516226166</v>
      </c>
      <c r="W33" s="44"/>
      <c r="X33" s="44"/>
      <c r="Y33" s="44"/>
    </row>
    <row r="34" spans="1:25" ht="11.25" customHeight="1" x14ac:dyDescent="0.25">
      <c r="A34" s="762"/>
      <c r="B34" s="398" t="s">
        <v>128</v>
      </c>
      <c r="C34" s="398" t="s">
        <v>207</v>
      </c>
      <c r="D34" s="399">
        <v>887</v>
      </c>
      <c r="E34" s="399">
        <v>777</v>
      </c>
      <c r="F34" s="399">
        <v>116</v>
      </c>
      <c r="G34" s="399">
        <v>118</v>
      </c>
      <c r="H34" s="399">
        <v>9</v>
      </c>
      <c r="I34" s="399">
        <v>3</v>
      </c>
      <c r="J34" s="399">
        <v>33</v>
      </c>
      <c r="K34" s="399">
        <v>32</v>
      </c>
      <c r="L34" s="399">
        <v>438</v>
      </c>
      <c r="M34" s="399">
        <v>446</v>
      </c>
      <c r="N34" s="399">
        <v>1450</v>
      </c>
      <c r="O34" s="399">
        <v>1344</v>
      </c>
      <c r="P34" s="232">
        <v>12.045015128954347</v>
      </c>
      <c r="Q34" s="232">
        <v>11.101089294387011</v>
      </c>
      <c r="R34" s="232">
        <v>-7.8366512989949229</v>
      </c>
      <c r="T34" s="536"/>
      <c r="U34" s="537"/>
    </row>
    <row r="35" spans="1:25" ht="11.25" customHeight="1" x14ac:dyDescent="0.25">
      <c r="A35" s="40"/>
      <c r="B35" s="95"/>
      <c r="C35" s="95"/>
      <c r="D35" s="24"/>
      <c r="E35" s="24"/>
      <c r="F35" s="24"/>
      <c r="G35" s="24"/>
      <c r="H35" s="24"/>
      <c r="I35" s="24"/>
      <c r="J35" s="24"/>
      <c r="K35" s="24"/>
      <c r="L35" s="24"/>
      <c r="M35" s="24"/>
      <c r="N35" s="24"/>
      <c r="O35" s="24"/>
      <c r="P35" s="199"/>
      <c r="Q35" s="199"/>
      <c r="R35" s="199"/>
      <c r="T35" s="544"/>
      <c r="U35" s="537"/>
    </row>
    <row r="36" spans="1:25" x14ac:dyDescent="0.25">
      <c r="A36" s="760" t="s">
        <v>78</v>
      </c>
      <c r="B36" s="502" t="s">
        <v>123</v>
      </c>
      <c r="C36" s="502" t="s">
        <v>452</v>
      </c>
      <c r="D36" s="446">
        <v>149</v>
      </c>
      <c r="E36" s="446">
        <v>114</v>
      </c>
      <c r="F36" s="446">
        <v>13</v>
      </c>
      <c r="G36" s="446">
        <v>5</v>
      </c>
      <c r="H36" s="446" t="s">
        <v>241</v>
      </c>
      <c r="I36" s="446">
        <v>1</v>
      </c>
      <c r="J36" s="446" t="s">
        <v>241</v>
      </c>
      <c r="K36" s="446" t="s">
        <v>241</v>
      </c>
      <c r="L36" s="446">
        <v>14</v>
      </c>
      <c r="M36" s="446">
        <v>23</v>
      </c>
      <c r="N36" s="446">
        <v>162</v>
      </c>
      <c r="O36" s="446">
        <v>120</v>
      </c>
      <c r="P36" s="218">
        <v>18.750390633138192</v>
      </c>
      <c r="Q36" s="218">
        <v>13.726678944418389</v>
      </c>
      <c r="R36" s="218">
        <v>-26.792570816317983</v>
      </c>
    </row>
    <row r="37" spans="1:25" x14ac:dyDescent="0.25">
      <c r="A37" s="761"/>
      <c r="B37" s="95" t="s">
        <v>116</v>
      </c>
      <c r="C37" s="95" t="s">
        <v>460</v>
      </c>
      <c r="D37" s="24">
        <v>173</v>
      </c>
      <c r="E37" s="24">
        <v>147</v>
      </c>
      <c r="F37" s="24">
        <v>17</v>
      </c>
      <c r="G37" s="24">
        <v>10</v>
      </c>
      <c r="H37" s="24">
        <v>1</v>
      </c>
      <c r="I37" s="24">
        <v>2</v>
      </c>
      <c r="J37" s="24" t="s">
        <v>241</v>
      </c>
      <c r="K37" s="24" t="s">
        <v>241</v>
      </c>
      <c r="L37" s="24">
        <v>6</v>
      </c>
      <c r="M37" s="24">
        <v>4</v>
      </c>
      <c r="N37" s="24">
        <v>191</v>
      </c>
      <c r="O37" s="24">
        <v>159</v>
      </c>
      <c r="P37" s="199">
        <v>37.361678654353618</v>
      </c>
      <c r="Q37" s="199">
        <v>30.610123287565742</v>
      </c>
      <c r="R37" s="199">
        <v>-18.070803052638386</v>
      </c>
    </row>
    <row r="38" spans="1:25" x14ac:dyDescent="0.25">
      <c r="A38" s="762"/>
      <c r="B38" s="398" t="s">
        <v>118</v>
      </c>
      <c r="C38" s="398" t="s">
        <v>464</v>
      </c>
      <c r="D38" s="399">
        <v>414</v>
      </c>
      <c r="E38" s="399">
        <v>327</v>
      </c>
      <c r="F38" s="399">
        <v>14</v>
      </c>
      <c r="G38" s="399">
        <v>9</v>
      </c>
      <c r="H38" s="399" t="s">
        <v>241</v>
      </c>
      <c r="I38" s="399">
        <v>1</v>
      </c>
      <c r="J38" s="399">
        <v>4</v>
      </c>
      <c r="K38" s="399">
        <v>3</v>
      </c>
      <c r="L38" s="399">
        <v>21</v>
      </c>
      <c r="M38" s="399">
        <v>25</v>
      </c>
      <c r="N38" s="399">
        <v>449</v>
      </c>
      <c r="O38" s="399">
        <v>362</v>
      </c>
      <c r="P38" s="232">
        <v>69.989696394361545</v>
      </c>
      <c r="Q38" s="232">
        <v>55.683227042974529</v>
      </c>
      <c r="R38" s="232">
        <v>-20.440822132984081</v>
      </c>
    </row>
    <row r="39" spans="1:25" x14ac:dyDescent="0.25">
      <c r="A39" s="40"/>
      <c r="B39" s="95"/>
      <c r="C39" s="95"/>
      <c r="D39" s="24"/>
      <c r="E39" s="24"/>
      <c r="F39" s="24"/>
      <c r="G39" s="24"/>
      <c r="H39" s="24"/>
      <c r="I39" s="24"/>
      <c r="J39" s="24"/>
      <c r="K39" s="24"/>
      <c r="L39" s="24"/>
      <c r="M39" s="24"/>
      <c r="N39" s="24"/>
      <c r="O39" s="24"/>
      <c r="P39" s="199"/>
      <c r="Q39" s="199"/>
      <c r="R39" s="199"/>
    </row>
    <row r="40" spans="1:25" x14ac:dyDescent="0.25">
      <c r="A40" s="760" t="s">
        <v>90</v>
      </c>
      <c r="B40" s="502" t="s">
        <v>134</v>
      </c>
      <c r="C40" s="502" t="s">
        <v>461</v>
      </c>
      <c r="D40" s="446">
        <v>51</v>
      </c>
      <c r="E40" s="446" t="s">
        <v>92</v>
      </c>
      <c r="F40" s="446">
        <v>3</v>
      </c>
      <c r="G40" s="446" t="s">
        <v>92</v>
      </c>
      <c r="H40" s="446">
        <v>3</v>
      </c>
      <c r="I40" s="446" t="s">
        <v>92</v>
      </c>
      <c r="J40" s="446" t="s">
        <v>92</v>
      </c>
      <c r="K40" s="446" t="s">
        <v>92</v>
      </c>
      <c r="L40" s="446" t="s">
        <v>92</v>
      </c>
      <c r="M40" s="446" t="s">
        <v>92</v>
      </c>
      <c r="N40" s="446">
        <v>57</v>
      </c>
      <c r="O40" s="446" t="s">
        <v>92</v>
      </c>
      <c r="P40" s="218">
        <v>17.46221880466517</v>
      </c>
      <c r="Q40" s="218" t="s">
        <v>92</v>
      </c>
      <c r="R40" s="218" t="s">
        <v>92</v>
      </c>
    </row>
    <row r="41" spans="1:25" x14ac:dyDescent="0.25">
      <c r="A41" s="762"/>
      <c r="B41" s="398" t="s">
        <v>121</v>
      </c>
      <c r="C41" s="398" t="s">
        <v>465</v>
      </c>
      <c r="D41" s="399">
        <v>93</v>
      </c>
      <c r="E41" s="399">
        <v>75</v>
      </c>
      <c r="F41" s="399" t="s">
        <v>241</v>
      </c>
      <c r="G41" s="399">
        <v>2</v>
      </c>
      <c r="H41" s="399" t="s">
        <v>241</v>
      </c>
      <c r="I41" s="399">
        <v>1</v>
      </c>
      <c r="J41" s="399" t="s">
        <v>241</v>
      </c>
      <c r="K41" s="399" t="s">
        <v>241</v>
      </c>
      <c r="L41" s="399" t="s">
        <v>241</v>
      </c>
      <c r="M41" s="399" t="s">
        <v>241</v>
      </c>
      <c r="N41" s="399">
        <v>93</v>
      </c>
      <c r="O41" s="399">
        <v>78</v>
      </c>
      <c r="P41" s="232">
        <v>33.231376136298671</v>
      </c>
      <c r="Q41" s="232">
        <v>27.197885538744782</v>
      </c>
      <c r="R41" s="232">
        <v>-18.156005856656353</v>
      </c>
    </row>
    <row r="42" spans="1:25" x14ac:dyDescent="0.25">
      <c r="A42" s="14"/>
      <c r="C42" s="14"/>
      <c r="D42" s="24"/>
      <c r="E42" s="24"/>
      <c r="F42" s="24"/>
      <c r="G42" s="24"/>
      <c r="H42" s="24"/>
      <c r="I42" s="24"/>
      <c r="J42" s="315"/>
      <c r="K42" s="316"/>
    </row>
    <row r="43" spans="1:25" x14ac:dyDescent="0.25">
      <c r="A43" s="36" t="s">
        <v>466</v>
      </c>
      <c r="B43" s="31"/>
      <c r="C43" s="31"/>
      <c r="D43" s="27"/>
      <c r="E43" s="27"/>
      <c r="F43" s="27"/>
      <c r="G43" s="27"/>
      <c r="H43" s="27"/>
      <c r="I43" s="27"/>
      <c r="J43" s="27"/>
      <c r="K43" s="92"/>
    </row>
    <row r="44" spans="1:25" x14ac:dyDescent="0.25">
      <c r="A44" s="8" t="s">
        <v>98</v>
      </c>
    </row>
    <row r="45" spans="1:25" x14ac:dyDescent="0.25">
      <c r="A45" s="8" t="s">
        <v>376</v>
      </c>
    </row>
    <row r="46" spans="1:25" ht="33.75" customHeight="1" x14ac:dyDescent="0.25">
      <c r="A46" s="758" t="s">
        <v>100</v>
      </c>
      <c r="B46" s="758"/>
      <c r="C46" s="758"/>
      <c r="D46" s="758"/>
      <c r="E46" s="758"/>
      <c r="F46" s="758"/>
      <c r="G46" s="758"/>
      <c r="H46" s="758"/>
      <c r="I46" s="758"/>
      <c r="J46" s="758"/>
      <c r="K46" s="758"/>
      <c r="L46" s="758"/>
      <c r="M46" s="758"/>
      <c r="N46" s="758"/>
      <c r="O46" s="758"/>
      <c r="P46" s="758"/>
      <c r="Q46" s="758"/>
      <c r="R46" s="758"/>
    </row>
    <row r="47" spans="1:25" ht="22.7" customHeight="1" x14ac:dyDescent="0.25">
      <c r="A47" s="750" t="s">
        <v>101</v>
      </c>
      <c r="B47" s="750"/>
      <c r="C47" s="750"/>
      <c r="D47" s="750"/>
      <c r="E47" s="750"/>
      <c r="F47" s="750"/>
      <c r="G47" s="750"/>
      <c r="H47" s="750"/>
      <c r="I47" s="750"/>
      <c r="J47" s="750"/>
      <c r="K47" s="750"/>
      <c r="L47" s="750"/>
      <c r="M47" s="750"/>
      <c r="N47" s="750"/>
      <c r="O47" s="750"/>
      <c r="P47" s="750"/>
      <c r="Q47" s="750"/>
      <c r="R47" s="750"/>
    </row>
    <row r="48" spans="1:25" x14ac:dyDescent="0.25">
      <c r="A48" s="8" t="s">
        <v>209</v>
      </c>
    </row>
    <row r="49" spans="1:21" x14ac:dyDescent="0.25">
      <c r="A49" s="35" t="s">
        <v>103</v>
      </c>
    </row>
    <row r="50" spans="1:21" x14ac:dyDescent="0.25">
      <c r="A50" s="36" t="s">
        <v>467</v>
      </c>
    </row>
    <row r="51" spans="1:21" x14ac:dyDescent="0.25">
      <c r="A51" s="36" t="s">
        <v>468</v>
      </c>
    </row>
    <row r="52" spans="1:21" x14ac:dyDescent="0.25">
      <c r="A52" s="14" t="s">
        <v>469</v>
      </c>
    </row>
    <row r="53" spans="1:21" ht="11.25" customHeight="1" x14ac:dyDescent="0.25">
      <c r="A53" s="752" t="s">
        <v>648</v>
      </c>
      <c r="B53" s="752"/>
      <c r="C53" s="752"/>
      <c r="D53" s="752"/>
      <c r="E53" s="752"/>
      <c r="F53" s="752"/>
      <c r="G53" s="752"/>
      <c r="H53" s="752"/>
      <c r="I53" s="752"/>
      <c r="J53" s="752"/>
      <c r="K53" s="752"/>
      <c r="L53" s="752"/>
      <c r="M53" s="752"/>
      <c r="N53" s="752"/>
      <c r="O53" s="752"/>
      <c r="P53" s="752"/>
      <c r="Q53" s="752"/>
      <c r="R53" s="752"/>
      <c r="S53" s="97"/>
      <c r="T53" s="97"/>
      <c r="U53" s="97"/>
    </row>
    <row r="54" spans="1:21" x14ac:dyDescent="0.25">
      <c r="A54" s="752"/>
      <c r="B54" s="752"/>
      <c r="C54" s="752"/>
      <c r="D54" s="752"/>
      <c r="E54" s="752"/>
      <c r="F54" s="752"/>
      <c r="G54" s="752"/>
      <c r="H54" s="752"/>
      <c r="I54" s="752"/>
      <c r="J54" s="752"/>
      <c r="K54" s="752"/>
      <c r="L54" s="752"/>
      <c r="M54" s="752"/>
      <c r="N54" s="752"/>
      <c r="O54" s="752"/>
      <c r="P54" s="752"/>
      <c r="Q54" s="752"/>
      <c r="R54" s="752"/>
      <c r="S54" s="97"/>
      <c r="T54" s="97"/>
      <c r="U54" s="97"/>
    </row>
  </sheetData>
  <mergeCells count="25">
    <mergeCell ref="A26:A34"/>
    <mergeCell ref="A36:A38"/>
    <mergeCell ref="A40:A41"/>
    <mergeCell ref="A53:R54"/>
    <mergeCell ref="A46:R46"/>
    <mergeCell ref="A47:R47"/>
    <mergeCell ref="N5:R6"/>
    <mergeCell ref="D6:E6"/>
    <mergeCell ref="F6:G6"/>
    <mergeCell ref="H6:I6"/>
    <mergeCell ref="D7:E7"/>
    <mergeCell ref="F7:G7"/>
    <mergeCell ref="H7:I7"/>
    <mergeCell ref="J7:K7"/>
    <mergeCell ref="L7:M7"/>
    <mergeCell ref="N7:O7"/>
    <mergeCell ref="J5:K6"/>
    <mergeCell ref="L5:M6"/>
    <mergeCell ref="P7:Q7"/>
    <mergeCell ref="R7:R8"/>
    <mergeCell ref="A5:A8"/>
    <mergeCell ref="B5:B8"/>
    <mergeCell ref="C5:C8"/>
    <mergeCell ref="A12:A24"/>
    <mergeCell ref="D5:I5"/>
  </mergeCells>
  <hyperlinks>
    <hyperlink ref="R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zoomScaleNormal="100" workbookViewId="0">
      <selection activeCell="M31" sqref="M31"/>
    </sheetView>
  </sheetViews>
  <sheetFormatPr defaultColWidth="9.140625" defaultRowHeight="11.25" x14ac:dyDescent="0.25"/>
  <cols>
    <col min="1" max="1" width="11.42578125" style="8" customWidth="1"/>
    <col min="2" max="2" width="6.5703125" style="8" customWidth="1"/>
    <col min="3" max="3" width="15.85546875" style="8" bestFit="1" customWidth="1"/>
    <col min="4" max="9" width="9.140625" style="8" customWidth="1"/>
    <col min="10" max="16384" width="9.140625" style="8"/>
  </cols>
  <sheetData>
    <row r="1" spans="1:8" x14ac:dyDescent="0.25">
      <c r="A1" s="7" t="s">
        <v>612</v>
      </c>
      <c r="B1" s="7"/>
      <c r="F1" s="43"/>
      <c r="G1" s="43"/>
      <c r="H1" s="10" t="s">
        <v>46</v>
      </c>
    </row>
    <row r="2" spans="1:8" x14ac:dyDescent="0.25">
      <c r="A2" s="11" t="s">
        <v>470</v>
      </c>
      <c r="B2" s="11"/>
    </row>
    <row r="3" spans="1:8" x14ac:dyDescent="0.25">
      <c r="A3" s="11" t="s">
        <v>436</v>
      </c>
      <c r="B3" s="11"/>
      <c r="G3" s="44"/>
    </row>
    <row r="5" spans="1:8" ht="16.5" customHeight="1" x14ac:dyDescent="0.25">
      <c r="A5" s="753" t="s">
        <v>144</v>
      </c>
      <c r="B5" s="754" t="s">
        <v>437</v>
      </c>
      <c r="C5" s="764" t="s">
        <v>438</v>
      </c>
      <c r="D5" s="764" t="s">
        <v>146</v>
      </c>
      <c r="E5" s="764"/>
      <c r="F5" s="764"/>
      <c r="G5" s="764"/>
      <c r="H5" s="764"/>
    </row>
    <row r="6" spans="1:8" ht="14.25" customHeight="1" x14ac:dyDescent="0.25">
      <c r="A6" s="753"/>
      <c r="B6" s="755"/>
      <c r="C6" s="764"/>
      <c r="D6" s="765" t="s">
        <v>148</v>
      </c>
      <c r="E6" s="765"/>
      <c r="F6" s="765" t="s">
        <v>149</v>
      </c>
      <c r="G6" s="765"/>
      <c r="H6" s="765"/>
    </row>
    <row r="7" spans="1:8" ht="22.5" x14ac:dyDescent="0.25">
      <c r="A7" s="753"/>
      <c r="B7" s="756"/>
      <c r="C7" s="764"/>
      <c r="D7" s="45" t="s">
        <v>179</v>
      </c>
      <c r="E7" s="45">
        <v>2017</v>
      </c>
      <c r="F7" s="45">
        <v>2016</v>
      </c>
      <c r="G7" s="45">
        <v>2017</v>
      </c>
      <c r="H7" s="46" t="s">
        <v>62</v>
      </c>
    </row>
    <row r="8" spans="1:8" x14ac:dyDescent="0.25">
      <c r="A8" s="47"/>
      <c r="B8" s="47"/>
      <c r="C8" s="48"/>
      <c r="D8" s="49"/>
      <c r="E8" s="14"/>
      <c r="F8" s="50"/>
      <c r="G8" s="51"/>
      <c r="H8" s="52"/>
    </row>
    <row r="9" spans="1:8" s="14" customFormat="1" x14ac:dyDescent="0.25">
      <c r="A9" s="349"/>
      <c r="B9" s="349"/>
      <c r="C9" s="344" t="s">
        <v>440</v>
      </c>
      <c r="D9" s="350">
        <v>13463</v>
      </c>
      <c r="E9" s="350">
        <v>14229</v>
      </c>
      <c r="F9" s="351">
        <v>27.42799651778736</v>
      </c>
      <c r="G9" s="351">
        <v>28.759799584883858</v>
      </c>
      <c r="H9" s="352">
        <v>4.8556337909435365</v>
      </c>
    </row>
    <row r="10" spans="1:8" s="14" customFormat="1" x14ac:dyDescent="0.25">
      <c r="D10" s="27"/>
      <c r="E10" s="56"/>
      <c r="F10" s="53"/>
      <c r="G10" s="53"/>
      <c r="H10" s="54"/>
    </row>
    <row r="11" spans="1:8" s="14" customFormat="1" x14ac:dyDescent="0.25">
      <c r="A11" s="760" t="s">
        <v>67</v>
      </c>
      <c r="B11" s="502" t="s">
        <v>130</v>
      </c>
      <c r="C11" s="502" t="s">
        <v>442</v>
      </c>
      <c r="D11" s="745">
        <v>449</v>
      </c>
      <c r="E11" s="474">
        <v>588</v>
      </c>
      <c r="F11" s="447">
        <v>43.945976789868737</v>
      </c>
      <c r="G11" s="447">
        <v>57.135694359016213</v>
      </c>
      <c r="H11" s="448">
        <v>30.01348139834321</v>
      </c>
    </row>
    <row r="12" spans="1:8" s="14" customFormat="1" ht="12.75" customHeight="1" x14ac:dyDescent="0.25">
      <c r="A12" s="761"/>
      <c r="B12" s="95" t="s">
        <v>141</v>
      </c>
      <c r="C12" s="95" t="s">
        <v>446</v>
      </c>
      <c r="D12" s="21">
        <v>965</v>
      </c>
      <c r="E12" s="27">
        <v>1931</v>
      </c>
      <c r="F12" s="53">
        <v>36.977203649745796</v>
      </c>
      <c r="G12" s="53">
        <v>73.492415932820848</v>
      </c>
      <c r="H12" s="54">
        <v>98.750604910401549</v>
      </c>
    </row>
    <row r="13" spans="1:8" s="14" customFormat="1" x14ac:dyDescent="0.25">
      <c r="A13" s="761"/>
      <c r="B13" s="95" t="s">
        <v>137</v>
      </c>
      <c r="C13" s="95" t="s">
        <v>448</v>
      </c>
      <c r="D13" s="21">
        <v>51</v>
      </c>
      <c r="E13" s="27">
        <v>86</v>
      </c>
      <c r="F13" s="53">
        <v>14.184199913782315</v>
      </c>
      <c r="G13" s="53">
        <v>23.682326375502559</v>
      </c>
      <c r="H13" s="54">
        <v>66.962722743996508</v>
      </c>
    </row>
    <row r="14" spans="1:8" s="14" customFormat="1" x14ac:dyDescent="0.25">
      <c r="A14" s="761"/>
      <c r="B14" s="95" t="s">
        <v>120</v>
      </c>
      <c r="C14" s="74" t="s">
        <v>449</v>
      </c>
      <c r="D14" s="21">
        <v>452</v>
      </c>
      <c r="E14" s="27">
        <v>438</v>
      </c>
      <c r="F14" s="53">
        <v>31.201700354608704</v>
      </c>
      <c r="G14" s="53">
        <v>29.875077160230681</v>
      </c>
      <c r="H14" s="54">
        <v>-4.2517657028331541</v>
      </c>
    </row>
    <row r="15" spans="1:8" s="14" customFormat="1" x14ac:dyDescent="0.25">
      <c r="A15" s="761"/>
      <c r="B15" s="95" t="s">
        <v>119</v>
      </c>
      <c r="C15" s="95" t="s">
        <v>450</v>
      </c>
      <c r="D15" s="21">
        <v>498</v>
      </c>
      <c r="E15" s="27">
        <v>400</v>
      </c>
      <c r="F15" s="53">
        <v>45.986139518992367</v>
      </c>
      <c r="G15" s="53">
        <v>36.634464971956312</v>
      </c>
      <c r="H15" s="54">
        <v>-20.335854770270057</v>
      </c>
    </row>
    <row r="16" spans="1:8" s="14" customFormat="1" x14ac:dyDescent="0.25">
      <c r="A16" s="761"/>
      <c r="B16" s="95" t="s">
        <v>122</v>
      </c>
      <c r="C16" s="95" t="s">
        <v>474</v>
      </c>
      <c r="D16" s="21">
        <v>196</v>
      </c>
      <c r="E16" s="27">
        <v>142</v>
      </c>
      <c r="F16" s="53">
        <v>33.483267761933966</v>
      </c>
      <c r="G16" s="53">
        <v>24.062984013366819</v>
      </c>
      <c r="H16" s="54">
        <v>-28.134302229834208</v>
      </c>
    </row>
    <row r="17" spans="1:9" s="14" customFormat="1" x14ac:dyDescent="0.25">
      <c r="A17" s="761"/>
      <c r="B17" s="95" t="s">
        <v>131</v>
      </c>
      <c r="C17" s="95" t="s">
        <v>454</v>
      </c>
      <c r="D17" s="21">
        <v>878</v>
      </c>
      <c r="E17" s="27">
        <v>865</v>
      </c>
      <c r="F17" s="53">
        <v>60.717461871785197</v>
      </c>
      <c r="G17" s="53">
        <v>59.561722125630475</v>
      </c>
      <c r="H17" s="54">
        <v>-1.903471769941989</v>
      </c>
    </row>
    <row r="18" spans="1:9" s="14" customFormat="1" x14ac:dyDescent="0.25">
      <c r="A18" s="761"/>
      <c r="B18" s="95" t="s">
        <v>126</v>
      </c>
      <c r="C18" s="95" t="s">
        <v>475</v>
      </c>
      <c r="D18" s="21">
        <v>341</v>
      </c>
      <c r="E18" s="27">
        <v>275</v>
      </c>
      <c r="F18" s="53">
        <v>42.533658967367579</v>
      </c>
      <c r="G18" s="53">
        <v>33.88377004379015</v>
      </c>
      <c r="H18" s="54">
        <v>-20.336573747896335</v>
      </c>
    </row>
    <row r="19" spans="1:9" s="14" customFormat="1" x14ac:dyDescent="0.25">
      <c r="A19" s="761"/>
      <c r="B19" s="95" t="s">
        <v>139</v>
      </c>
      <c r="C19" s="95" t="s">
        <v>476</v>
      </c>
      <c r="D19" s="21">
        <v>624</v>
      </c>
      <c r="E19" s="27">
        <v>764</v>
      </c>
      <c r="F19" s="53">
        <v>38.386228202435682</v>
      </c>
      <c r="G19" s="53">
        <v>46.765097811895352</v>
      </c>
      <c r="H19" s="54">
        <v>21.827801276208781</v>
      </c>
    </row>
    <row r="20" spans="1:9" s="14" customFormat="1" x14ac:dyDescent="0.25">
      <c r="A20" s="761"/>
      <c r="B20" s="95" t="s">
        <v>124</v>
      </c>
      <c r="C20" s="95" t="s">
        <v>477</v>
      </c>
      <c r="D20" s="21">
        <v>341</v>
      </c>
      <c r="E20" s="27">
        <v>289</v>
      </c>
      <c r="F20" s="53">
        <v>40.239311801564732</v>
      </c>
      <c r="G20" s="53">
        <v>33.992081844464465</v>
      </c>
      <c r="H20" s="54">
        <v>-15.525190857904626</v>
      </c>
    </row>
    <row r="21" spans="1:9" s="14" customFormat="1" x14ac:dyDescent="0.25">
      <c r="A21" s="761"/>
      <c r="B21" s="95" t="s">
        <v>135</v>
      </c>
      <c r="C21" s="95" t="s">
        <v>86</v>
      </c>
      <c r="D21" s="21">
        <v>1330</v>
      </c>
      <c r="E21" s="27">
        <v>1492</v>
      </c>
      <c r="F21" s="53">
        <v>20.465200158120599</v>
      </c>
      <c r="G21" s="53">
        <v>22.882502032892521</v>
      </c>
      <c r="H21" s="54">
        <v>11.811767566870035</v>
      </c>
    </row>
    <row r="22" spans="1:9" s="14" customFormat="1" x14ac:dyDescent="0.25">
      <c r="A22" s="761"/>
      <c r="B22" s="95" t="s">
        <v>138</v>
      </c>
      <c r="C22" s="95" t="s">
        <v>459</v>
      </c>
      <c r="D22" s="21">
        <v>495</v>
      </c>
      <c r="E22" s="27">
        <v>443</v>
      </c>
      <c r="F22" s="53">
        <v>56.399844131339862</v>
      </c>
      <c r="G22" s="53">
        <v>50.04631826295217</v>
      </c>
      <c r="H22" s="54">
        <v>-11.265147920607832</v>
      </c>
    </row>
    <row r="23" spans="1:9" s="14" customFormat="1" x14ac:dyDescent="0.25">
      <c r="A23" s="762"/>
      <c r="B23" s="398" t="s">
        <v>136</v>
      </c>
      <c r="C23" s="398" t="s">
        <v>463</v>
      </c>
      <c r="D23" s="746">
        <v>79</v>
      </c>
      <c r="E23" s="227">
        <v>150</v>
      </c>
      <c r="F23" s="450">
        <v>16.534183901983685</v>
      </c>
      <c r="G23" s="450">
        <v>30.8744890272066</v>
      </c>
      <c r="H23" s="451">
        <v>86.731254534446293</v>
      </c>
    </row>
    <row r="24" spans="1:9" s="14" customFormat="1" x14ac:dyDescent="0.25">
      <c r="A24" s="40"/>
      <c r="B24" s="95"/>
      <c r="C24" s="95"/>
      <c r="D24" s="21"/>
      <c r="E24" s="27"/>
      <c r="F24" s="53"/>
      <c r="G24" s="53"/>
      <c r="H24" s="54"/>
    </row>
    <row r="25" spans="1:9" s="14" customFormat="1" x14ac:dyDescent="0.25">
      <c r="A25" s="760" t="s">
        <v>65</v>
      </c>
      <c r="B25" s="502" t="s">
        <v>140</v>
      </c>
      <c r="C25" s="502" t="s">
        <v>471</v>
      </c>
      <c r="D25" s="745">
        <v>226</v>
      </c>
      <c r="E25" s="474">
        <v>307</v>
      </c>
      <c r="F25" s="447">
        <v>59.937887375118351</v>
      </c>
      <c r="G25" s="447">
        <v>80.064051240992782</v>
      </c>
      <c r="H25" s="448">
        <v>33.57836711847353</v>
      </c>
    </row>
    <row r="26" spans="1:9" s="14" customFormat="1" x14ac:dyDescent="0.25">
      <c r="A26" s="761"/>
      <c r="B26" s="95" t="s">
        <v>132</v>
      </c>
      <c r="C26" s="95" t="s">
        <v>443</v>
      </c>
      <c r="D26" s="21">
        <v>801</v>
      </c>
      <c r="E26" s="27">
        <v>961</v>
      </c>
      <c r="F26" s="53">
        <v>38.245007737332713</v>
      </c>
      <c r="G26" s="53">
        <v>45.111779572860456</v>
      </c>
      <c r="H26" s="54">
        <v>17.954688054160783</v>
      </c>
    </row>
    <row r="27" spans="1:9" s="14" customFormat="1" x14ac:dyDescent="0.25">
      <c r="A27" s="761"/>
      <c r="B27" s="95" t="s">
        <v>133</v>
      </c>
      <c r="C27" s="95" t="s">
        <v>444</v>
      </c>
      <c r="D27" s="21">
        <v>210</v>
      </c>
      <c r="E27" s="27">
        <v>251</v>
      </c>
      <c r="F27" s="53">
        <v>45.113266522733866</v>
      </c>
      <c r="G27" s="53">
        <v>52.874832001280794</v>
      </c>
      <c r="H27" s="54">
        <v>17.204618678267636</v>
      </c>
    </row>
    <row r="28" spans="1:9" s="14" customFormat="1" x14ac:dyDescent="0.25">
      <c r="A28" s="761"/>
      <c r="B28" s="95" t="s">
        <v>127</v>
      </c>
      <c r="C28" s="95" t="s">
        <v>445</v>
      </c>
      <c r="D28" s="21">
        <v>1289</v>
      </c>
      <c r="E28" s="24">
        <v>1325</v>
      </c>
      <c r="F28" s="53">
        <v>43.872009453754337</v>
      </c>
      <c r="G28" s="53">
        <v>44.854647246127776</v>
      </c>
      <c r="H28" s="54">
        <v>2.2397829609542841</v>
      </c>
    </row>
    <row r="29" spans="1:9" s="14" customFormat="1" x14ac:dyDescent="0.25">
      <c r="A29" s="761"/>
      <c r="B29" s="95" t="s">
        <v>115</v>
      </c>
      <c r="C29" s="95" t="s">
        <v>447</v>
      </c>
      <c r="D29" s="21">
        <v>603</v>
      </c>
      <c r="E29" s="27">
        <v>504</v>
      </c>
      <c r="F29" s="53">
        <v>20.253821019368431</v>
      </c>
      <c r="G29" s="53">
        <v>16.581980125312391</v>
      </c>
      <c r="H29" s="54">
        <v>-18.129126798072882</v>
      </c>
      <c r="I29" s="21"/>
    </row>
    <row r="30" spans="1:9" s="14" customFormat="1" x14ac:dyDescent="0.25">
      <c r="A30" s="761"/>
      <c r="B30" s="95" t="s">
        <v>125</v>
      </c>
      <c r="C30" s="95" t="s">
        <v>472</v>
      </c>
      <c r="D30" s="21">
        <v>615</v>
      </c>
      <c r="E30" s="27">
        <v>547</v>
      </c>
      <c r="F30" s="53">
        <v>24.468350487039533</v>
      </c>
      <c r="G30" s="53">
        <v>21.673718219474331</v>
      </c>
      <c r="H30" s="54">
        <v>-11.421416695193532</v>
      </c>
    </row>
    <row r="31" spans="1:9" s="14" customFormat="1" x14ac:dyDescent="0.25">
      <c r="A31" s="761"/>
      <c r="B31" s="95" t="s">
        <v>117</v>
      </c>
      <c r="C31" s="95" t="s">
        <v>458</v>
      </c>
      <c r="D31" s="21">
        <v>468</v>
      </c>
      <c r="E31" s="27">
        <v>371</v>
      </c>
      <c r="F31" s="53">
        <v>24.709648431333314</v>
      </c>
      <c r="G31" s="53">
        <v>19.440786560599971</v>
      </c>
      <c r="H31" s="54">
        <v>-21.323095249109691</v>
      </c>
    </row>
    <row r="32" spans="1:9" s="14" customFormat="1" x14ac:dyDescent="0.25">
      <c r="A32" s="761"/>
      <c r="B32" s="95" t="s">
        <v>129</v>
      </c>
      <c r="C32" s="95" t="s">
        <v>479</v>
      </c>
      <c r="D32" s="21">
        <v>785</v>
      </c>
      <c r="E32" s="27">
        <v>660</v>
      </c>
      <c r="F32" s="53">
        <v>53.004046538228074</v>
      </c>
      <c r="G32" s="53">
        <v>44.446210320814096</v>
      </c>
      <c r="H32" s="54">
        <v>-16.14562807245634</v>
      </c>
    </row>
    <row r="33" spans="1:9" s="14" customFormat="1" x14ac:dyDescent="0.25">
      <c r="A33" s="762"/>
      <c r="B33" s="398" t="s">
        <v>128</v>
      </c>
      <c r="C33" s="398" t="s">
        <v>165</v>
      </c>
      <c r="D33" s="746">
        <v>887</v>
      </c>
      <c r="E33" s="227">
        <v>777</v>
      </c>
      <c r="F33" s="450">
        <v>7.3682264961258666</v>
      </c>
      <c r="G33" s="450">
        <v>6.4178172483174913</v>
      </c>
      <c r="H33" s="451">
        <v>-12.898751800152864</v>
      </c>
    </row>
    <row r="34" spans="1:9" s="14" customFormat="1" x14ac:dyDescent="0.25">
      <c r="A34" s="40"/>
      <c r="B34" s="95"/>
      <c r="C34" s="95"/>
      <c r="D34" s="21"/>
      <c r="E34" s="27"/>
      <c r="F34" s="53"/>
      <c r="G34" s="53"/>
      <c r="H34" s="54"/>
    </row>
    <row r="35" spans="1:9" s="14" customFormat="1" x14ac:dyDescent="0.25">
      <c r="A35" s="760" t="s">
        <v>78</v>
      </c>
      <c r="B35" s="502" t="s">
        <v>123</v>
      </c>
      <c r="C35" s="502" t="s">
        <v>473</v>
      </c>
      <c r="D35" s="745">
        <v>149</v>
      </c>
      <c r="E35" s="474">
        <v>114</v>
      </c>
      <c r="F35" s="447">
        <v>17.24572965640488</v>
      </c>
      <c r="G35" s="447">
        <v>13.040344997197469</v>
      </c>
      <c r="H35" s="448">
        <v>-24.38507817873381</v>
      </c>
    </row>
    <row r="36" spans="1:9" s="14" customFormat="1" x14ac:dyDescent="0.25">
      <c r="A36" s="761"/>
      <c r="B36" s="95" t="s">
        <v>116</v>
      </c>
      <c r="C36" s="95" t="s">
        <v>478</v>
      </c>
      <c r="D36" s="21">
        <v>173</v>
      </c>
      <c r="E36" s="27">
        <v>147</v>
      </c>
      <c r="F36" s="53">
        <v>33.840682760226045</v>
      </c>
      <c r="G36" s="53">
        <v>28.299925303598521</v>
      </c>
      <c r="H36" s="54">
        <v>-16.373066394333335</v>
      </c>
    </row>
    <row r="37" spans="1:9" s="14" customFormat="1" x14ac:dyDescent="0.25">
      <c r="A37" s="762"/>
      <c r="B37" s="398" t="s">
        <v>118</v>
      </c>
      <c r="C37" s="398" t="s">
        <v>464</v>
      </c>
      <c r="D37" s="746">
        <v>414</v>
      </c>
      <c r="E37" s="227">
        <v>327</v>
      </c>
      <c r="F37" s="450">
        <v>64.533929414845616</v>
      </c>
      <c r="G37" s="450">
        <v>50.299489621692466</v>
      </c>
      <c r="H37" s="451">
        <v>-22.057295940635235</v>
      </c>
    </row>
    <row r="38" spans="1:9" s="14" customFormat="1" x14ac:dyDescent="0.25">
      <c r="A38" s="40"/>
      <c r="B38" s="95"/>
      <c r="C38" s="95"/>
      <c r="D38" s="21"/>
      <c r="E38" s="27"/>
      <c r="F38" s="53"/>
      <c r="G38" s="53"/>
      <c r="H38" s="54"/>
    </row>
    <row r="39" spans="1:9" s="14" customFormat="1" x14ac:dyDescent="0.25">
      <c r="A39" s="760" t="s">
        <v>90</v>
      </c>
      <c r="B39" s="502" t="s">
        <v>134</v>
      </c>
      <c r="C39" s="502" t="s">
        <v>461</v>
      </c>
      <c r="D39" s="745">
        <v>51</v>
      </c>
      <c r="E39" s="474" t="s">
        <v>92</v>
      </c>
      <c r="F39" s="447">
        <v>15.624090509437256</v>
      </c>
      <c r="G39" s="447" t="s">
        <v>92</v>
      </c>
      <c r="H39" s="448" t="s">
        <v>92</v>
      </c>
    </row>
    <row r="40" spans="1:9" s="14" customFormat="1" x14ac:dyDescent="0.25">
      <c r="A40" s="762"/>
      <c r="B40" s="398" t="s">
        <v>121</v>
      </c>
      <c r="C40" s="398" t="s">
        <v>465</v>
      </c>
      <c r="D40" s="746">
        <v>93</v>
      </c>
      <c r="E40" s="227">
        <v>75</v>
      </c>
      <c r="F40" s="450">
        <v>33.231376136298671</v>
      </c>
      <c r="G40" s="450">
        <v>26.15181301802383</v>
      </c>
      <c r="H40" s="451">
        <v>-21.303851785246486</v>
      </c>
    </row>
    <row r="41" spans="1:9" x14ac:dyDescent="0.25">
      <c r="C41" s="14"/>
      <c r="D41" s="27"/>
      <c r="E41" s="27"/>
      <c r="F41" s="59"/>
      <c r="G41" s="53"/>
      <c r="H41" s="60"/>
    </row>
    <row r="42" spans="1:9" ht="23.25" customHeight="1" x14ac:dyDescent="0.25">
      <c r="A42" s="777" t="s">
        <v>166</v>
      </c>
      <c r="B42" s="777"/>
      <c r="C42" s="777"/>
      <c r="D42" s="777"/>
      <c r="E42" s="777"/>
      <c r="F42" s="777"/>
      <c r="G42" s="777"/>
      <c r="H42" s="777"/>
      <c r="I42" s="14"/>
    </row>
    <row r="43" spans="1:9" x14ac:dyDescent="0.25">
      <c r="A43" s="61" t="s">
        <v>98</v>
      </c>
      <c r="B43" s="61"/>
      <c r="D43" s="14"/>
      <c r="E43" s="14"/>
      <c r="F43" s="14"/>
      <c r="G43" s="14"/>
      <c r="H43" s="14"/>
      <c r="I43" s="14"/>
    </row>
    <row r="44" spans="1:9" ht="45" customHeight="1" x14ac:dyDescent="0.25">
      <c r="A44" s="822" t="s">
        <v>167</v>
      </c>
      <c r="B44" s="822"/>
      <c r="C44" s="822"/>
      <c r="D44" s="822"/>
      <c r="E44" s="822"/>
      <c r="F44" s="822"/>
      <c r="G44" s="822"/>
      <c r="H44" s="822"/>
      <c r="I44" s="62"/>
    </row>
    <row r="45" spans="1:9" x14ac:dyDescent="0.25">
      <c r="A45" s="37" t="s">
        <v>168</v>
      </c>
      <c r="B45" s="37"/>
      <c r="D45" s="35"/>
      <c r="E45" s="35"/>
      <c r="F45" s="35"/>
      <c r="G45" s="35"/>
      <c r="H45" s="35"/>
      <c r="I45" s="35"/>
    </row>
    <row r="46" spans="1:9" x14ac:dyDescent="0.25">
      <c r="A46" s="37" t="s">
        <v>169</v>
      </c>
      <c r="B46" s="37"/>
      <c r="D46" s="35"/>
      <c r="E46" s="35"/>
      <c r="F46" s="35"/>
      <c r="G46" s="35"/>
      <c r="H46" s="35"/>
      <c r="I46" s="35"/>
    </row>
    <row r="47" spans="1:9" x14ac:dyDescent="0.25">
      <c r="A47" s="14" t="s">
        <v>170</v>
      </c>
      <c r="B47" s="14"/>
      <c r="D47" s="35"/>
      <c r="E47" s="35"/>
      <c r="F47" s="35"/>
      <c r="G47" s="35"/>
      <c r="H47" s="35"/>
      <c r="I47" s="35"/>
    </row>
    <row r="48" spans="1:9" x14ac:dyDescent="0.25">
      <c r="A48" s="14" t="s">
        <v>480</v>
      </c>
      <c r="B48" s="14"/>
      <c r="D48" s="64"/>
      <c r="E48" s="35"/>
      <c r="F48" s="35"/>
      <c r="G48" s="35"/>
      <c r="H48" s="35"/>
    </row>
    <row r="49" spans="3:8" x14ac:dyDescent="0.25">
      <c r="C49" s="14"/>
      <c r="E49" s="14"/>
      <c r="F49" s="14"/>
      <c r="G49" s="14"/>
      <c r="H49" s="14"/>
    </row>
  </sheetData>
  <mergeCells count="12">
    <mergeCell ref="A42:H42"/>
    <mergeCell ref="A44:H44"/>
    <mergeCell ref="A5:A7"/>
    <mergeCell ref="B5:B7"/>
    <mergeCell ref="C5:C7"/>
    <mergeCell ref="D5:H5"/>
    <mergeCell ref="D6:E6"/>
    <mergeCell ref="F6:H6"/>
    <mergeCell ref="A11:A23"/>
    <mergeCell ref="A25:A33"/>
    <mergeCell ref="A35:A37"/>
    <mergeCell ref="A39:A40"/>
  </mergeCells>
  <hyperlinks>
    <hyperlink ref="H1" location="Índice!A1" display="(Voltar ao índice)"/>
  </hyperlinks>
  <pageMargins left="0.511811024" right="0.511811024" top="0.78740157499999996" bottom="0.78740157499999996" header="0.31496062000000002" footer="0.31496062000000002"/>
  <pageSetup paperSize="9" scale="7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Normal="100" workbookViewId="0">
      <selection activeCell="M31" sqref="M31"/>
    </sheetView>
  </sheetViews>
  <sheetFormatPr defaultColWidth="9.140625" defaultRowHeight="11.25" x14ac:dyDescent="0.25"/>
  <cols>
    <col min="1" max="1" width="11.42578125" style="8" customWidth="1"/>
    <col min="2" max="2" width="6.85546875" style="8" customWidth="1"/>
    <col min="3" max="3" width="17.140625" style="8" customWidth="1"/>
    <col min="4" max="8" width="9.28515625" style="8" customWidth="1"/>
    <col min="9" max="9" width="9.7109375" style="14" customWidth="1"/>
    <col min="10" max="16384" width="9.140625" style="8"/>
  </cols>
  <sheetData>
    <row r="1" spans="1:9" x14ac:dyDescent="0.25">
      <c r="A1" s="7" t="s">
        <v>615</v>
      </c>
      <c r="B1" s="7"/>
      <c r="D1" s="35"/>
      <c r="E1" s="35"/>
      <c r="F1" s="35"/>
      <c r="G1" s="35"/>
      <c r="H1" s="10" t="s">
        <v>46</v>
      </c>
    </row>
    <row r="2" spans="1:9" x14ac:dyDescent="0.25">
      <c r="A2" s="65" t="s">
        <v>481</v>
      </c>
      <c r="B2" s="65"/>
      <c r="D2" s="35"/>
      <c r="E2" s="35"/>
      <c r="F2" s="35"/>
      <c r="G2" s="35"/>
      <c r="H2" s="35"/>
      <c r="I2" s="37"/>
    </row>
    <row r="3" spans="1:9" x14ac:dyDescent="0.25">
      <c r="A3" s="11" t="s">
        <v>436</v>
      </c>
      <c r="B3" s="11"/>
      <c r="D3" s="35"/>
      <c r="E3" s="35"/>
      <c r="F3" s="35"/>
      <c r="G3" s="35"/>
      <c r="H3" s="35"/>
      <c r="I3" s="66"/>
    </row>
    <row r="4" spans="1:9" x14ac:dyDescent="0.25">
      <c r="C4" s="35"/>
      <c r="D4" s="35"/>
      <c r="E4" s="35"/>
      <c r="F4" s="35"/>
      <c r="G4" s="35"/>
      <c r="H4" s="35"/>
      <c r="I4" s="37"/>
    </row>
    <row r="5" spans="1:9" ht="10.9" customHeight="1" x14ac:dyDescent="0.25">
      <c r="A5" s="753" t="s">
        <v>144</v>
      </c>
      <c r="B5" s="754" t="s">
        <v>437</v>
      </c>
      <c r="C5" s="805" t="s">
        <v>438</v>
      </c>
      <c r="D5" s="764" t="s">
        <v>146</v>
      </c>
      <c r="E5" s="764"/>
      <c r="F5" s="764"/>
      <c r="G5" s="764"/>
      <c r="H5" s="764"/>
      <c r="I5" s="67"/>
    </row>
    <row r="6" spans="1:9" ht="11.25" customHeight="1" x14ac:dyDescent="0.25">
      <c r="A6" s="753"/>
      <c r="B6" s="755"/>
      <c r="C6" s="823"/>
      <c r="D6" s="764" t="s">
        <v>148</v>
      </c>
      <c r="E6" s="764"/>
      <c r="F6" s="764" t="s">
        <v>149</v>
      </c>
      <c r="G6" s="764"/>
      <c r="H6" s="764"/>
      <c r="I6" s="68"/>
    </row>
    <row r="7" spans="1:9" ht="22.5" x14ac:dyDescent="0.25">
      <c r="A7" s="753"/>
      <c r="B7" s="756"/>
      <c r="C7" s="806"/>
      <c r="D7" s="69" t="s">
        <v>179</v>
      </c>
      <c r="E7" s="69">
        <v>2017</v>
      </c>
      <c r="F7" s="69">
        <v>2016</v>
      </c>
      <c r="G7" s="69">
        <v>2017</v>
      </c>
      <c r="H7" s="69" t="s">
        <v>62</v>
      </c>
      <c r="I7" s="37"/>
    </row>
    <row r="8" spans="1:9" s="14" customFormat="1" x14ac:dyDescent="0.25">
      <c r="C8" s="48"/>
      <c r="D8" s="70"/>
      <c r="F8" s="70"/>
      <c r="H8" s="48"/>
      <c r="I8" s="37"/>
    </row>
    <row r="9" spans="1:9" s="14" customFormat="1" x14ac:dyDescent="0.25">
      <c r="A9" s="345"/>
      <c r="B9" s="456"/>
      <c r="C9" s="344" t="s">
        <v>440</v>
      </c>
      <c r="D9" s="208">
        <v>741</v>
      </c>
      <c r="E9" s="208">
        <v>624</v>
      </c>
      <c r="F9" s="351">
        <v>1.5096297570883483</v>
      </c>
      <c r="G9" s="351">
        <v>1.261235149410888</v>
      </c>
      <c r="H9" s="354">
        <v>-16.454008442211933</v>
      </c>
      <c r="I9" s="32"/>
    </row>
    <row r="10" spans="1:9" s="14" customFormat="1" x14ac:dyDescent="0.25">
      <c r="C10" s="20"/>
      <c r="D10" s="25"/>
      <c r="E10" s="25"/>
      <c r="F10" s="53"/>
      <c r="G10" s="53"/>
      <c r="H10" s="60"/>
      <c r="I10" s="32"/>
    </row>
    <row r="11" spans="1:9" s="14" customFormat="1" x14ac:dyDescent="0.25">
      <c r="A11" s="760" t="s">
        <v>67</v>
      </c>
      <c r="B11" s="502" t="s">
        <v>130</v>
      </c>
      <c r="C11" s="502" t="s">
        <v>442</v>
      </c>
      <c r="D11" s="459">
        <v>21</v>
      </c>
      <c r="E11" s="474">
        <v>15</v>
      </c>
      <c r="F11" s="447">
        <v>2.0553797607733708</v>
      </c>
      <c r="G11" s="447">
        <v>1.4575432234442913</v>
      </c>
      <c r="H11" s="453">
        <v>-29.08642717704555</v>
      </c>
      <c r="I11" s="73"/>
    </row>
    <row r="12" spans="1:9" s="14" customFormat="1" x14ac:dyDescent="0.25">
      <c r="A12" s="761"/>
      <c r="B12" s="95" t="s">
        <v>141</v>
      </c>
      <c r="C12" s="95" t="s">
        <v>446</v>
      </c>
      <c r="D12" s="31">
        <v>27</v>
      </c>
      <c r="E12" s="27">
        <v>29</v>
      </c>
      <c r="F12" s="53">
        <v>1.0345953352778616</v>
      </c>
      <c r="G12" s="53">
        <v>1.1037183128181278</v>
      </c>
      <c r="H12" s="60">
        <v>6.6811607575730791</v>
      </c>
      <c r="I12" s="66"/>
    </row>
    <row r="13" spans="1:9" s="14" customFormat="1" x14ac:dyDescent="0.25">
      <c r="A13" s="761"/>
      <c r="B13" s="95" t="s">
        <v>137</v>
      </c>
      <c r="C13" s="95" t="s">
        <v>448</v>
      </c>
      <c r="D13" s="31" t="s">
        <v>241</v>
      </c>
      <c r="E13" s="27">
        <v>2</v>
      </c>
      <c r="F13" s="53" t="s">
        <v>241</v>
      </c>
      <c r="G13" s="53">
        <v>0.55075177617447812</v>
      </c>
      <c r="H13" s="317" t="s">
        <v>241</v>
      </c>
      <c r="I13" s="66"/>
    </row>
    <row r="14" spans="1:9" s="14" customFormat="1" x14ac:dyDescent="0.25">
      <c r="A14" s="761"/>
      <c r="B14" s="95" t="s">
        <v>120</v>
      </c>
      <c r="C14" s="74" t="s">
        <v>449</v>
      </c>
      <c r="D14" s="31">
        <v>33</v>
      </c>
      <c r="E14" s="27">
        <v>22</v>
      </c>
      <c r="F14" s="53">
        <v>2.2780002471285119</v>
      </c>
      <c r="G14" s="53">
        <v>1.5005746518837328</v>
      </c>
      <c r="H14" s="60">
        <v>-34.127546571812161</v>
      </c>
      <c r="I14" s="66"/>
    </row>
    <row r="15" spans="1:9" s="14" customFormat="1" x14ac:dyDescent="0.25">
      <c r="A15" s="761"/>
      <c r="B15" s="95" t="s">
        <v>119</v>
      </c>
      <c r="C15" s="95" t="s">
        <v>450</v>
      </c>
      <c r="D15" s="31">
        <v>23</v>
      </c>
      <c r="E15" s="27">
        <v>19</v>
      </c>
      <c r="F15" s="53">
        <v>2.1238578492707321</v>
      </c>
      <c r="G15" s="53">
        <v>1.7401370861679253</v>
      </c>
      <c r="H15" s="60">
        <v>-18.067158460466871</v>
      </c>
      <c r="I15" s="66"/>
    </row>
    <row r="16" spans="1:9" s="14" customFormat="1" x14ac:dyDescent="0.25">
      <c r="A16" s="761"/>
      <c r="B16" s="95" t="s">
        <v>122</v>
      </c>
      <c r="C16" s="95" t="s">
        <v>485</v>
      </c>
      <c r="D16" s="31">
        <v>18</v>
      </c>
      <c r="E16" s="27">
        <v>11</v>
      </c>
      <c r="F16" s="53">
        <v>3.0749939781367925</v>
      </c>
      <c r="G16" s="53">
        <v>1.8640339728664439</v>
      </c>
      <c r="H16" s="60">
        <v>-39.38089030028268</v>
      </c>
      <c r="I16" s="66"/>
    </row>
    <row r="17" spans="1:9" s="14" customFormat="1" x14ac:dyDescent="0.25">
      <c r="A17" s="761"/>
      <c r="B17" s="95" t="s">
        <v>131</v>
      </c>
      <c r="C17" s="95" t="s">
        <v>454</v>
      </c>
      <c r="D17" s="31">
        <v>41</v>
      </c>
      <c r="E17" s="27">
        <v>43</v>
      </c>
      <c r="F17" s="53">
        <v>2.835325668272429</v>
      </c>
      <c r="G17" s="53">
        <v>2.9608717357249832</v>
      </c>
      <c r="H17" s="60">
        <v>4.4279240602738135</v>
      </c>
      <c r="I17" s="66"/>
    </row>
    <row r="18" spans="1:9" s="14" customFormat="1" x14ac:dyDescent="0.25">
      <c r="A18" s="761"/>
      <c r="B18" s="95" t="s">
        <v>126</v>
      </c>
      <c r="C18" s="95" t="s">
        <v>486</v>
      </c>
      <c r="D18" s="31">
        <v>8</v>
      </c>
      <c r="E18" s="27">
        <v>9</v>
      </c>
      <c r="F18" s="53">
        <v>0.99785710187372623</v>
      </c>
      <c r="G18" s="53">
        <v>1.1089233832513141</v>
      </c>
      <c r="H18" s="60">
        <v>11.13047962168463</v>
      </c>
      <c r="I18" s="66"/>
    </row>
    <row r="19" spans="1:9" s="14" customFormat="1" x14ac:dyDescent="0.25">
      <c r="A19" s="761"/>
      <c r="B19" s="95" t="s">
        <v>139</v>
      </c>
      <c r="C19" s="95" t="s">
        <v>487</v>
      </c>
      <c r="D19" s="31">
        <v>5</v>
      </c>
      <c r="E19" s="27">
        <v>2</v>
      </c>
      <c r="F19" s="53">
        <v>0.30758195675028593</v>
      </c>
      <c r="G19" s="53">
        <v>0.12242172202066846</v>
      </c>
      <c r="H19" s="60">
        <v>-60.198665970495149</v>
      </c>
      <c r="I19" s="66"/>
    </row>
    <row r="20" spans="1:9" s="14" customFormat="1" x14ac:dyDescent="0.25">
      <c r="A20" s="761"/>
      <c r="B20" s="95" t="s">
        <v>124</v>
      </c>
      <c r="C20" s="95" t="s">
        <v>488</v>
      </c>
      <c r="D20" s="31">
        <v>22</v>
      </c>
      <c r="E20" s="27">
        <v>25</v>
      </c>
      <c r="F20" s="53">
        <v>2.5960846323590152</v>
      </c>
      <c r="G20" s="53">
        <v>2.9404915090367183</v>
      </c>
      <c r="H20" s="60">
        <v>13.266396341044807</v>
      </c>
      <c r="I20" s="66"/>
    </row>
    <row r="21" spans="1:9" s="14" customFormat="1" x14ac:dyDescent="0.25">
      <c r="A21" s="761"/>
      <c r="B21" s="95" t="s">
        <v>135</v>
      </c>
      <c r="C21" s="95" t="s">
        <v>351</v>
      </c>
      <c r="D21" s="31">
        <v>88</v>
      </c>
      <c r="E21" s="27">
        <v>93</v>
      </c>
      <c r="F21" s="53">
        <v>1.3540884315147463</v>
      </c>
      <c r="G21" s="53">
        <v>1.4263221776534882</v>
      </c>
      <c r="H21" s="60">
        <v>5.334492523352985</v>
      </c>
      <c r="I21" s="66"/>
    </row>
    <row r="22" spans="1:9" s="14" customFormat="1" x14ac:dyDescent="0.25">
      <c r="A22" s="761"/>
      <c r="B22" s="95" t="s">
        <v>138</v>
      </c>
      <c r="C22" s="95" t="s">
        <v>459</v>
      </c>
      <c r="D22" s="31">
        <v>15</v>
      </c>
      <c r="E22" s="27">
        <v>19</v>
      </c>
      <c r="F22" s="53">
        <v>1.7090861857981776</v>
      </c>
      <c r="G22" s="53">
        <v>2.1464560880272936</v>
      </c>
      <c r="H22" s="60">
        <v>25.590862875347355</v>
      </c>
      <c r="I22" s="66"/>
    </row>
    <row r="23" spans="1:9" s="14" customFormat="1" x14ac:dyDescent="0.25">
      <c r="A23" s="762"/>
      <c r="B23" s="398" t="s">
        <v>136</v>
      </c>
      <c r="C23" s="398" t="s">
        <v>463</v>
      </c>
      <c r="D23" s="465">
        <v>3</v>
      </c>
      <c r="E23" s="227">
        <v>8</v>
      </c>
      <c r="F23" s="450">
        <v>0.62788040134115253</v>
      </c>
      <c r="G23" s="450">
        <v>1.6466394147843517</v>
      </c>
      <c r="H23" s="454">
        <v>162.25367303504456</v>
      </c>
      <c r="I23" s="66"/>
    </row>
    <row r="24" spans="1:9" s="14" customFormat="1" x14ac:dyDescent="0.25">
      <c r="A24" s="40"/>
      <c r="B24" s="95"/>
      <c r="C24" s="95"/>
      <c r="D24" s="31"/>
      <c r="E24" s="27"/>
      <c r="F24" s="53"/>
      <c r="G24" s="53"/>
      <c r="H24" s="60"/>
      <c r="I24" s="66"/>
    </row>
    <row r="25" spans="1:9" s="14" customFormat="1" x14ac:dyDescent="0.25">
      <c r="A25" s="760" t="s">
        <v>65</v>
      </c>
      <c r="B25" s="502" t="s">
        <v>140</v>
      </c>
      <c r="C25" s="502" t="s">
        <v>482</v>
      </c>
      <c r="D25" s="459">
        <v>7</v>
      </c>
      <c r="E25" s="474">
        <v>14</v>
      </c>
      <c r="F25" s="447">
        <v>1.8564832372824269</v>
      </c>
      <c r="G25" s="447">
        <v>3.6511293725534175</v>
      </c>
      <c r="H25" s="453">
        <v>96.669126832410555</v>
      </c>
      <c r="I25" s="66"/>
    </row>
    <row r="26" spans="1:9" s="14" customFormat="1" x14ac:dyDescent="0.25">
      <c r="A26" s="761"/>
      <c r="B26" s="95" t="s">
        <v>132</v>
      </c>
      <c r="C26" s="95" t="s">
        <v>443</v>
      </c>
      <c r="D26" s="31">
        <v>91</v>
      </c>
      <c r="E26" s="27">
        <v>63</v>
      </c>
      <c r="F26" s="53">
        <v>4.3449384570502829</v>
      </c>
      <c r="G26" s="53">
        <v>2.9573799303748265</v>
      </c>
      <c r="H26" s="60">
        <v>-31.935055936728972</v>
      </c>
      <c r="I26" s="66"/>
    </row>
    <row r="27" spans="1:9" s="14" customFormat="1" x14ac:dyDescent="0.25">
      <c r="A27" s="761"/>
      <c r="B27" s="95" t="s">
        <v>133</v>
      </c>
      <c r="C27" s="95" t="s">
        <v>444</v>
      </c>
      <c r="D27" s="31">
        <v>14</v>
      </c>
      <c r="E27" s="27">
        <v>11</v>
      </c>
      <c r="F27" s="53">
        <v>3.0075511015155909</v>
      </c>
      <c r="G27" s="53">
        <v>2.3172237132035409</v>
      </c>
      <c r="H27" s="60">
        <v>-22.953139115879839</v>
      </c>
      <c r="I27" s="66"/>
    </row>
    <row r="28" spans="1:9" s="14" customFormat="1" x14ac:dyDescent="0.25">
      <c r="A28" s="761"/>
      <c r="B28" s="95" t="s">
        <v>127</v>
      </c>
      <c r="C28" s="95" t="s">
        <v>445</v>
      </c>
      <c r="D28" s="31">
        <v>38</v>
      </c>
      <c r="E28" s="24">
        <v>26</v>
      </c>
      <c r="F28" s="53">
        <v>1.2933563686909735</v>
      </c>
      <c r="G28" s="53">
        <v>0.88016666294288459</v>
      </c>
      <c r="H28" s="60">
        <v>-31.947088656337208</v>
      </c>
      <c r="I28" s="66"/>
    </row>
    <row r="29" spans="1:9" s="14" customFormat="1" x14ac:dyDescent="0.25">
      <c r="A29" s="761"/>
      <c r="B29" s="95" t="s">
        <v>115</v>
      </c>
      <c r="C29" s="95" t="s">
        <v>447</v>
      </c>
      <c r="D29" s="31">
        <v>44</v>
      </c>
      <c r="E29" s="27">
        <v>36</v>
      </c>
      <c r="F29" s="53">
        <v>1.4778907543154409</v>
      </c>
      <c r="G29" s="53">
        <v>1.184427151808028</v>
      </c>
      <c r="H29" s="60">
        <v>-19.856921200061585</v>
      </c>
      <c r="I29" s="66"/>
    </row>
    <row r="30" spans="1:9" s="14" customFormat="1" x14ac:dyDescent="0.25">
      <c r="A30" s="761"/>
      <c r="B30" s="95" t="s">
        <v>125</v>
      </c>
      <c r="C30" s="95" t="s">
        <v>483</v>
      </c>
      <c r="D30" s="31">
        <v>15</v>
      </c>
      <c r="E30" s="27">
        <v>10</v>
      </c>
      <c r="F30" s="53">
        <v>0.59678903626925683</v>
      </c>
      <c r="G30" s="53">
        <v>0.39622885227558191</v>
      </c>
      <c r="H30" s="60">
        <v>-33.606546334605746</v>
      </c>
      <c r="I30" s="66"/>
    </row>
    <row r="31" spans="1:9" s="14" customFormat="1" x14ac:dyDescent="0.25">
      <c r="A31" s="761"/>
      <c r="B31" s="95" t="s">
        <v>117</v>
      </c>
      <c r="C31" s="95" t="s">
        <v>458</v>
      </c>
      <c r="D31" s="31">
        <v>25</v>
      </c>
      <c r="E31" s="27">
        <v>11</v>
      </c>
      <c r="F31" s="53">
        <v>1.3199598521011384</v>
      </c>
      <c r="G31" s="53">
        <v>0.5764114613654977</v>
      </c>
      <c r="H31" s="60">
        <v>-56.331136856325244</v>
      </c>
      <c r="I31" s="66"/>
    </row>
    <row r="32" spans="1:9" s="14" customFormat="1" x14ac:dyDescent="0.25">
      <c r="A32" s="761"/>
      <c r="B32" s="95" t="s">
        <v>129</v>
      </c>
      <c r="C32" s="95" t="s">
        <v>490</v>
      </c>
      <c r="D32" s="31">
        <v>40</v>
      </c>
      <c r="E32" s="27">
        <v>12</v>
      </c>
      <c r="F32" s="53">
        <v>2.7008431357058891</v>
      </c>
      <c r="G32" s="53">
        <v>0.80811291492389248</v>
      </c>
      <c r="H32" s="60">
        <v>-70.079235471308294</v>
      </c>
      <c r="I32" s="66"/>
    </row>
    <row r="33" spans="1:9" s="14" customFormat="1" x14ac:dyDescent="0.25">
      <c r="A33" s="762"/>
      <c r="B33" s="398" t="s">
        <v>128</v>
      </c>
      <c r="C33" s="398" t="s">
        <v>165</v>
      </c>
      <c r="D33" s="465">
        <v>116</v>
      </c>
      <c r="E33" s="227">
        <v>118</v>
      </c>
      <c r="F33" s="450">
        <v>0.96360121031634782</v>
      </c>
      <c r="G33" s="450">
        <v>0.97464920888219297</v>
      </c>
      <c r="H33" s="454">
        <v>1.146532242546483</v>
      </c>
      <c r="I33" s="66"/>
    </row>
    <row r="34" spans="1:9" s="14" customFormat="1" x14ac:dyDescent="0.25">
      <c r="A34" s="40"/>
      <c r="B34" s="95"/>
      <c r="C34" s="95"/>
      <c r="D34" s="31"/>
      <c r="E34" s="27"/>
      <c r="F34" s="53"/>
      <c r="G34" s="53"/>
      <c r="H34" s="60"/>
      <c r="I34" s="66"/>
    </row>
    <row r="35" spans="1:9" s="14" customFormat="1" x14ac:dyDescent="0.25">
      <c r="A35" s="760" t="s">
        <v>78</v>
      </c>
      <c r="B35" s="502" t="s">
        <v>123</v>
      </c>
      <c r="C35" s="502" t="s">
        <v>484</v>
      </c>
      <c r="D35" s="459">
        <v>13</v>
      </c>
      <c r="E35" s="474">
        <v>5</v>
      </c>
      <c r="F35" s="447">
        <v>1.5046609767333117</v>
      </c>
      <c r="G35" s="447">
        <v>0.57194495601743289</v>
      </c>
      <c r="H35" s="453">
        <v>-61.98845023154972</v>
      </c>
      <c r="I35" s="66"/>
    </row>
    <row r="36" spans="1:9" s="14" customFormat="1" x14ac:dyDescent="0.25">
      <c r="A36" s="761"/>
      <c r="B36" s="95" t="s">
        <v>116</v>
      </c>
      <c r="C36" s="95" t="s">
        <v>489</v>
      </c>
      <c r="D36" s="31">
        <v>17</v>
      </c>
      <c r="E36" s="27">
        <v>10</v>
      </c>
      <c r="F36" s="53">
        <v>3.3253850111204786</v>
      </c>
      <c r="G36" s="53">
        <v>1.925164986639355</v>
      </c>
      <c r="H36" s="60">
        <v>-42.107004746777385</v>
      </c>
    </row>
    <row r="37" spans="1:9" s="14" customFormat="1" x14ac:dyDescent="0.25">
      <c r="A37" s="762"/>
      <c r="B37" s="398" t="s">
        <v>118</v>
      </c>
      <c r="C37" s="398" t="s">
        <v>464</v>
      </c>
      <c r="D37" s="465">
        <v>14</v>
      </c>
      <c r="E37" s="227">
        <v>9</v>
      </c>
      <c r="F37" s="450">
        <v>2.182306791806373</v>
      </c>
      <c r="G37" s="450">
        <v>1.3843896226153889</v>
      </c>
      <c r="H37" s="454">
        <v>-36.563015437921983</v>
      </c>
      <c r="I37" s="66"/>
    </row>
    <row r="38" spans="1:9" s="14" customFormat="1" x14ac:dyDescent="0.25">
      <c r="A38" s="40"/>
      <c r="B38" s="95"/>
      <c r="C38" s="95"/>
      <c r="D38" s="31"/>
      <c r="E38" s="27"/>
      <c r="F38" s="53"/>
      <c r="G38" s="53"/>
      <c r="H38" s="60"/>
      <c r="I38" s="66"/>
    </row>
    <row r="39" spans="1:9" s="14" customFormat="1" x14ac:dyDescent="0.25">
      <c r="A39" s="760" t="s">
        <v>90</v>
      </c>
      <c r="B39" s="502" t="s">
        <v>134</v>
      </c>
      <c r="C39" s="502" t="s">
        <v>461</v>
      </c>
      <c r="D39" s="459">
        <v>3</v>
      </c>
      <c r="E39" s="474" t="s">
        <v>92</v>
      </c>
      <c r="F39" s="447">
        <v>0.91906414761395627</v>
      </c>
      <c r="G39" s="447" t="s">
        <v>92</v>
      </c>
      <c r="H39" s="474" t="s">
        <v>92</v>
      </c>
      <c r="I39" s="66"/>
    </row>
    <row r="40" spans="1:9" s="14" customFormat="1" x14ac:dyDescent="0.25">
      <c r="A40" s="762"/>
      <c r="B40" s="398" t="s">
        <v>121</v>
      </c>
      <c r="C40" s="398" t="s">
        <v>465</v>
      </c>
      <c r="D40" s="465" t="s">
        <v>241</v>
      </c>
      <c r="E40" s="227">
        <v>2</v>
      </c>
      <c r="F40" s="450" t="s">
        <v>241</v>
      </c>
      <c r="G40" s="450">
        <v>0.69738168048063542</v>
      </c>
      <c r="H40" s="503" t="s">
        <v>241</v>
      </c>
      <c r="I40" s="66"/>
    </row>
    <row r="41" spans="1:9" s="14" customFormat="1" x14ac:dyDescent="0.25">
      <c r="C41" s="74"/>
      <c r="D41" s="75"/>
      <c r="E41" s="27"/>
      <c r="F41" s="76"/>
      <c r="G41" s="76"/>
      <c r="H41" s="60"/>
      <c r="I41" s="66"/>
    </row>
    <row r="42" spans="1:9" ht="23.25" customHeight="1" x14ac:dyDescent="0.25">
      <c r="A42" s="777" t="s">
        <v>192</v>
      </c>
      <c r="B42" s="777"/>
      <c r="C42" s="777"/>
      <c r="D42" s="777"/>
      <c r="E42" s="777"/>
      <c r="F42" s="777"/>
      <c r="G42" s="777"/>
      <c r="H42" s="777"/>
    </row>
    <row r="43" spans="1:9" x14ac:dyDescent="0.25">
      <c r="A43" s="61" t="s">
        <v>193</v>
      </c>
      <c r="B43" s="61"/>
      <c r="I43" s="8"/>
    </row>
    <row r="44" spans="1:9" x14ac:dyDescent="0.25">
      <c r="A44" s="61" t="s">
        <v>98</v>
      </c>
      <c r="B44" s="61"/>
      <c r="I44" s="8"/>
    </row>
    <row r="45" spans="1:9" ht="45" customHeight="1" x14ac:dyDescent="0.25">
      <c r="A45" s="766" t="s">
        <v>167</v>
      </c>
      <c r="B45" s="766"/>
      <c r="C45" s="766"/>
      <c r="D45" s="766"/>
      <c r="E45" s="766"/>
      <c r="F45" s="766"/>
      <c r="G45" s="766"/>
      <c r="H45" s="766"/>
      <c r="I45" s="78"/>
    </row>
    <row r="46" spans="1:9" x14ac:dyDescent="0.25">
      <c r="A46" s="35" t="s">
        <v>168</v>
      </c>
      <c r="B46" s="35"/>
      <c r="I46" s="8"/>
    </row>
    <row r="47" spans="1:9" x14ac:dyDescent="0.25">
      <c r="A47" s="79" t="s">
        <v>169</v>
      </c>
      <c r="B47" s="79"/>
      <c r="I47" s="8"/>
    </row>
    <row r="48" spans="1:9" x14ac:dyDescent="0.25">
      <c r="A48" s="35" t="s">
        <v>491</v>
      </c>
      <c r="B48" s="35"/>
      <c r="I48" s="8"/>
    </row>
  </sheetData>
  <mergeCells count="12">
    <mergeCell ref="A42:H42"/>
    <mergeCell ref="A45:H45"/>
    <mergeCell ref="A5:A7"/>
    <mergeCell ref="B5:B7"/>
    <mergeCell ref="C5:C7"/>
    <mergeCell ref="D5:H5"/>
    <mergeCell ref="D6:E6"/>
    <mergeCell ref="F6:H6"/>
    <mergeCell ref="A11:A23"/>
    <mergeCell ref="A25:A33"/>
    <mergeCell ref="A35:A37"/>
    <mergeCell ref="A39:A40"/>
  </mergeCells>
  <hyperlinks>
    <hyperlink ref="H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7" zoomScaleNormal="100" workbookViewId="0">
      <selection activeCell="M31" sqref="M31"/>
    </sheetView>
  </sheetViews>
  <sheetFormatPr defaultColWidth="9.140625" defaultRowHeight="11.25" x14ac:dyDescent="0.25"/>
  <cols>
    <col min="1" max="1" width="11.42578125" style="8" customWidth="1"/>
    <col min="2" max="2" width="7" style="8" customWidth="1"/>
    <col min="3" max="3" width="17.140625" style="8" customWidth="1"/>
    <col min="4" max="8" width="9.28515625" style="8" customWidth="1"/>
    <col min="9" max="16384" width="9.140625" style="8"/>
  </cols>
  <sheetData>
    <row r="1" spans="1:8" x14ac:dyDescent="0.25">
      <c r="A1" s="7" t="s">
        <v>616</v>
      </c>
      <c r="B1" s="7"/>
      <c r="H1" s="10" t="s">
        <v>46</v>
      </c>
    </row>
    <row r="2" spans="1:8" x14ac:dyDescent="0.25">
      <c r="A2" s="11" t="s">
        <v>492</v>
      </c>
      <c r="B2" s="11"/>
      <c r="H2" s="89"/>
    </row>
    <row r="3" spans="1:8" x14ac:dyDescent="0.25">
      <c r="A3" s="11" t="s">
        <v>436</v>
      </c>
      <c r="B3" s="11"/>
      <c r="G3" s="90"/>
      <c r="H3" s="89"/>
    </row>
    <row r="4" spans="1:8" x14ac:dyDescent="0.25">
      <c r="C4" s="35"/>
    </row>
    <row r="5" spans="1:8" ht="11.25" customHeight="1" x14ac:dyDescent="0.25">
      <c r="A5" s="753" t="s">
        <v>144</v>
      </c>
      <c r="B5" s="754" t="s">
        <v>437</v>
      </c>
      <c r="C5" s="764" t="s">
        <v>438</v>
      </c>
      <c r="D5" s="764" t="s">
        <v>146</v>
      </c>
      <c r="E5" s="764"/>
      <c r="F5" s="764"/>
      <c r="G5" s="764"/>
      <c r="H5" s="764"/>
    </row>
    <row r="6" spans="1:8" ht="11.25" customHeight="1" x14ac:dyDescent="0.25">
      <c r="A6" s="753"/>
      <c r="B6" s="755"/>
      <c r="C6" s="764"/>
      <c r="D6" s="764" t="s">
        <v>148</v>
      </c>
      <c r="E6" s="764"/>
      <c r="F6" s="764" t="s">
        <v>203</v>
      </c>
      <c r="G6" s="764"/>
      <c r="H6" s="764"/>
    </row>
    <row r="7" spans="1:8" ht="22.5" x14ac:dyDescent="0.25">
      <c r="A7" s="753"/>
      <c r="B7" s="756"/>
      <c r="C7" s="764"/>
      <c r="D7" s="69" t="s">
        <v>179</v>
      </c>
      <c r="E7" s="69">
        <v>2017</v>
      </c>
      <c r="F7" s="69">
        <v>2016</v>
      </c>
      <c r="G7" s="69">
        <v>2017</v>
      </c>
      <c r="H7" s="69" t="s">
        <v>62</v>
      </c>
    </row>
    <row r="8" spans="1:8" s="14" customFormat="1" x14ac:dyDescent="0.25">
      <c r="C8" s="48"/>
      <c r="D8" s="70"/>
      <c r="E8" s="48"/>
      <c r="F8" s="70"/>
      <c r="G8" s="48"/>
      <c r="H8" s="48"/>
    </row>
    <row r="9" spans="1:8" s="14" customFormat="1" x14ac:dyDescent="0.25">
      <c r="A9" s="345"/>
      <c r="B9" s="456"/>
      <c r="C9" s="344" t="s">
        <v>440</v>
      </c>
      <c r="D9" s="350">
        <v>262</v>
      </c>
      <c r="E9" s="350">
        <v>296</v>
      </c>
      <c r="F9" s="351">
        <v>0.53376922585310027</v>
      </c>
      <c r="G9" s="351">
        <v>0.59827821190003661</v>
      </c>
      <c r="H9" s="354">
        <v>12.085557376192746</v>
      </c>
    </row>
    <row r="10" spans="1:8" s="14" customFormat="1" x14ac:dyDescent="0.25">
      <c r="C10" s="20"/>
      <c r="D10" s="27"/>
      <c r="E10" s="27"/>
      <c r="F10" s="53"/>
      <c r="G10" s="53"/>
      <c r="H10" s="60"/>
    </row>
    <row r="11" spans="1:8" s="14" customFormat="1" x14ac:dyDescent="0.25">
      <c r="A11" s="760" t="s">
        <v>67</v>
      </c>
      <c r="B11" s="502" t="s">
        <v>130</v>
      </c>
      <c r="C11" s="502" t="s">
        <v>442</v>
      </c>
      <c r="D11" s="459">
        <v>2</v>
      </c>
      <c r="E11" s="474">
        <v>3</v>
      </c>
      <c r="F11" s="447">
        <v>0.19575045340698768</v>
      </c>
      <c r="G11" s="447">
        <v>0.29150864468885823</v>
      </c>
      <c r="H11" s="453">
        <v>48.918502928204347</v>
      </c>
    </row>
    <row r="12" spans="1:8" s="14" customFormat="1" x14ac:dyDescent="0.25">
      <c r="A12" s="761"/>
      <c r="B12" s="95" t="s">
        <v>141</v>
      </c>
      <c r="C12" s="95" t="s">
        <v>446</v>
      </c>
      <c r="D12" s="31">
        <v>15</v>
      </c>
      <c r="E12" s="27">
        <v>18</v>
      </c>
      <c r="F12" s="53">
        <v>0.57477518626547874</v>
      </c>
      <c r="G12" s="53">
        <v>0.68506653899056202</v>
      </c>
      <c r="H12" s="60">
        <v>19.188607191219553</v>
      </c>
    </row>
    <row r="13" spans="1:8" s="14" customFormat="1" x14ac:dyDescent="0.25">
      <c r="A13" s="761"/>
      <c r="B13" s="95" t="s">
        <v>137</v>
      </c>
      <c r="C13" s="95" t="s">
        <v>448</v>
      </c>
      <c r="D13" s="31">
        <v>3</v>
      </c>
      <c r="E13" s="27" t="s">
        <v>241</v>
      </c>
      <c r="F13" s="53">
        <v>0.83436470081072434</v>
      </c>
      <c r="G13" s="53" t="s">
        <v>241</v>
      </c>
      <c r="H13" s="60" t="s">
        <v>241</v>
      </c>
    </row>
    <row r="14" spans="1:8" s="14" customFormat="1" x14ac:dyDescent="0.25">
      <c r="A14" s="761"/>
      <c r="B14" s="95" t="s">
        <v>120</v>
      </c>
      <c r="C14" s="74" t="s">
        <v>449</v>
      </c>
      <c r="D14" s="31">
        <v>14</v>
      </c>
      <c r="E14" s="27">
        <v>7</v>
      </c>
      <c r="F14" s="53">
        <v>0.96642434726664128</v>
      </c>
      <c r="G14" s="53">
        <v>0.47745557105391495</v>
      </c>
      <c r="H14" s="60">
        <v>-50.595659928859128</v>
      </c>
    </row>
    <row r="15" spans="1:8" s="14" customFormat="1" x14ac:dyDescent="0.25">
      <c r="A15" s="761"/>
      <c r="B15" s="95" t="s">
        <v>119</v>
      </c>
      <c r="C15" s="95" t="s">
        <v>450</v>
      </c>
      <c r="D15" s="31">
        <v>12</v>
      </c>
      <c r="E15" s="27">
        <v>19</v>
      </c>
      <c r="F15" s="53">
        <v>1.1080997474455994</v>
      </c>
      <c r="G15" s="53">
        <v>1.7401370861679253</v>
      </c>
      <c r="H15" s="60">
        <v>57.037946284105168</v>
      </c>
    </row>
    <row r="16" spans="1:8" s="14" customFormat="1" x14ac:dyDescent="0.25">
      <c r="A16" s="761"/>
      <c r="B16" s="95" t="s">
        <v>122</v>
      </c>
      <c r="C16" s="95" t="s">
        <v>485</v>
      </c>
      <c r="D16" s="31">
        <v>4</v>
      </c>
      <c r="E16" s="27" t="s">
        <v>241</v>
      </c>
      <c r="F16" s="53">
        <v>0.68333199514150944</v>
      </c>
      <c r="G16" s="53" t="s">
        <v>241</v>
      </c>
      <c r="H16" s="60" t="s">
        <v>241</v>
      </c>
    </row>
    <row r="17" spans="1:8" s="14" customFormat="1" x14ac:dyDescent="0.25">
      <c r="A17" s="761"/>
      <c r="B17" s="95" t="s">
        <v>131</v>
      </c>
      <c r="C17" s="95" t="s">
        <v>454</v>
      </c>
      <c r="D17" s="31">
        <v>20</v>
      </c>
      <c r="E17" s="27">
        <v>14</v>
      </c>
      <c r="F17" s="53">
        <v>1.3830856918402092</v>
      </c>
      <c r="G17" s="53">
        <v>0.9640047511662736</v>
      </c>
      <c r="H17" s="60">
        <v>-30.300432080700968</v>
      </c>
    </row>
    <row r="18" spans="1:8" s="14" customFormat="1" x14ac:dyDescent="0.25">
      <c r="A18" s="761"/>
      <c r="B18" s="95" t="s">
        <v>126</v>
      </c>
      <c r="C18" s="95" t="s">
        <v>486</v>
      </c>
      <c r="D18" s="31">
        <v>1</v>
      </c>
      <c r="E18" s="27">
        <v>2</v>
      </c>
      <c r="F18" s="53">
        <v>0.12473213773421578</v>
      </c>
      <c r="G18" s="53">
        <v>0.24642741850029204</v>
      </c>
      <c r="H18" s="60">
        <v>97.565297105217127</v>
      </c>
    </row>
    <row r="19" spans="1:8" s="14" customFormat="1" x14ac:dyDescent="0.25">
      <c r="A19" s="761"/>
      <c r="B19" s="95" t="s">
        <v>139</v>
      </c>
      <c r="C19" s="95" t="s">
        <v>487</v>
      </c>
      <c r="D19" s="31">
        <v>11</v>
      </c>
      <c r="E19" s="27">
        <v>16</v>
      </c>
      <c r="F19" s="53">
        <v>0.67668030485062891</v>
      </c>
      <c r="G19" s="53">
        <v>0.97937377616534771</v>
      </c>
      <c r="H19" s="60">
        <v>44.73212374365405</v>
      </c>
    </row>
    <row r="20" spans="1:8" s="14" customFormat="1" x14ac:dyDescent="0.25">
      <c r="A20" s="761"/>
      <c r="B20" s="95" t="s">
        <v>124</v>
      </c>
      <c r="C20" s="95" t="s">
        <v>488</v>
      </c>
      <c r="D20" s="31">
        <v>4</v>
      </c>
      <c r="E20" s="27">
        <v>2</v>
      </c>
      <c r="F20" s="53">
        <v>0.47201538770163903</v>
      </c>
      <c r="G20" s="53">
        <v>0.23523932072293749</v>
      </c>
      <c r="H20" s="60">
        <v>-50.162785609940272</v>
      </c>
    </row>
    <row r="21" spans="1:8" s="14" customFormat="1" x14ac:dyDescent="0.25">
      <c r="A21" s="761"/>
      <c r="B21" s="95" t="s">
        <v>135</v>
      </c>
      <c r="C21" s="95" t="s">
        <v>351</v>
      </c>
      <c r="D21" s="31">
        <v>28</v>
      </c>
      <c r="E21" s="27">
        <v>19</v>
      </c>
      <c r="F21" s="53">
        <v>0.43084631911832838</v>
      </c>
      <c r="G21" s="53">
        <v>0.29139915457436855</v>
      </c>
      <c r="H21" s="60">
        <v>-32.365871160120506</v>
      </c>
    </row>
    <row r="22" spans="1:8" s="14" customFormat="1" x14ac:dyDescent="0.25">
      <c r="A22" s="761"/>
      <c r="B22" s="95" t="s">
        <v>138</v>
      </c>
      <c r="C22" s="95" t="s">
        <v>459</v>
      </c>
      <c r="D22" s="31">
        <v>36</v>
      </c>
      <c r="E22" s="27">
        <v>103</v>
      </c>
      <c r="F22" s="53">
        <v>4.1018068459156254</v>
      </c>
      <c r="G22" s="53">
        <v>11.636051424569015</v>
      </c>
      <c r="H22" s="60">
        <v>183.68111570528032</v>
      </c>
    </row>
    <row r="23" spans="1:8" s="14" customFormat="1" x14ac:dyDescent="0.25">
      <c r="A23" s="762"/>
      <c r="B23" s="398" t="s">
        <v>136</v>
      </c>
      <c r="C23" s="398" t="s">
        <v>463</v>
      </c>
      <c r="D23" s="465">
        <v>2</v>
      </c>
      <c r="E23" s="227">
        <v>6</v>
      </c>
      <c r="F23" s="450">
        <v>0.41858693422743504</v>
      </c>
      <c r="G23" s="450">
        <v>1.2349795610882639</v>
      </c>
      <c r="H23" s="454">
        <v>195.03538216442516</v>
      </c>
    </row>
    <row r="24" spans="1:8" s="14" customFormat="1" x14ac:dyDescent="0.25">
      <c r="A24" s="40"/>
      <c r="B24" s="95"/>
      <c r="C24" s="95"/>
      <c r="D24" s="31"/>
      <c r="E24" s="27"/>
      <c r="F24" s="53"/>
      <c r="G24" s="53"/>
      <c r="H24" s="60"/>
    </row>
    <row r="25" spans="1:8" s="14" customFormat="1" x14ac:dyDescent="0.25">
      <c r="A25" s="760" t="s">
        <v>65</v>
      </c>
      <c r="B25" s="502" t="s">
        <v>140</v>
      </c>
      <c r="C25" s="502" t="s">
        <v>482</v>
      </c>
      <c r="D25" s="459" t="s">
        <v>241</v>
      </c>
      <c r="E25" s="474" t="s">
        <v>241</v>
      </c>
      <c r="F25" s="447" t="s">
        <v>241</v>
      </c>
      <c r="G25" s="447" t="s">
        <v>241</v>
      </c>
      <c r="H25" s="453" t="s">
        <v>241</v>
      </c>
    </row>
    <row r="26" spans="1:8" s="14" customFormat="1" x14ac:dyDescent="0.25">
      <c r="A26" s="761"/>
      <c r="B26" s="95" t="s">
        <v>132</v>
      </c>
      <c r="C26" s="95" t="s">
        <v>443</v>
      </c>
      <c r="D26" s="31">
        <v>35</v>
      </c>
      <c r="E26" s="27">
        <v>28</v>
      </c>
      <c r="F26" s="53">
        <v>1.6711301757885704</v>
      </c>
      <c r="G26" s="53">
        <v>1.3143910801665897</v>
      </c>
      <c r="H26" s="60">
        <v>-21.347175749109027</v>
      </c>
    </row>
    <row r="27" spans="1:8" s="14" customFormat="1" x14ac:dyDescent="0.25">
      <c r="A27" s="761"/>
      <c r="B27" s="95" t="s">
        <v>133</v>
      </c>
      <c r="C27" s="95" t="s">
        <v>444</v>
      </c>
      <c r="D27" s="31">
        <v>11</v>
      </c>
      <c r="E27" s="27">
        <v>7</v>
      </c>
      <c r="F27" s="53">
        <v>2.3630758654765356</v>
      </c>
      <c r="G27" s="53">
        <v>1.4745969084022532</v>
      </c>
      <c r="H27" s="60">
        <v>-37.598410193026645</v>
      </c>
    </row>
    <row r="28" spans="1:8" s="14" customFormat="1" x14ac:dyDescent="0.25">
      <c r="A28" s="761"/>
      <c r="B28" s="95" t="s">
        <v>127</v>
      </c>
      <c r="C28" s="95" t="s">
        <v>445</v>
      </c>
      <c r="D28" s="31">
        <v>22</v>
      </c>
      <c r="E28" s="24">
        <v>12</v>
      </c>
      <c r="F28" s="53">
        <v>0.74878526608424789</v>
      </c>
      <c r="G28" s="53">
        <v>0.40623076751210063</v>
      </c>
      <c r="H28" s="60">
        <v>-45.748028719038061</v>
      </c>
    </row>
    <row r="29" spans="1:8" s="14" customFormat="1" x14ac:dyDescent="0.25">
      <c r="A29" s="761"/>
      <c r="B29" s="95" t="s">
        <v>115</v>
      </c>
      <c r="C29" s="95" t="s">
        <v>447</v>
      </c>
      <c r="D29" s="31">
        <v>5</v>
      </c>
      <c r="E29" s="27">
        <v>5</v>
      </c>
      <c r="F29" s="53">
        <v>0.16794213117220921</v>
      </c>
      <c r="G29" s="53">
        <v>0.16450377108444833</v>
      </c>
      <c r="H29" s="60">
        <v>-2.0473481334086219</v>
      </c>
    </row>
    <row r="30" spans="1:8" s="14" customFormat="1" x14ac:dyDescent="0.25">
      <c r="A30" s="761"/>
      <c r="B30" s="95" t="s">
        <v>125</v>
      </c>
      <c r="C30" s="95" t="s">
        <v>483</v>
      </c>
      <c r="D30" s="31">
        <v>8</v>
      </c>
      <c r="E30" s="27">
        <v>13</v>
      </c>
      <c r="F30" s="53">
        <v>0.31828748601027035</v>
      </c>
      <c r="G30" s="53">
        <v>0.51509750795825648</v>
      </c>
      <c r="H30" s="60">
        <v>61.834043309398453</v>
      </c>
    </row>
    <row r="31" spans="1:8" s="14" customFormat="1" x14ac:dyDescent="0.25">
      <c r="A31" s="761"/>
      <c r="B31" s="95" t="s">
        <v>117</v>
      </c>
      <c r="C31" s="95" t="s">
        <v>458</v>
      </c>
      <c r="D31" s="31">
        <v>14</v>
      </c>
      <c r="E31" s="27">
        <v>9</v>
      </c>
      <c r="F31" s="53">
        <v>0.7391775171766376</v>
      </c>
      <c r="G31" s="53">
        <v>0.47160937748086185</v>
      </c>
      <c r="H31" s="60">
        <v>-36.198089562812861</v>
      </c>
    </row>
    <row r="32" spans="1:8" s="14" customFormat="1" x14ac:dyDescent="0.25">
      <c r="A32" s="761"/>
      <c r="B32" s="95" t="s">
        <v>129</v>
      </c>
      <c r="C32" s="95" t="s">
        <v>490</v>
      </c>
      <c r="D32" s="31">
        <v>2</v>
      </c>
      <c r="E32" s="27">
        <v>5</v>
      </c>
      <c r="F32" s="53">
        <v>0.13504215678529444</v>
      </c>
      <c r="G32" s="53">
        <v>0.33671371455162191</v>
      </c>
      <c r="H32" s="60">
        <v>149.33970440576428</v>
      </c>
    </row>
    <row r="33" spans="1:8" s="14" customFormat="1" x14ac:dyDescent="0.25">
      <c r="A33" s="762"/>
      <c r="B33" s="398" t="s">
        <v>128</v>
      </c>
      <c r="C33" s="398" t="s">
        <v>316</v>
      </c>
      <c r="D33" s="227">
        <v>9</v>
      </c>
      <c r="E33" s="227">
        <v>3</v>
      </c>
      <c r="F33" s="450">
        <v>7.4762162869371818E-2</v>
      </c>
      <c r="G33" s="450">
        <v>2.4779217174971009E-2</v>
      </c>
      <c r="H33" s="454">
        <v>-66.855938587188163</v>
      </c>
    </row>
    <row r="34" spans="1:8" s="14" customFormat="1" x14ac:dyDescent="0.25">
      <c r="A34" s="40"/>
      <c r="B34" s="95"/>
      <c r="C34" s="95"/>
      <c r="D34" s="27"/>
      <c r="E34" s="27"/>
      <c r="F34" s="53"/>
      <c r="G34" s="53"/>
      <c r="H34" s="60"/>
    </row>
    <row r="35" spans="1:8" s="14" customFormat="1" x14ac:dyDescent="0.25">
      <c r="A35" s="760" t="s">
        <v>78</v>
      </c>
      <c r="B35" s="502" t="s">
        <v>123</v>
      </c>
      <c r="C35" s="502" t="s">
        <v>484</v>
      </c>
      <c r="D35" s="459" t="s">
        <v>241</v>
      </c>
      <c r="E35" s="474">
        <v>1</v>
      </c>
      <c r="F35" s="447" t="s">
        <v>241</v>
      </c>
      <c r="G35" s="447">
        <v>0.11438899120348658</v>
      </c>
      <c r="H35" s="453" t="s">
        <v>241</v>
      </c>
    </row>
    <row r="36" spans="1:8" s="14" customFormat="1" x14ac:dyDescent="0.25">
      <c r="A36" s="761"/>
      <c r="B36" s="95" t="s">
        <v>116</v>
      </c>
      <c r="C36" s="95" t="s">
        <v>489</v>
      </c>
      <c r="D36" s="31">
        <v>1</v>
      </c>
      <c r="E36" s="27">
        <v>2</v>
      </c>
      <c r="F36" s="53">
        <v>0.19561088300708698</v>
      </c>
      <c r="G36" s="53">
        <v>0.385032997327871</v>
      </c>
      <c r="H36" s="60">
        <v>96.836183860956893</v>
      </c>
    </row>
    <row r="37" spans="1:8" s="14" customFormat="1" x14ac:dyDescent="0.25">
      <c r="A37" s="762"/>
      <c r="B37" s="398" t="s">
        <v>118</v>
      </c>
      <c r="C37" s="398" t="s">
        <v>464</v>
      </c>
      <c r="D37" s="465" t="s">
        <v>241</v>
      </c>
      <c r="E37" s="227">
        <v>1</v>
      </c>
      <c r="F37" s="450" t="s">
        <v>241</v>
      </c>
      <c r="G37" s="450">
        <v>0.15382106917948765</v>
      </c>
      <c r="H37" s="454" t="s">
        <v>241</v>
      </c>
    </row>
    <row r="38" spans="1:8" s="14" customFormat="1" x14ac:dyDescent="0.25">
      <c r="A38" s="40"/>
      <c r="B38" s="95"/>
      <c r="C38" s="95"/>
      <c r="D38" s="31"/>
      <c r="E38" s="27"/>
      <c r="F38" s="53"/>
      <c r="G38" s="53"/>
      <c r="H38" s="60"/>
    </row>
    <row r="39" spans="1:8" s="14" customFormat="1" x14ac:dyDescent="0.25">
      <c r="A39" s="760" t="s">
        <v>90</v>
      </c>
      <c r="B39" s="502" t="s">
        <v>134</v>
      </c>
      <c r="C39" s="502" t="s">
        <v>461</v>
      </c>
      <c r="D39" s="459">
        <v>3</v>
      </c>
      <c r="E39" s="474" t="s">
        <v>92</v>
      </c>
      <c r="F39" s="447">
        <v>0.91906414761395627</v>
      </c>
      <c r="G39" s="447" t="s">
        <v>92</v>
      </c>
      <c r="H39" s="474" t="s">
        <v>92</v>
      </c>
    </row>
    <row r="40" spans="1:8" s="14" customFormat="1" x14ac:dyDescent="0.25">
      <c r="A40" s="762"/>
      <c r="B40" s="398" t="s">
        <v>121</v>
      </c>
      <c r="C40" s="398" t="s">
        <v>465</v>
      </c>
      <c r="D40" s="465" t="s">
        <v>241</v>
      </c>
      <c r="E40" s="227">
        <v>1</v>
      </c>
      <c r="F40" s="450" t="s">
        <v>241</v>
      </c>
      <c r="G40" s="450">
        <v>0.34869084024031771</v>
      </c>
      <c r="H40" s="454" t="s">
        <v>241</v>
      </c>
    </row>
    <row r="41" spans="1:8" s="14" customFormat="1" x14ac:dyDescent="0.25">
      <c r="C41" s="93"/>
      <c r="D41" s="21"/>
      <c r="E41" s="21"/>
      <c r="F41" s="32"/>
      <c r="G41" s="32"/>
      <c r="H41" s="32"/>
    </row>
    <row r="42" spans="1:8" ht="24" customHeight="1" x14ac:dyDescent="0.25">
      <c r="A42" s="777" t="s">
        <v>192</v>
      </c>
      <c r="B42" s="777"/>
      <c r="C42" s="777"/>
      <c r="D42" s="777"/>
      <c r="E42" s="777"/>
      <c r="F42" s="777"/>
      <c r="G42" s="777"/>
      <c r="H42" s="777"/>
    </row>
    <row r="43" spans="1:8" x14ac:dyDescent="0.25">
      <c r="A43" s="61" t="s">
        <v>193</v>
      </c>
      <c r="B43" s="61"/>
      <c r="D43" s="14"/>
      <c r="E43" s="14"/>
      <c r="F43" s="14"/>
      <c r="G43" s="14"/>
      <c r="H43" s="14"/>
    </row>
    <row r="44" spans="1:8" x14ac:dyDescent="0.25">
      <c r="A44" s="61" t="s">
        <v>98</v>
      </c>
      <c r="B44" s="61"/>
      <c r="D44" s="14"/>
      <c r="E44" s="14"/>
      <c r="F44" s="14"/>
      <c r="G44" s="14"/>
      <c r="H44" s="14"/>
    </row>
    <row r="45" spans="1:8" ht="45.75" customHeight="1" x14ac:dyDescent="0.25">
      <c r="A45" s="766" t="s">
        <v>167</v>
      </c>
      <c r="B45" s="766"/>
      <c r="C45" s="766"/>
      <c r="D45" s="766"/>
      <c r="E45" s="766"/>
      <c r="F45" s="766"/>
      <c r="G45" s="766"/>
      <c r="H45" s="766"/>
    </row>
    <row r="46" spans="1:8" x14ac:dyDescent="0.25">
      <c r="A46" s="35" t="s">
        <v>168</v>
      </c>
      <c r="B46" s="35"/>
      <c r="D46" s="35"/>
      <c r="E46" s="48"/>
      <c r="F46" s="48"/>
      <c r="G46" s="48"/>
      <c r="H46" s="48"/>
    </row>
    <row r="47" spans="1:8" x14ac:dyDescent="0.25">
      <c r="A47" s="79" t="s">
        <v>169</v>
      </c>
      <c r="B47" s="79"/>
      <c r="D47" s="78"/>
      <c r="E47" s="78"/>
      <c r="F47" s="78"/>
      <c r="G47" s="78"/>
    </row>
    <row r="48" spans="1:8" s="97" customFormat="1" x14ac:dyDescent="0.25">
      <c r="A48" s="35" t="s">
        <v>493</v>
      </c>
      <c r="C48" s="95"/>
      <c r="D48" s="96"/>
      <c r="E48" s="96"/>
      <c r="F48" s="96"/>
      <c r="G48" s="96"/>
      <c r="H48" s="96"/>
    </row>
    <row r="49" spans="1:1" x14ac:dyDescent="0.25">
      <c r="A49" s="14" t="s">
        <v>494</v>
      </c>
    </row>
  </sheetData>
  <mergeCells count="12">
    <mergeCell ref="A42:H42"/>
    <mergeCell ref="A45:H45"/>
    <mergeCell ref="A5:A7"/>
    <mergeCell ref="B5:B7"/>
    <mergeCell ref="C5:C7"/>
    <mergeCell ref="D5:H5"/>
    <mergeCell ref="D6:E6"/>
    <mergeCell ref="F6:H6"/>
    <mergeCell ref="A11:A23"/>
    <mergeCell ref="A25:A33"/>
    <mergeCell ref="A35:A37"/>
    <mergeCell ref="A39:A40"/>
  </mergeCells>
  <hyperlinks>
    <hyperlink ref="H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pane xSplit="3" ySplit="9" topLeftCell="D10"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
  <cols>
    <col min="1" max="1" width="11.42578125" style="81" customWidth="1"/>
    <col min="2" max="2" width="8.28515625" style="81" customWidth="1"/>
    <col min="3" max="3" width="16.5703125" style="81" bestFit="1" customWidth="1"/>
    <col min="4" max="16384" width="9.140625" style="81"/>
  </cols>
  <sheetData>
    <row r="1" spans="1:13" x14ac:dyDescent="0.2">
      <c r="A1" s="189" t="s">
        <v>435</v>
      </c>
      <c r="B1" s="14"/>
      <c r="C1" s="14"/>
      <c r="D1" s="93"/>
      <c r="E1" s="93"/>
      <c r="F1" s="117"/>
      <c r="G1" s="117"/>
      <c r="H1" s="14"/>
      <c r="I1" s="31"/>
      <c r="J1" s="14"/>
      <c r="K1" s="14"/>
      <c r="M1" s="162" t="s">
        <v>46</v>
      </c>
    </row>
    <row r="2" spans="1:13" x14ac:dyDescent="0.2">
      <c r="A2" s="11" t="s">
        <v>233</v>
      </c>
      <c r="B2" s="14"/>
      <c r="C2" s="14"/>
      <c r="D2" s="93"/>
      <c r="E2" s="93"/>
      <c r="F2" s="117"/>
      <c r="G2" s="117"/>
      <c r="H2" s="14"/>
      <c r="I2" s="31"/>
      <c r="J2" s="14"/>
      <c r="K2" s="14"/>
    </row>
    <row r="3" spans="1:13" x14ac:dyDescent="0.2">
      <c r="A3" s="61" t="s">
        <v>436</v>
      </c>
      <c r="B3" s="14"/>
      <c r="C3" s="14"/>
      <c r="D3" s="93"/>
      <c r="E3" s="93"/>
      <c r="F3" s="119"/>
      <c r="G3" s="119"/>
      <c r="H3" s="14"/>
      <c r="I3" s="31"/>
      <c r="J3" s="14"/>
      <c r="K3" s="14"/>
    </row>
    <row r="4" spans="1:13" x14ac:dyDescent="0.2">
      <c r="A4" s="14"/>
      <c r="B4" s="93"/>
      <c r="C4" s="93"/>
      <c r="D4" s="147"/>
      <c r="E4" s="147"/>
      <c r="F4" s="147"/>
      <c r="G4" s="147"/>
      <c r="H4" s="147"/>
      <c r="I4" s="31"/>
      <c r="J4" s="14"/>
      <c r="K4" s="14"/>
    </row>
    <row r="5" spans="1:13" ht="62.45" customHeight="1" x14ac:dyDescent="0.2">
      <c r="A5" s="753" t="s">
        <v>49</v>
      </c>
      <c r="B5" s="764" t="s">
        <v>437</v>
      </c>
      <c r="C5" s="764" t="s">
        <v>438</v>
      </c>
      <c r="D5" s="773" t="s">
        <v>234</v>
      </c>
      <c r="E5" s="773"/>
      <c r="F5" s="773" t="s">
        <v>235</v>
      </c>
      <c r="G5" s="773"/>
      <c r="H5" s="773" t="s">
        <v>236</v>
      </c>
      <c r="I5" s="773"/>
      <c r="J5" s="773" t="s">
        <v>237</v>
      </c>
      <c r="K5" s="773"/>
      <c r="L5" s="773" t="s">
        <v>238</v>
      </c>
      <c r="M5" s="773"/>
    </row>
    <row r="6" spans="1:13" ht="15.75" customHeight="1" x14ac:dyDescent="0.2">
      <c r="A6" s="753"/>
      <c r="B6" s="764"/>
      <c r="C6" s="764"/>
      <c r="D6" s="764" t="s">
        <v>148</v>
      </c>
      <c r="E6" s="764"/>
      <c r="F6" s="764" t="s">
        <v>148</v>
      </c>
      <c r="G6" s="764"/>
      <c r="H6" s="764" t="s">
        <v>148</v>
      </c>
      <c r="I6" s="764"/>
      <c r="J6" s="764" t="s">
        <v>148</v>
      </c>
      <c r="K6" s="764"/>
      <c r="L6" s="764" t="s">
        <v>148</v>
      </c>
      <c r="M6" s="764"/>
    </row>
    <row r="7" spans="1:13" ht="16.5" customHeight="1" x14ac:dyDescent="0.2">
      <c r="A7" s="753"/>
      <c r="B7" s="764"/>
      <c r="C7" s="764"/>
      <c r="D7" s="15">
        <v>2016</v>
      </c>
      <c r="E7" s="15">
        <v>2017</v>
      </c>
      <c r="F7" s="15">
        <v>2016</v>
      </c>
      <c r="G7" s="15">
        <v>2017</v>
      </c>
      <c r="H7" s="15">
        <v>2016</v>
      </c>
      <c r="I7" s="15">
        <v>2017</v>
      </c>
      <c r="J7" s="15">
        <v>2016</v>
      </c>
      <c r="K7" s="15">
        <v>2017</v>
      </c>
      <c r="L7" s="15">
        <v>2016</v>
      </c>
      <c r="M7" s="15">
        <v>2017</v>
      </c>
    </row>
    <row r="8" spans="1:13" x14ac:dyDescent="0.2">
      <c r="A8" s="67"/>
      <c r="B8" s="67"/>
      <c r="C8" s="67"/>
      <c r="D8" s="14"/>
      <c r="E8" s="48"/>
      <c r="F8" s="48"/>
      <c r="G8" s="14"/>
      <c r="H8" s="48"/>
      <c r="I8" s="149"/>
      <c r="J8" s="14"/>
      <c r="K8" s="14"/>
    </row>
    <row r="9" spans="1:13" x14ac:dyDescent="0.2">
      <c r="A9" s="349"/>
      <c r="B9" s="456"/>
      <c r="C9" s="344" t="s">
        <v>440</v>
      </c>
      <c r="D9" s="348">
        <v>6</v>
      </c>
      <c r="E9" s="348">
        <v>2</v>
      </c>
      <c r="F9" s="348">
        <v>38</v>
      </c>
      <c r="G9" s="348">
        <v>27</v>
      </c>
      <c r="H9" s="348">
        <v>21</v>
      </c>
      <c r="I9" s="348">
        <v>13</v>
      </c>
      <c r="J9" s="348">
        <v>94</v>
      </c>
      <c r="K9" s="348">
        <v>115</v>
      </c>
      <c r="L9" s="348">
        <v>159</v>
      </c>
      <c r="M9" s="348">
        <v>157</v>
      </c>
    </row>
    <row r="10" spans="1:13" x14ac:dyDescent="0.2">
      <c r="A10" s="47"/>
      <c r="B10" s="14"/>
      <c r="C10" s="20"/>
      <c r="D10" s="24"/>
      <c r="E10" s="14"/>
      <c r="F10" s="24"/>
      <c r="G10" s="24"/>
      <c r="H10" s="14"/>
      <c r="I10" s="14"/>
      <c r="J10" s="14"/>
      <c r="K10" s="14"/>
    </row>
    <row r="11" spans="1:13" x14ac:dyDescent="0.2">
      <c r="A11" s="760" t="s">
        <v>67</v>
      </c>
      <c r="B11" s="502" t="s">
        <v>130</v>
      </c>
      <c r="C11" s="502" t="s">
        <v>442</v>
      </c>
      <c r="D11" s="412" t="s">
        <v>241</v>
      </c>
      <c r="E11" s="412" t="s">
        <v>241</v>
      </c>
      <c r="F11" s="412">
        <v>2</v>
      </c>
      <c r="G11" s="412" t="s">
        <v>241</v>
      </c>
      <c r="H11" s="412">
        <v>1</v>
      </c>
      <c r="I11" s="412" t="s">
        <v>241</v>
      </c>
      <c r="J11" s="412">
        <v>2</v>
      </c>
      <c r="K11" s="412" t="s">
        <v>241</v>
      </c>
      <c r="L11" s="412">
        <v>5</v>
      </c>
      <c r="M11" s="412" t="s">
        <v>241</v>
      </c>
    </row>
    <row r="12" spans="1:13" x14ac:dyDescent="0.2">
      <c r="A12" s="761"/>
      <c r="B12" s="95" t="s">
        <v>141</v>
      </c>
      <c r="C12" s="95" t="s">
        <v>446</v>
      </c>
      <c r="D12" s="151" t="s">
        <v>241</v>
      </c>
      <c r="E12" s="151" t="s">
        <v>241</v>
      </c>
      <c r="F12" s="151">
        <v>1</v>
      </c>
      <c r="G12" s="151">
        <v>1</v>
      </c>
      <c r="H12" s="151">
        <v>2</v>
      </c>
      <c r="I12" s="151">
        <v>1</v>
      </c>
      <c r="J12" s="151">
        <v>5</v>
      </c>
      <c r="K12" s="151">
        <v>16</v>
      </c>
      <c r="L12" s="151">
        <v>8</v>
      </c>
      <c r="M12" s="151">
        <v>18</v>
      </c>
    </row>
    <row r="13" spans="1:13" x14ac:dyDescent="0.2">
      <c r="A13" s="761"/>
      <c r="B13" s="95" t="s">
        <v>137</v>
      </c>
      <c r="C13" s="95" t="s">
        <v>448</v>
      </c>
      <c r="D13" s="151" t="s">
        <v>241</v>
      </c>
      <c r="E13" s="151" t="s">
        <v>241</v>
      </c>
      <c r="F13" s="151" t="s">
        <v>241</v>
      </c>
      <c r="G13" s="151" t="s">
        <v>241</v>
      </c>
      <c r="H13" s="151" t="s">
        <v>241</v>
      </c>
      <c r="I13" s="151" t="s">
        <v>241</v>
      </c>
      <c r="J13" s="151" t="s">
        <v>241</v>
      </c>
      <c r="K13" s="151" t="s">
        <v>241</v>
      </c>
      <c r="L13" s="151" t="s">
        <v>241</v>
      </c>
      <c r="M13" s="151" t="s">
        <v>241</v>
      </c>
    </row>
    <row r="14" spans="1:13" x14ac:dyDescent="0.2">
      <c r="A14" s="761"/>
      <c r="B14" s="95" t="s">
        <v>120</v>
      </c>
      <c r="C14" s="74" t="s">
        <v>449</v>
      </c>
      <c r="D14" s="151" t="s">
        <v>241</v>
      </c>
      <c r="E14" s="151" t="s">
        <v>241</v>
      </c>
      <c r="F14" s="151" t="s">
        <v>241</v>
      </c>
      <c r="G14" s="151" t="s">
        <v>241</v>
      </c>
      <c r="H14" s="151" t="s">
        <v>241</v>
      </c>
      <c r="I14" s="151" t="s">
        <v>241</v>
      </c>
      <c r="J14" s="151">
        <v>3</v>
      </c>
      <c r="K14" s="151">
        <v>2</v>
      </c>
      <c r="L14" s="151">
        <v>3</v>
      </c>
      <c r="M14" s="151">
        <v>2</v>
      </c>
    </row>
    <row r="15" spans="1:13" x14ac:dyDescent="0.2">
      <c r="A15" s="761"/>
      <c r="B15" s="95" t="s">
        <v>119</v>
      </c>
      <c r="C15" s="95" t="s">
        <v>450</v>
      </c>
      <c r="D15" s="151" t="s">
        <v>241</v>
      </c>
      <c r="E15" s="151" t="s">
        <v>241</v>
      </c>
      <c r="F15" s="151" t="s">
        <v>241</v>
      </c>
      <c r="G15" s="151" t="s">
        <v>241</v>
      </c>
      <c r="H15" s="151" t="s">
        <v>241</v>
      </c>
      <c r="I15" s="151" t="s">
        <v>241</v>
      </c>
      <c r="J15" s="151">
        <v>1</v>
      </c>
      <c r="K15" s="151" t="s">
        <v>241</v>
      </c>
      <c r="L15" s="151">
        <v>1</v>
      </c>
      <c r="M15" s="151" t="s">
        <v>241</v>
      </c>
    </row>
    <row r="16" spans="1:13" x14ac:dyDescent="0.2">
      <c r="A16" s="761"/>
      <c r="B16" s="95" t="s">
        <v>122</v>
      </c>
      <c r="C16" s="95" t="s">
        <v>485</v>
      </c>
      <c r="D16" s="151" t="s">
        <v>241</v>
      </c>
      <c r="E16" s="151" t="s">
        <v>241</v>
      </c>
      <c r="F16" s="151">
        <v>1</v>
      </c>
      <c r="G16" s="151" t="s">
        <v>241</v>
      </c>
      <c r="H16" s="151" t="s">
        <v>241</v>
      </c>
      <c r="I16" s="151" t="s">
        <v>241</v>
      </c>
      <c r="J16" s="151">
        <v>2</v>
      </c>
      <c r="K16" s="151">
        <v>3</v>
      </c>
      <c r="L16" s="151">
        <v>3</v>
      </c>
      <c r="M16" s="151">
        <v>3</v>
      </c>
    </row>
    <row r="17" spans="1:13" x14ac:dyDescent="0.2">
      <c r="A17" s="761"/>
      <c r="B17" s="95" t="s">
        <v>131</v>
      </c>
      <c r="C17" s="95" t="s">
        <v>454</v>
      </c>
      <c r="D17" s="151" t="s">
        <v>241</v>
      </c>
      <c r="E17" s="151" t="s">
        <v>241</v>
      </c>
      <c r="F17" s="151">
        <v>1</v>
      </c>
      <c r="G17" s="151">
        <v>2</v>
      </c>
      <c r="H17" s="151">
        <v>2</v>
      </c>
      <c r="I17" s="151">
        <v>2</v>
      </c>
      <c r="J17" s="151">
        <v>7</v>
      </c>
      <c r="K17" s="151">
        <v>4</v>
      </c>
      <c r="L17" s="151">
        <v>10</v>
      </c>
      <c r="M17" s="151">
        <v>8</v>
      </c>
    </row>
    <row r="18" spans="1:13" x14ac:dyDescent="0.2">
      <c r="A18" s="761"/>
      <c r="B18" s="95" t="s">
        <v>126</v>
      </c>
      <c r="C18" s="95" t="s">
        <v>486</v>
      </c>
      <c r="D18" s="151" t="s">
        <v>241</v>
      </c>
      <c r="E18" s="151" t="s">
        <v>241</v>
      </c>
      <c r="F18" s="151">
        <v>2</v>
      </c>
      <c r="G18" s="151" t="s">
        <v>241</v>
      </c>
      <c r="H18" s="151">
        <v>1</v>
      </c>
      <c r="I18" s="151" t="s">
        <v>241</v>
      </c>
      <c r="J18" s="151">
        <v>1</v>
      </c>
      <c r="K18" s="151" t="s">
        <v>241</v>
      </c>
      <c r="L18" s="151">
        <v>4</v>
      </c>
      <c r="M18" s="151" t="s">
        <v>241</v>
      </c>
    </row>
    <row r="19" spans="1:13" x14ac:dyDescent="0.2">
      <c r="A19" s="761"/>
      <c r="B19" s="95" t="s">
        <v>139</v>
      </c>
      <c r="C19" s="95" t="s">
        <v>487</v>
      </c>
      <c r="D19" s="151" t="s">
        <v>241</v>
      </c>
      <c r="E19" s="151" t="s">
        <v>241</v>
      </c>
      <c r="F19" s="151" t="s">
        <v>241</v>
      </c>
      <c r="G19" s="151" t="s">
        <v>241</v>
      </c>
      <c r="H19" s="151">
        <v>1</v>
      </c>
      <c r="I19" s="151">
        <v>1</v>
      </c>
      <c r="J19" s="151">
        <v>5</v>
      </c>
      <c r="K19" s="151">
        <v>2</v>
      </c>
      <c r="L19" s="151">
        <v>6</v>
      </c>
      <c r="M19" s="151">
        <v>3</v>
      </c>
    </row>
    <row r="20" spans="1:13" x14ac:dyDescent="0.2">
      <c r="A20" s="761"/>
      <c r="B20" s="95" t="s">
        <v>124</v>
      </c>
      <c r="C20" s="95" t="s">
        <v>488</v>
      </c>
      <c r="D20" s="151" t="s">
        <v>241</v>
      </c>
      <c r="E20" s="151" t="s">
        <v>241</v>
      </c>
      <c r="F20" s="151" t="s">
        <v>241</v>
      </c>
      <c r="G20" s="151" t="s">
        <v>241</v>
      </c>
      <c r="H20" s="151" t="s">
        <v>241</v>
      </c>
      <c r="I20" s="151" t="s">
        <v>241</v>
      </c>
      <c r="J20" s="151">
        <v>1</v>
      </c>
      <c r="K20" s="151">
        <v>3</v>
      </c>
      <c r="L20" s="151">
        <v>1</v>
      </c>
      <c r="M20" s="151">
        <v>3</v>
      </c>
    </row>
    <row r="21" spans="1:13" x14ac:dyDescent="0.2">
      <c r="A21" s="761"/>
      <c r="B21" s="95" t="s">
        <v>135</v>
      </c>
      <c r="C21" s="95" t="s">
        <v>351</v>
      </c>
      <c r="D21" s="151">
        <v>2</v>
      </c>
      <c r="E21" s="151">
        <v>1</v>
      </c>
      <c r="F21" s="151">
        <v>16</v>
      </c>
      <c r="G21" s="151">
        <v>17</v>
      </c>
      <c r="H21" s="151">
        <v>4</v>
      </c>
      <c r="I21" s="151">
        <v>1</v>
      </c>
      <c r="J21" s="151">
        <v>21</v>
      </c>
      <c r="K21" s="151">
        <v>36</v>
      </c>
      <c r="L21" s="151">
        <v>43</v>
      </c>
      <c r="M21" s="151">
        <v>55</v>
      </c>
    </row>
    <row r="22" spans="1:13" x14ac:dyDescent="0.2">
      <c r="A22" s="761"/>
      <c r="B22" s="95" t="s">
        <v>138</v>
      </c>
      <c r="C22" s="95" t="s">
        <v>459</v>
      </c>
      <c r="D22" s="151" t="s">
        <v>241</v>
      </c>
      <c r="E22" s="151" t="s">
        <v>241</v>
      </c>
      <c r="F22" s="151" t="s">
        <v>241</v>
      </c>
      <c r="G22" s="151" t="s">
        <v>241</v>
      </c>
      <c r="H22" s="151">
        <v>2</v>
      </c>
      <c r="I22" s="151" t="s">
        <v>241</v>
      </c>
      <c r="J22" s="151">
        <v>1</v>
      </c>
      <c r="K22" s="151">
        <v>11</v>
      </c>
      <c r="L22" s="151">
        <v>3</v>
      </c>
      <c r="M22" s="151">
        <v>11</v>
      </c>
    </row>
    <row r="23" spans="1:13" x14ac:dyDescent="0.2">
      <c r="A23" s="762"/>
      <c r="B23" s="398" t="s">
        <v>136</v>
      </c>
      <c r="C23" s="398" t="s">
        <v>463</v>
      </c>
      <c r="D23" s="504" t="s">
        <v>241</v>
      </c>
      <c r="E23" s="504" t="s">
        <v>241</v>
      </c>
      <c r="F23" s="504">
        <v>1</v>
      </c>
      <c r="G23" s="504" t="s">
        <v>241</v>
      </c>
      <c r="H23" s="504" t="s">
        <v>241</v>
      </c>
      <c r="I23" s="504" t="s">
        <v>241</v>
      </c>
      <c r="J23" s="504" t="s">
        <v>241</v>
      </c>
      <c r="K23" s="504" t="s">
        <v>241</v>
      </c>
      <c r="L23" s="504">
        <v>1</v>
      </c>
      <c r="M23" s="504" t="s">
        <v>241</v>
      </c>
    </row>
    <row r="24" spans="1:13" x14ac:dyDescent="0.2">
      <c r="A24" s="40"/>
      <c r="B24" s="95"/>
      <c r="C24" s="95"/>
      <c r="D24" s="151"/>
      <c r="E24" s="151"/>
      <c r="F24" s="151"/>
      <c r="G24" s="151"/>
      <c r="H24" s="151"/>
      <c r="I24" s="151"/>
      <c r="J24" s="151"/>
      <c r="K24" s="151"/>
      <c r="L24" s="151"/>
      <c r="M24" s="151"/>
    </row>
    <row r="25" spans="1:13" x14ac:dyDescent="0.2">
      <c r="A25" s="760" t="s">
        <v>65</v>
      </c>
      <c r="B25" s="502" t="s">
        <v>140</v>
      </c>
      <c r="C25" s="502" t="s">
        <v>482</v>
      </c>
      <c r="D25" s="412" t="s">
        <v>241</v>
      </c>
      <c r="E25" s="412" t="s">
        <v>241</v>
      </c>
      <c r="F25" s="412">
        <v>1</v>
      </c>
      <c r="G25" s="412" t="s">
        <v>241</v>
      </c>
      <c r="H25" s="412">
        <v>1</v>
      </c>
      <c r="I25" s="412">
        <v>1</v>
      </c>
      <c r="J25" s="412">
        <v>3</v>
      </c>
      <c r="K25" s="412" t="s">
        <v>241</v>
      </c>
      <c r="L25" s="412">
        <v>5</v>
      </c>
      <c r="M25" s="412">
        <v>1</v>
      </c>
    </row>
    <row r="26" spans="1:13" x14ac:dyDescent="0.2">
      <c r="A26" s="761"/>
      <c r="B26" s="95" t="s">
        <v>132</v>
      </c>
      <c r="C26" s="95" t="s">
        <v>443</v>
      </c>
      <c r="D26" s="151" t="s">
        <v>92</v>
      </c>
      <c r="E26" s="151" t="s">
        <v>92</v>
      </c>
      <c r="F26" s="151">
        <v>1</v>
      </c>
      <c r="G26" s="151">
        <v>1</v>
      </c>
      <c r="H26" s="151" t="s">
        <v>92</v>
      </c>
      <c r="I26" s="151" t="s">
        <v>92</v>
      </c>
      <c r="J26" s="151">
        <v>6</v>
      </c>
      <c r="K26" s="151">
        <v>4</v>
      </c>
      <c r="L26" s="151">
        <v>7</v>
      </c>
      <c r="M26" s="151">
        <v>5</v>
      </c>
    </row>
    <row r="27" spans="1:13" x14ac:dyDescent="0.2">
      <c r="A27" s="761"/>
      <c r="B27" s="95" t="s">
        <v>133</v>
      </c>
      <c r="C27" s="95" t="s">
        <v>444</v>
      </c>
      <c r="D27" s="151" t="s">
        <v>241</v>
      </c>
      <c r="E27" s="151" t="s">
        <v>241</v>
      </c>
      <c r="F27" s="151" t="s">
        <v>241</v>
      </c>
      <c r="G27" s="151" t="s">
        <v>241</v>
      </c>
      <c r="H27" s="151" t="s">
        <v>241</v>
      </c>
      <c r="I27" s="151" t="s">
        <v>241</v>
      </c>
      <c r="J27" s="151" t="s">
        <v>241</v>
      </c>
      <c r="K27" s="151">
        <v>1</v>
      </c>
      <c r="L27" s="151" t="s">
        <v>241</v>
      </c>
      <c r="M27" s="151">
        <v>1</v>
      </c>
    </row>
    <row r="28" spans="1:13" x14ac:dyDescent="0.2">
      <c r="A28" s="761"/>
      <c r="B28" s="95" t="s">
        <v>127</v>
      </c>
      <c r="C28" s="95" t="s">
        <v>445</v>
      </c>
      <c r="D28" s="151">
        <v>1</v>
      </c>
      <c r="E28" s="151" t="s">
        <v>241</v>
      </c>
      <c r="F28" s="151">
        <v>1</v>
      </c>
      <c r="G28" s="151" t="s">
        <v>241</v>
      </c>
      <c r="H28" s="151" t="s">
        <v>241</v>
      </c>
      <c r="I28" s="151">
        <v>2</v>
      </c>
      <c r="J28" s="151">
        <v>6</v>
      </c>
      <c r="K28" s="151">
        <v>4</v>
      </c>
      <c r="L28" s="151">
        <v>8</v>
      </c>
      <c r="M28" s="151">
        <v>6</v>
      </c>
    </row>
    <row r="29" spans="1:13" x14ac:dyDescent="0.2">
      <c r="A29" s="761"/>
      <c r="B29" s="95" t="s">
        <v>115</v>
      </c>
      <c r="C29" s="95" t="s">
        <v>447</v>
      </c>
      <c r="D29" s="151" t="s">
        <v>241</v>
      </c>
      <c r="E29" s="151" t="s">
        <v>241</v>
      </c>
      <c r="F29" s="151">
        <v>1</v>
      </c>
      <c r="G29" s="151" t="s">
        <v>241</v>
      </c>
      <c r="H29" s="151" t="s">
        <v>241</v>
      </c>
      <c r="I29" s="151">
        <v>1</v>
      </c>
      <c r="J29" s="151">
        <v>2</v>
      </c>
      <c r="K29" s="151">
        <v>1</v>
      </c>
      <c r="L29" s="151">
        <v>3</v>
      </c>
      <c r="M29" s="151">
        <v>2</v>
      </c>
    </row>
    <row r="30" spans="1:13" x14ac:dyDescent="0.2">
      <c r="A30" s="761"/>
      <c r="B30" s="95" t="s">
        <v>125</v>
      </c>
      <c r="C30" s="95" t="s">
        <v>483</v>
      </c>
      <c r="D30" s="151" t="s">
        <v>241</v>
      </c>
      <c r="E30" s="151" t="s">
        <v>241</v>
      </c>
      <c r="F30" s="151">
        <v>1</v>
      </c>
      <c r="G30" s="151" t="s">
        <v>241</v>
      </c>
      <c r="H30" s="151">
        <v>1</v>
      </c>
      <c r="I30" s="151">
        <v>1</v>
      </c>
      <c r="J30" s="151">
        <v>1</v>
      </c>
      <c r="K30" s="151" t="s">
        <v>241</v>
      </c>
      <c r="L30" s="151">
        <v>3</v>
      </c>
      <c r="M30" s="151">
        <v>1</v>
      </c>
    </row>
    <row r="31" spans="1:13" x14ac:dyDescent="0.2">
      <c r="A31" s="761"/>
      <c r="B31" s="95" t="s">
        <v>117</v>
      </c>
      <c r="C31" s="95" t="s">
        <v>458</v>
      </c>
      <c r="D31" s="151" t="s">
        <v>241</v>
      </c>
      <c r="E31" s="151" t="s">
        <v>241</v>
      </c>
      <c r="F31" s="151" t="s">
        <v>241</v>
      </c>
      <c r="G31" s="151" t="s">
        <v>241</v>
      </c>
      <c r="H31" s="151">
        <v>2</v>
      </c>
      <c r="I31" s="151" t="s">
        <v>241</v>
      </c>
      <c r="J31" s="151">
        <v>2</v>
      </c>
      <c r="K31" s="151">
        <v>2</v>
      </c>
      <c r="L31" s="151">
        <v>4</v>
      </c>
      <c r="M31" s="151">
        <v>2</v>
      </c>
    </row>
    <row r="32" spans="1:13" x14ac:dyDescent="0.2">
      <c r="A32" s="761"/>
      <c r="B32" s="95" t="s">
        <v>129</v>
      </c>
      <c r="C32" s="95" t="s">
        <v>490</v>
      </c>
      <c r="D32" s="151" t="s">
        <v>241</v>
      </c>
      <c r="E32" s="151" t="s">
        <v>241</v>
      </c>
      <c r="F32" s="151">
        <v>1</v>
      </c>
      <c r="G32" s="151" t="s">
        <v>241</v>
      </c>
      <c r="H32" s="151" t="s">
        <v>241</v>
      </c>
      <c r="I32" s="151" t="s">
        <v>241</v>
      </c>
      <c r="J32" s="151">
        <v>3</v>
      </c>
      <c r="K32" s="151" t="s">
        <v>241</v>
      </c>
      <c r="L32" s="151">
        <v>4</v>
      </c>
      <c r="M32" s="151" t="s">
        <v>241</v>
      </c>
    </row>
    <row r="33" spans="1:18" x14ac:dyDescent="0.2">
      <c r="A33" s="762"/>
      <c r="B33" s="398" t="s">
        <v>128</v>
      </c>
      <c r="C33" s="398" t="s">
        <v>165</v>
      </c>
      <c r="D33" s="504">
        <v>3</v>
      </c>
      <c r="E33" s="504">
        <v>1</v>
      </c>
      <c r="F33" s="504">
        <v>8</v>
      </c>
      <c r="G33" s="504">
        <v>6</v>
      </c>
      <c r="H33" s="504">
        <v>3</v>
      </c>
      <c r="I33" s="504">
        <v>2</v>
      </c>
      <c r="J33" s="504">
        <v>19</v>
      </c>
      <c r="K33" s="504">
        <v>23</v>
      </c>
      <c r="L33" s="504">
        <v>33</v>
      </c>
      <c r="M33" s="504">
        <v>32</v>
      </c>
    </row>
    <row r="34" spans="1:18" x14ac:dyDescent="0.2">
      <c r="A34" s="40"/>
      <c r="B34" s="95"/>
      <c r="C34" s="95"/>
      <c r="D34" s="151"/>
      <c r="E34" s="151"/>
      <c r="F34" s="151"/>
      <c r="G34" s="151"/>
      <c r="H34" s="151"/>
      <c r="I34" s="151"/>
      <c r="J34" s="151"/>
      <c r="K34" s="151"/>
      <c r="L34" s="151"/>
      <c r="M34" s="151"/>
    </row>
    <row r="35" spans="1:18" x14ac:dyDescent="0.2">
      <c r="A35" s="760" t="s">
        <v>78</v>
      </c>
      <c r="B35" s="502" t="s">
        <v>123</v>
      </c>
      <c r="C35" s="502" t="s">
        <v>495</v>
      </c>
      <c r="D35" s="412" t="s">
        <v>92</v>
      </c>
      <c r="E35" s="412" t="s">
        <v>92</v>
      </c>
      <c r="F35" s="412" t="s">
        <v>241</v>
      </c>
      <c r="G35" s="412" t="s">
        <v>241</v>
      </c>
      <c r="H35" s="412" t="s">
        <v>92</v>
      </c>
      <c r="I35" s="412" t="s">
        <v>92</v>
      </c>
      <c r="J35" s="412" t="s">
        <v>241</v>
      </c>
      <c r="K35" s="412" t="s">
        <v>241</v>
      </c>
      <c r="L35" s="412" t="s">
        <v>241</v>
      </c>
      <c r="M35" s="412" t="s">
        <v>241</v>
      </c>
    </row>
    <row r="36" spans="1:18" x14ac:dyDescent="0.2">
      <c r="A36" s="761"/>
      <c r="B36" s="95" t="s">
        <v>116</v>
      </c>
      <c r="C36" s="95" t="s">
        <v>489</v>
      </c>
      <c r="D36" s="151" t="s">
        <v>241</v>
      </c>
      <c r="E36" s="151" t="s">
        <v>241</v>
      </c>
      <c r="F36" s="151" t="s">
        <v>241</v>
      </c>
      <c r="G36" s="151" t="s">
        <v>241</v>
      </c>
      <c r="H36" s="151" t="s">
        <v>241</v>
      </c>
      <c r="I36" s="151" t="s">
        <v>241</v>
      </c>
      <c r="J36" s="151" t="s">
        <v>241</v>
      </c>
      <c r="K36" s="151">
        <v>1</v>
      </c>
      <c r="L36" s="151" t="s">
        <v>241</v>
      </c>
      <c r="M36" s="151">
        <f>SUM(E36,G36,I36,K36)</f>
        <v>1</v>
      </c>
    </row>
    <row r="37" spans="1:18" x14ac:dyDescent="0.2">
      <c r="A37" s="762"/>
      <c r="B37" s="398" t="s">
        <v>118</v>
      </c>
      <c r="C37" s="398" t="s">
        <v>464</v>
      </c>
      <c r="D37" s="504" t="s">
        <v>241</v>
      </c>
      <c r="E37" s="504" t="s">
        <v>241</v>
      </c>
      <c r="F37" s="504" t="s">
        <v>241</v>
      </c>
      <c r="G37" s="504" t="s">
        <v>241</v>
      </c>
      <c r="H37" s="504">
        <v>1</v>
      </c>
      <c r="I37" s="504">
        <v>1</v>
      </c>
      <c r="J37" s="504">
        <v>3</v>
      </c>
      <c r="K37" s="504">
        <v>2</v>
      </c>
      <c r="L37" s="504">
        <v>4</v>
      </c>
      <c r="M37" s="504">
        <v>3</v>
      </c>
    </row>
    <row r="38" spans="1:18" x14ac:dyDescent="0.2">
      <c r="A38" s="40"/>
      <c r="B38" s="95"/>
      <c r="C38" s="95"/>
      <c r="D38" s="151"/>
      <c r="E38" s="151"/>
      <c r="F38" s="151"/>
      <c r="G38" s="151"/>
      <c r="H38" s="151"/>
      <c r="I38" s="151"/>
      <c r="J38" s="151"/>
      <c r="K38" s="151"/>
      <c r="L38" s="151"/>
      <c r="M38" s="151"/>
    </row>
    <row r="39" spans="1:18" x14ac:dyDescent="0.2">
      <c r="A39" s="760" t="s">
        <v>90</v>
      </c>
      <c r="B39" s="502" t="s">
        <v>134</v>
      </c>
      <c r="C39" s="502" t="s">
        <v>461</v>
      </c>
      <c r="D39" s="412" t="s">
        <v>92</v>
      </c>
      <c r="E39" s="412" t="s">
        <v>92</v>
      </c>
      <c r="F39" s="412" t="s">
        <v>92</v>
      </c>
      <c r="G39" s="412" t="s">
        <v>92</v>
      </c>
      <c r="H39" s="412" t="s">
        <v>92</v>
      </c>
      <c r="I39" s="412" t="s">
        <v>92</v>
      </c>
      <c r="J39" s="412" t="s">
        <v>92</v>
      </c>
      <c r="K39" s="412" t="s">
        <v>92</v>
      </c>
      <c r="L39" s="412" t="s">
        <v>92</v>
      </c>
      <c r="M39" s="412" t="s">
        <v>92</v>
      </c>
    </row>
    <row r="40" spans="1:18" x14ac:dyDescent="0.2">
      <c r="A40" s="762"/>
      <c r="B40" s="398" t="s">
        <v>121</v>
      </c>
      <c r="C40" s="398" t="s">
        <v>465</v>
      </c>
      <c r="D40" s="504" t="s">
        <v>241</v>
      </c>
      <c r="E40" s="504" t="s">
        <v>241</v>
      </c>
      <c r="F40" s="504" t="s">
        <v>241</v>
      </c>
      <c r="G40" s="504" t="s">
        <v>241</v>
      </c>
      <c r="H40" s="504" t="s">
        <v>241</v>
      </c>
      <c r="I40" s="504" t="s">
        <v>241</v>
      </c>
      <c r="J40" s="504" t="s">
        <v>241</v>
      </c>
      <c r="K40" s="504" t="s">
        <v>241</v>
      </c>
      <c r="L40" s="504" t="s">
        <v>241</v>
      </c>
      <c r="M40" s="504" t="s">
        <v>241</v>
      </c>
    </row>
    <row r="41" spans="1:18" x14ac:dyDescent="0.2">
      <c r="A41" s="20"/>
      <c r="B41" s="95"/>
      <c r="C41" s="95"/>
    </row>
    <row r="42" spans="1:18" x14ac:dyDescent="0.2">
      <c r="A42" s="34" t="s">
        <v>496</v>
      </c>
      <c r="B42" s="152"/>
      <c r="C42" s="152"/>
      <c r="D42" s="152"/>
      <c r="E42" s="152"/>
      <c r="F42" s="152"/>
      <c r="G42" s="152"/>
      <c r="H42" s="152"/>
      <c r="I42" s="153"/>
      <c r="J42" s="152"/>
      <c r="K42" s="152"/>
    </row>
    <row r="43" spans="1:18" x14ac:dyDescent="0.2">
      <c r="A43" s="318" t="s">
        <v>193</v>
      </c>
      <c r="B43" s="152"/>
      <c r="C43" s="152"/>
      <c r="D43" s="152"/>
      <c r="E43" s="152"/>
      <c r="F43" s="152"/>
      <c r="G43" s="152"/>
      <c r="H43" s="152"/>
      <c r="I43" s="153"/>
      <c r="J43" s="152"/>
      <c r="K43" s="152"/>
    </row>
    <row r="44" spans="1:18" x14ac:dyDescent="0.2">
      <c r="A44" s="37" t="s">
        <v>98</v>
      </c>
      <c r="B44" s="152"/>
      <c r="C44" s="152"/>
      <c r="D44" s="152"/>
      <c r="E44" s="152"/>
      <c r="F44" s="152"/>
      <c r="G44" s="152"/>
      <c r="H44" s="152"/>
      <c r="I44" s="153"/>
      <c r="J44" s="152"/>
      <c r="K44" s="152"/>
    </row>
    <row r="45" spans="1:18" x14ac:dyDescent="0.2">
      <c r="A45" s="37" t="s">
        <v>266</v>
      </c>
      <c r="B45" s="152"/>
      <c r="C45" s="152"/>
      <c r="D45" s="152"/>
      <c r="E45" s="152"/>
      <c r="F45" s="152"/>
      <c r="G45" s="152"/>
      <c r="H45" s="152"/>
      <c r="I45" s="153"/>
      <c r="J45" s="152"/>
      <c r="K45" s="152"/>
    </row>
    <row r="46" spans="1:18" ht="34.5" customHeight="1" x14ac:dyDescent="0.2">
      <c r="A46" s="824" t="s">
        <v>267</v>
      </c>
      <c r="B46" s="824"/>
      <c r="C46" s="824"/>
      <c r="D46" s="824"/>
      <c r="E46" s="824"/>
      <c r="F46" s="824"/>
      <c r="G46" s="824"/>
      <c r="H46" s="824"/>
      <c r="I46" s="824"/>
      <c r="J46" s="824"/>
      <c r="K46" s="824"/>
      <c r="L46" s="824"/>
      <c r="M46" s="824"/>
    </row>
    <row r="47" spans="1:18" ht="11.25" customHeight="1" x14ac:dyDescent="0.2">
      <c r="A47" s="752" t="s">
        <v>649</v>
      </c>
      <c r="B47" s="752"/>
      <c r="C47" s="752"/>
      <c r="D47" s="752"/>
      <c r="E47" s="752"/>
      <c r="F47" s="752"/>
      <c r="G47" s="752"/>
      <c r="H47" s="752"/>
      <c r="I47" s="752"/>
      <c r="J47" s="752"/>
      <c r="K47" s="752"/>
      <c r="L47" s="752"/>
      <c r="M47" s="752"/>
      <c r="N47" s="97"/>
      <c r="O47" s="97"/>
      <c r="P47" s="97"/>
      <c r="Q47" s="97"/>
      <c r="R47" s="97"/>
    </row>
    <row r="48" spans="1:18" x14ac:dyDescent="0.2">
      <c r="A48" s="752"/>
      <c r="B48" s="752"/>
      <c r="C48" s="752"/>
      <c r="D48" s="752"/>
      <c r="E48" s="752"/>
      <c r="F48" s="752"/>
      <c r="G48" s="752"/>
      <c r="H48" s="752"/>
      <c r="I48" s="752"/>
      <c r="J48" s="752"/>
      <c r="K48" s="752"/>
      <c r="L48" s="752"/>
      <c r="M48" s="752"/>
      <c r="N48" s="97"/>
      <c r="O48" s="97"/>
      <c r="P48" s="97"/>
      <c r="Q48" s="97"/>
      <c r="R48" s="97"/>
    </row>
  </sheetData>
  <mergeCells count="19">
    <mergeCell ref="A25:A33"/>
    <mergeCell ref="A35:A37"/>
    <mergeCell ref="A39:A40"/>
    <mergeCell ref="A47:M48"/>
    <mergeCell ref="A46:M46"/>
    <mergeCell ref="F5:G5"/>
    <mergeCell ref="J5:K5"/>
    <mergeCell ref="L5:M5"/>
    <mergeCell ref="D6:E6"/>
    <mergeCell ref="F6:G6"/>
    <mergeCell ref="H6:I6"/>
    <mergeCell ref="J6:K6"/>
    <mergeCell ref="L6:M6"/>
    <mergeCell ref="H5:I5"/>
    <mergeCell ref="A11:A23"/>
    <mergeCell ref="A5:A7"/>
    <mergeCell ref="B5:B7"/>
    <mergeCell ref="C5:C7"/>
    <mergeCell ref="D5:E5"/>
  </mergeCells>
  <hyperlinks>
    <hyperlink ref="M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workbookViewId="0">
      <pane xSplit="3" ySplit="9" topLeftCell="D10"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
  <cols>
    <col min="1" max="1" width="11.42578125" style="3" customWidth="1"/>
    <col min="2" max="2" width="7.28515625" style="3" bestFit="1" customWidth="1"/>
    <col min="3" max="3" width="16.5703125" style="3" bestFit="1" customWidth="1"/>
    <col min="4" max="11" width="9.140625" style="3"/>
    <col min="12" max="24" width="9.140625" style="3" customWidth="1"/>
    <col min="25" max="16384" width="9.140625" style="3"/>
  </cols>
  <sheetData>
    <row r="1" spans="1:30" x14ac:dyDescent="0.2">
      <c r="A1" s="7" t="s">
        <v>617</v>
      </c>
      <c r="B1" s="8"/>
      <c r="C1" s="8"/>
      <c r="D1" s="36"/>
      <c r="E1" s="36"/>
      <c r="F1" s="36"/>
      <c r="G1" s="36"/>
      <c r="H1" s="117"/>
      <c r="I1" s="117"/>
      <c r="J1" s="117"/>
      <c r="K1" s="117"/>
      <c r="L1" s="117"/>
      <c r="M1" s="117"/>
      <c r="N1" s="117"/>
      <c r="O1" s="117"/>
      <c r="P1" s="8"/>
      <c r="Q1" s="8"/>
      <c r="R1" s="8"/>
      <c r="S1" s="8"/>
      <c r="T1" s="145"/>
      <c r="U1" s="145"/>
      <c r="V1" s="8"/>
      <c r="W1" s="8"/>
      <c r="X1" s="10" t="s">
        <v>46</v>
      </c>
    </row>
    <row r="2" spans="1:30" x14ac:dyDescent="0.2">
      <c r="A2" s="11" t="s">
        <v>254</v>
      </c>
      <c r="B2" s="8"/>
      <c r="C2" s="8"/>
      <c r="D2" s="36"/>
      <c r="E2" s="36"/>
      <c r="F2" s="36"/>
      <c r="G2" s="36"/>
      <c r="H2" s="116"/>
      <c r="I2" s="116"/>
      <c r="J2" s="116"/>
      <c r="K2" s="116"/>
      <c r="L2" s="117"/>
      <c r="M2" s="117"/>
      <c r="N2" s="117"/>
      <c r="O2" s="117"/>
      <c r="P2" s="8"/>
      <c r="Q2" s="8"/>
      <c r="R2" s="8"/>
      <c r="S2" s="8"/>
      <c r="T2" s="145"/>
      <c r="U2" s="145"/>
      <c r="V2" s="8"/>
      <c r="W2" s="8"/>
      <c r="X2" s="8"/>
    </row>
    <row r="3" spans="1:30" x14ac:dyDescent="0.2">
      <c r="A3" s="11" t="s">
        <v>436</v>
      </c>
      <c r="B3" s="8"/>
      <c r="C3" s="8"/>
      <c r="D3" s="36"/>
      <c r="E3" s="36"/>
      <c r="F3" s="36"/>
      <c r="G3" s="36"/>
      <c r="H3" s="146"/>
      <c r="I3" s="146"/>
      <c r="J3" s="146"/>
      <c r="K3" s="146"/>
      <c r="L3" s="119"/>
      <c r="M3" s="119"/>
      <c r="N3" s="119"/>
      <c r="O3" s="119"/>
      <c r="P3" s="8"/>
      <c r="Q3" s="8"/>
      <c r="R3" s="8"/>
      <c r="S3" s="8"/>
      <c r="T3" s="145"/>
      <c r="U3" s="145"/>
      <c r="V3" s="8"/>
      <c r="W3" s="8"/>
      <c r="X3" s="8"/>
    </row>
    <row r="4" spans="1:30" x14ac:dyDescent="0.2">
      <c r="A4" s="8"/>
      <c r="B4" s="36"/>
      <c r="C4" s="36"/>
      <c r="D4" s="147"/>
      <c r="E4" s="147"/>
      <c r="F4" s="147"/>
      <c r="G4" s="147"/>
      <c r="H4" s="147"/>
      <c r="I4" s="147"/>
      <c r="J4" s="147"/>
      <c r="K4" s="147"/>
      <c r="L4" s="147"/>
      <c r="M4" s="147"/>
      <c r="N4" s="147"/>
      <c r="O4" s="147"/>
      <c r="P4" s="147"/>
      <c r="Q4" s="147"/>
      <c r="R4" s="147"/>
      <c r="S4" s="147"/>
      <c r="T4" s="145"/>
      <c r="U4" s="145"/>
      <c r="V4" s="8"/>
      <c r="W4" s="8"/>
      <c r="X4" s="8"/>
    </row>
    <row r="5" spans="1:30" ht="34.5" customHeight="1" x14ac:dyDescent="0.2">
      <c r="A5" s="764" t="s">
        <v>255</v>
      </c>
      <c r="B5" s="764" t="s">
        <v>437</v>
      </c>
      <c r="C5" s="764" t="s">
        <v>438</v>
      </c>
      <c r="D5" s="774" t="s">
        <v>256</v>
      </c>
      <c r="E5" s="775"/>
      <c r="F5" s="775"/>
      <c r="G5" s="776"/>
      <c r="H5" s="774" t="s">
        <v>257</v>
      </c>
      <c r="I5" s="775"/>
      <c r="J5" s="775"/>
      <c r="K5" s="776"/>
      <c r="L5" s="774" t="s">
        <v>258</v>
      </c>
      <c r="M5" s="775"/>
      <c r="N5" s="775"/>
      <c r="O5" s="776"/>
      <c r="P5" s="774" t="s">
        <v>259</v>
      </c>
      <c r="Q5" s="775"/>
      <c r="R5" s="775"/>
      <c r="S5" s="776"/>
      <c r="T5" s="773" t="s">
        <v>238</v>
      </c>
      <c r="U5" s="773"/>
      <c r="V5" s="773"/>
      <c r="W5" s="773"/>
      <c r="X5" s="773"/>
      <c r="AD5" s="3" t="s">
        <v>497</v>
      </c>
    </row>
    <row r="6" spans="1:30" ht="14.25" customHeight="1" x14ac:dyDescent="0.2">
      <c r="A6" s="764"/>
      <c r="B6" s="764"/>
      <c r="C6" s="764"/>
      <c r="D6" s="764" t="s">
        <v>439</v>
      </c>
      <c r="E6" s="764"/>
      <c r="F6" s="767" t="s">
        <v>358</v>
      </c>
      <c r="G6" s="768"/>
      <c r="H6" s="764" t="s">
        <v>439</v>
      </c>
      <c r="I6" s="764"/>
      <c r="J6" s="767" t="s">
        <v>358</v>
      </c>
      <c r="K6" s="768"/>
      <c r="L6" s="764" t="s">
        <v>439</v>
      </c>
      <c r="M6" s="764"/>
      <c r="N6" s="767" t="s">
        <v>358</v>
      </c>
      <c r="O6" s="768"/>
      <c r="P6" s="764" t="s">
        <v>439</v>
      </c>
      <c r="Q6" s="764"/>
      <c r="R6" s="767" t="s">
        <v>358</v>
      </c>
      <c r="S6" s="768"/>
      <c r="T6" s="764" t="s">
        <v>439</v>
      </c>
      <c r="U6" s="764"/>
      <c r="V6" s="764" t="s">
        <v>260</v>
      </c>
      <c r="W6" s="764"/>
      <c r="X6" s="764" t="s">
        <v>62</v>
      </c>
    </row>
    <row r="7" spans="1:30" ht="15.75" customHeight="1" x14ac:dyDescent="0.2">
      <c r="A7" s="764"/>
      <c r="B7" s="764"/>
      <c r="C7" s="764"/>
      <c r="D7" s="15">
        <v>2016</v>
      </c>
      <c r="E7" s="15">
        <v>2017</v>
      </c>
      <c r="F7" s="15">
        <v>2016</v>
      </c>
      <c r="G7" s="15">
        <v>2017</v>
      </c>
      <c r="H7" s="15">
        <v>2016</v>
      </c>
      <c r="I7" s="15">
        <v>2017</v>
      </c>
      <c r="J7" s="15">
        <v>2016</v>
      </c>
      <c r="K7" s="15">
        <v>2017</v>
      </c>
      <c r="L7" s="15">
        <v>2016</v>
      </c>
      <c r="M7" s="15">
        <v>2017</v>
      </c>
      <c r="N7" s="15">
        <v>2016</v>
      </c>
      <c r="O7" s="15">
        <v>2017</v>
      </c>
      <c r="P7" s="15">
        <v>2016</v>
      </c>
      <c r="Q7" s="15">
        <v>2017</v>
      </c>
      <c r="R7" s="15">
        <v>2016</v>
      </c>
      <c r="S7" s="15">
        <v>2017</v>
      </c>
      <c r="T7" s="15">
        <v>2016</v>
      </c>
      <c r="U7" s="15">
        <v>2017</v>
      </c>
      <c r="V7" s="15">
        <v>2016</v>
      </c>
      <c r="W7" s="15">
        <v>2017</v>
      </c>
      <c r="X7" s="764"/>
    </row>
    <row r="8" spans="1:30" x14ac:dyDescent="0.2">
      <c r="A8" s="67"/>
      <c r="B8" s="67"/>
      <c r="C8" s="81"/>
      <c r="D8" s="14"/>
      <c r="E8" s="48"/>
      <c r="F8" s="48"/>
      <c r="G8" s="48"/>
      <c r="H8" s="14"/>
      <c r="I8" s="48"/>
      <c r="J8" s="48"/>
      <c r="K8" s="48"/>
      <c r="L8" s="14"/>
      <c r="M8" s="48"/>
      <c r="N8" s="48"/>
      <c r="O8" s="48"/>
      <c r="P8" s="14"/>
      <c r="Q8" s="48"/>
      <c r="R8" s="48"/>
      <c r="S8" s="48"/>
      <c r="T8" s="31"/>
      <c r="U8" s="149"/>
      <c r="V8" s="14"/>
      <c r="W8" s="14"/>
      <c r="X8" s="48"/>
    </row>
    <row r="9" spans="1:30" x14ac:dyDescent="0.2">
      <c r="A9" s="456"/>
      <c r="B9" s="456"/>
      <c r="C9" s="344" t="s">
        <v>440</v>
      </c>
      <c r="D9" s="471">
        <v>27</v>
      </c>
      <c r="E9" s="471">
        <v>37</v>
      </c>
      <c r="F9" s="501">
        <v>5.5006752282571396E-2</v>
      </c>
      <c r="G9" s="501">
        <v>7.4784776487504576E-2</v>
      </c>
      <c r="H9" s="471">
        <v>789</v>
      </c>
      <c r="I9" s="471">
        <v>855</v>
      </c>
      <c r="J9" s="501">
        <v>1.6074195389240309</v>
      </c>
      <c r="K9" s="501">
        <v>1.7281346999139573</v>
      </c>
      <c r="L9" s="471">
        <v>31</v>
      </c>
      <c r="M9" s="471">
        <v>26</v>
      </c>
      <c r="N9" s="501">
        <v>6.3155900768878268E-2</v>
      </c>
      <c r="O9" s="501">
        <v>5.2551464558786995E-2</v>
      </c>
      <c r="P9" s="471">
        <v>237</v>
      </c>
      <c r="Q9" s="471">
        <v>216</v>
      </c>
      <c r="R9" s="501">
        <v>0.48283704781368231</v>
      </c>
      <c r="S9" s="501">
        <v>0.43658139787299971</v>
      </c>
      <c r="T9" s="471">
        <v>1677</v>
      </c>
      <c r="U9" s="471">
        <v>1801</v>
      </c>
      <c r="V9" s="501">
        <v>3.4165305028841568</v>
      </c>
      <c r="W9" s="501">
        <v>3.640199525783669</v>
      </c>
      <c r="X9" s="473">
        <v>6.5466713296045809</v>
      </c>
      <c r="AC9" s="107"/>
      <c r="AD9" s="107"/>
    </row>
    <row r="10" spans="1:30" x14ac:dyDescent="0.2">
      <c r="A10" s="14"/>
      <c r="B10" s="14"/>
      <c r="C10" s="20"/>
      <c r="D10" s="21"/>
      <c r="E10" s="25"/>
      <c r="F10" s="33"/>
      <c r="G10" s="33"/>
      <c r="H10" s="21"/>
      <c r="I10" s="25"/>
      <c r="J10" s="33"/>
      <c r="K10" s="33"/>
      <c r="L10" s="21"/>
      <c r="M10" s="25"/>
      <c r="N10" s="33"/>
      <c r="O10" s="33"/>
      <c r="P10" s="21"/>
      <c r="Q10" s="25"/>
      <c r="R10" s="33"/>
      <c r="S10" s="33"/>
      <c r="T10" s="21"/>
      <c r="U10" s="25"/>
      <c r="V10" s="33"/>
      <c r="W10" s="33"/>
      <c r="X10" s="92"/>
    </row>
    <row r="11" spans="1:30" x14ac:dyDescent="0.2">
      <c r="A11" s="760" t="s">
        <v>67</v>
      </c>
      <c r="B11" s="502" t="s">
        <v>130</v>
      </c>
      <c r="C11" s="502" t="s">
        <v>442</v>
      </c>
      <c r="D11" s="412" t="s">
        <v>241</v>
      </c>
      <c r="E11" s="412">
        <v>2</v>
      </c>
      <c r="F11" s="218" t="s">
        <v>241</v>
      </c>
      <c r="G11" s="218">
        <v>0.19575045340698768</v>
      </c>
      <c r="H11" s="412">
        <v>57</v>
      </c>
      <c r="I11" s="412">
        <v>52</v>
      </c>
      <c r="J11" s="218">
        <v>5.5788879220991499</v>
      </c>
      <c r="K11" s="218">
        <v>5.0895117885816807</v>
      </c>
      <c r="L11" s="412" t="s">
        <v>241</v>
      </c>
      <c r="M11" s="412" t="s">
        <v>241</v>
      </c>
      <c r="N11" s="218" t="s">
        <v>241</v>
      </c>
      <c r="O11" s="218" t="s">
        <v>241</v>
      </c>
      <c r="P11" s="412">
        <v>2</v>
      </c>
      <c r="Q11" s="412">
        <v>3</v>
      </c>
      <c r="R11" s="218">
        <v>0.19575045340698768</v>
      </c>
      <c r="S11" s="218">
        <v>0.29362568011048157</v>
      </c>
      <c r="T11" s="446">
        <v>59</v>
      </c>
      <c r="U11" s="446">
        <v>57</v>
      </c>
      <c r="V11" s="218">
        <v>5.7746383755061368</v>
      </c>
      <c r="W11" s="218">
        <v>5.5788879220991499</v>
      </c>
      <c r="X11" s="475">
        <v>-3.3898305084745672</v>
      </c>
      <c r="Z11" s="14"/>
      <c r="AA11" s="14"/>
    </row>
    <row r="12" spans="1:30" x14ac:dyDescent="0.2">
      <c r="A12" s="761"/>
      <c r="B12" s="95" t="s">
        <v>141</v>
      </c>
      <c r="C12" s="95" t="s">
        <v>498</v>
      </c>
      <c r="D12" s="151">
        <v>1</v>
      </c>
      <c r="E12" s="151">
        <v>4</v>
      </c>
      <c r="F12" s="199">
        <v>3.8318345751031914E-2</v>
      </c>
      <c r="G12" s="199">
        <v>0.15327338300412766</v>
      </c>
      <c r="H12" s="151">
        <v>23</v>
      </c>
      <c r="I12" s="151">
        <v>30</v>
      </c>
      <c r="J12" s="199">
        <v>0.881321952273734</v>
      </c>
      <c r="K12" s="199">
        <v>1.1495503725309575</v>
      </c>
      <c r="L12" s="151" t="s">
        <v>241</v>
      </c>
      <c r="M12" s="151">
        <v>3</v>
      </c>
      <c r="N12" s="199" t="s">
        <v>241</v>
      </c>
      <c r="O12" s="199">
        <v>0.11495503725309575</v>
      </c>
      <c r="P12" s="151">
        <v>7</v>
      </c>
      <c r="Q12" s="151">
        <v>13</v>
      </c>
      <c r="R12" s="199">
        <v>0.26822842025722343</v>
      </c>
      <c r="S12" s="199">
        <v>0.49813849476341487</v>
      </c>
      <c r="T12" s="24">
        <v>39</v>
      </c>
      <c r="U12" s="24">
        <v>53</v>
      </c>
      <c r="V12" s="199">
        <v>1.4944154842902446</v>
      </c>
      <c r="W12" s="199">
        <v>2.0308723248046916</v>
      </c>
      <c r="X12" s="92">
        <v>35.897435897435905</v>
      </c>
    </row>
    <row r="13" spans="1:30" x14ac:dyDescent="0.2">
      <c r="A13" s="761"/>
      <c r="B13" s="95" t="s">
        <v>137</v>
      </c>
      <c r="C13" s="95" t="s">
        <v>499</v>
      </c>
      <c r="D13" s="151">
        <v>1</v>
      </c>
      <c r="E13" s="151">
        <v>1</v>
      </c>
      <c r="F13" s="199">
        <v>0.27812156693690809</v>
      </c>
      <c r="G13" s="199">
        <v>0.27812156693690809</v>
      </c>
      <c r="H13" s="151">
        <v>6</v>
      </c>
      <c r="I13" s="151">
        <v>3</v>
      </c>
      <c r="J13" s="199">
        <v>1.6687294016214487</v>
      </c>
      <c r="K13" s="199">
        <v>0.83436470081072434</v>
      </c>
      <c r="L13" s="151" t="s">
        <v>241</v>
      </c>
      <c r="M13" s="151">
        <v>1</v>
      </c>
      <c r="N13" s="199" t="s">
        <v>241</v>
      </c>
      <c r="O13" s="199">
        <v>0.27812156693690809</v>
      </c>
      <c r="P13" s="151">
        <v>2</v>
      </c>
      <c r="Q13" s="151">
        <v>1</v>
      </c>
      <c r="R13" s="199">
        <v>0.55624313387381619</v>
      </c>
      <c r="S13" s="199">
        <v>0.27812156693690809</v>
      </c>
      <c r="T13" s="24">
        <v>9</v>
      </c>
      <c r="U13" s="24">
        <v>6</v>
      </c>
      <c r="V13" s="199">
        <v>2.5030941024321729</v>
      </c>
      <c r="W13" s="199">
        <v>1.6687294016214487</v>
      </c>
      <c r="X13" s="92">
        <v>-33.333333333333329</v>
      </c>
    </row>
    <row r="14" spans="1:30" x14ac:dyDescent="0.2">
      <c r="A14" s="761"/>
      <c r="B14" s="95" t="s">
        <v>120</v>
      </c>
      <c r="C14" s="74" t="s">
        <v>449</v>
      </c>
      <c r="D14" s="151" t="s">
        <v>241</v>
      </c>
      <c r="E14" s="151">
        <v>2</v>
      </c>
      <c r="F14" s="199" t="s">
        <v>241</v>
      </c>
      <c r="G14" s="199">
        <v>0.13806062103809161</v>
      </c>
      <c r="H14" s="151">
        <v>76</v>
      </c>
      <c r="I14" s="151">
        <v>93</v>
      </c>
      <c r="J14" s="199">
        <v>5.2463035994474811</v>
      </c>
      <c r="K14" s="199">
        <v>6.4198188782712604</v>
      </c>
      <c r="L14" s="151" t="s">
        <v>241</v>
      </c>
      <c r="M14" s="151" t="s">
        <v>241</v>
      </c>
      <c r="N14" s="199" t="s">
        <v>241</v>
      </c>
      <c r="O14" s="199" t="s">
        <v>241</v>
      </c>
      <c r="P14" s="151">
        <v>24</v>
      </c>
      <c r="Q14" s="151">
        <v>13</v>
      </c>
      <c r="R14" s="199">
        <v>1.6567274524570992</v>
      </c>
      <c r="S14" s="199">
        <v>0.89739403674759555</v>
      </c>
      <c r="T14" s="24">
        <v>100</v>
      </c>
      <c r="U14" s="24">
        <v>108</v>
      </c>
      <c r="V14" s="199">
        <v>6.9030310519045814</v>
      </c>
      <c r="W14" s="199">
        <v>7.4552735360569473</v>
      </c>
      <c r="X14" s="92">
        <v>7.9999999999999849</v>
      </c>
    </row>
    <row r="15" spans="1:30" x14ac:dyDescent="0.2">
      <c r="A15" s="761"/>
      <c r="B15" s="95" t="s">
        <v>119</v>
      </c>
      <c r="C15" s="95" t="s">
        <v>450</v>
      </c>
      <c r="D15" s="151" t="s">
        <v>241</v>
      </c>
      <c r="E15" s="151" t="s">
        <v>241</v>
      </c>
      <c r="F15" s="199" t="s">
        <v>241</v>
      </c>
      <c r="G15" s="199" t="s">
        <v>241</v>
      </c>
      <c r="H15" s="151">
        <v>27</v>
      </c>
      <c r="I15" s="151">
        <v>34</v>
      </c>
      <c r="J15" s="199">
        <v>2.4932244317525982</v>
      </c>
      <c r="K15" s="199">
        <v>3.1396159510958643</v>
      </c>
      <c r="L15" s="151" t="s">
        <v>241</v>
      </c>
      <c r="M15" s="151" t="s">
        <v>241</v>
      </c>
      <c r="N15" s="199" t="s">
        <v>241</v>
      </c>
      <c r="O15" s="199" t="s">
        <v>241</v>
      </c>
      <c r="P15" s="151" t="s">
        <v>241</v>
      </c>
      <c r="Q15" s="151" t="s">
        <v>241</v>
      </c>
      <c r="R15" s="199" t="s">
        <v>241</v>
      </c>
      <c r="S15" s="199" t="s">
        <v>241</v>
      </c>
      <c r="T15" s="24">
        <v>27</v>
      </c>
      <c r="U15" s="24">
        <v>34</v>
      </c>
      <c r="V15" s="199">
        <v>2.4932244317525982</v>
      </c>
      <c r="W15" s="199">
        <v>3.1396159510958643</v>
      </c>
      <c r="X15" s="92">
        <v>25.925925925925931</v>
      </c>
    </row>
    <row r="16" spans="1:30" x14ac:dyDescent="0.2">
      <c r="A16" s="761"/>
      <c r="B16" s="95" t="s">
        <v>122</v>
      </c>
      <c r="C16" s="95" t="s">
        <v>485</v>
      </c>
      <c r="D16" s="151" t="s">
        <v>241</v>
      </c>
      <c r="E16" s="151" t="s">
        <v>241</v>
      </c>
      <c r="F16" s="199" t="s">
        <v>241</v>
      </c>
      <c r="G16" s="199" t="s">
        <v>241</v>
      </c>
      <c r="H16" s="151" t="s">
        <v>92</v>
      </c>
      <c r="I16" s="151">
        <v>11</v>
      </c>
      <c r="J16" s="199" t="s">
        <v>92</v>
      </c>
      <c r="K16" s="199">
        <v>1.879162986639151</v>
      </c>
      <c r="L16" s="151" t="s">
        <v>241</v>
      </c>
      <c r="M16" s="151" t="s">
        <v>241</v>
      </c>
      <c r="N16" s="199" t="s">
        <v>241</v>
      </c>
      <c r="O16" s="199" t="s">
        <v>241</v>
      </c>
      <c r="P16" s="151" t="s">
        <v>92</v>
      </c>
      <c r="Q16" s="151" t="s">
        <v>241</v>
      </c>
      <c r="R16" s="199" t="s">
        <v>92</v>
      </c>
      <c r="S16" s="199" t="s">
        <v>241</v>
      </c>
      <c r="T16" s="151" t="s">
        <v>92</v>
      </c>
      <c r="U16" s="24">
        <v>11</v>
      </c>
      <c r="V16" s="199" t="s">
        <v>92</v>
      </c>
      <c r="W16" s="199">
        <v>1.879162986639151</v>
      </c>
      <c r="X16" s="92" t="s">
        <v>92</v>
      </c>
    </row>
    <row r="17" spans="1:29" x14ac:dyDescent="0.2">
      <c r="A17" s="761"/>
      <c r="B17" s="95" t="s">
        <v>131</v>
      </c>
      <c r="C17" s="95" t="s">
        <v>454</v>
      </c>
      <c r="D17" s="151" t="s">
        <v>92</v>
      </c>
      <c r="E17" s="151" t="s">
        <v>92</v>
      </c>
      <c r="F17" s="199" t="s">
        <v>92</v>
      </c>
      <c r="G17" s="199" t="s">
        <v>92</v>
      </c>
      <c r="H17" s="151" t="s">
        <v>92</v>
      </c>
      <c r="I17" s="151" t="s">
        <v>92</v>
      </c>
      <c r="J17" s="199" t="s">
        <v>92</v>
      </c>
      <c r="K17" s="199" t="s">
        <v>92</v>
      </c>
      <c r="L17" s="151" t="s">
        <v>92</v>
      </c>
      <c r="M17" s="151" t="s">
        <v>92</v>
      </c>
      <c r="N17" s="199" t="s">
        <v>92</v>
      </c>
      <c r="O17" s="199" t="s">
        <v>92</v>
      </c>
      <c r="P17" s="151" t="s">
        <v>92</v>
      </c>
      <c r="Q17" s="151" t="s">
        <v>92</v>
      </c>
      <c r="R17" s="199" t="s">
        <v>92</v>
      </c>
      <c r="S17" s="199" t="s">
        <v>92</v>
      </c>
      <c r="T17" s="24">
        <v>39</v>
      </c>
      <c r="U17" s="24">
        <v>59</v>
      </c>
      <c r="V17" s="199">
        <v>2.6970170990884079</v>
      </c>
      <c r="W17" s="199">
        <v>4.0801027909286178</v>
      </c>
      <c r="X17" s="92">
        <v>51.282051282051299</v>
      </c>
    </row>
    <row r="18" spans="1:29" x14ac:dyDescent="0.2">
      <c r="A18" s="761"/>
      <c r="B18" s="95" t="s">
        <v>126</v>
      </c>
      <c r="C18" s="95" t="s">
        <v>486</v>
      </c>
      <c r="D18" s="151">
        <v>1</v>
      </c>
      <c r="E18" s="151" t="s">
        <v>241</v>
      </c>
      <c r="F18" s="199">
        <v>0.12473213773421578</v>
      </c>
      <c r="G18" s="199" t="s">
        <v>241</v>
      </c>
      <c r="H18" s="151">
        <v>4</v>
      </c>
      <c r="I18" s="151">
        <v>1</v>
      </c>
      <c r="J18" s="199">
        <v>0.49892855093686311</v>
      </c>
      <c r="K18" s="199">
        <v>0.12473213773421578</v>
      </c>
      <c r="L18" s="151" t="s">
        <v>241</v>
      </c>
      <c r="M18" s="151" t="s">
        <v>241</v>
      </c>
      <c r="N18" s="199" t="s">
        <v>241</v>
      </c>
      <c r="O18" s="199" t="s">
        <v>241</v>
      </c>
      <c r="P18" s="151" t="s">
        <v>241</v>
      </c>
      <c r="Q18" s="151" t="s">
        <v>241</v>
      </c>
      <c r="R18" s="199" t="s">
        <v>241</v>
      </c>
      <c r="S18" s="199" t="s">
        <v>241</v>
      </c>
      <c r="T18" s="24">
        <v>5</v>
      </c>
      <c r="U18" s="24">
        <v>1</v>
      </c>
      <c r="V18" s="199">
        <v>0.62366068867107893</v>
      </c>
      <c r="W18" s="199">
        <v>0.12473213773421578</v>
      </c>
      <c r="X18" s="92">
        <v>-80</v>
      </c>
    </row>
    <row r="19" spans="1:29" x14ac:dyDescent="0.2">
      <c r="A19" s="761"/>
      <c r="B19" s="95" t="s">
        <v>139</v>
      </c>
      <c r="C19" s="95" t="s">
        <v>487</v>
      </c>
      <c r="D19" s="151" t="s">
        <v>92</v>
      </c>
      <c r="E19" s="151" t="s">
        <v>92</v>
      </c>
      <c r="F19" s="199" t="s">
        <v>92</v>
      </c>
      <c r="G19" s="199" t="s">
        <v>92</v>
      </c>
      <c r="H19" s="151" t="s">
        <v>92</v>
      </c>
      <c r="I19" s="151" t="s">
        <v>92</v>
      </c>
      <c r="J19" s="199" t="s">
        <v>92</v>
      </c>
      <c r="K19" s="199" t="s">
        <v>92</v>
      </c>
      <c r="L19" s="151" t="s">
        <v>92</v>
      </c>
      <c r="M19" s="151" t="s">
        <v>92</v>
      </c>
      <c r="N19" s="199" t="s">
        <v>92</v>
      </c>
      <c r="O19" s="199" t="s">
        <v>92</v>
      </c>
      <c r="P19" s="151" t="s">
        <v>92</v>
      </c>
      <c r="Q19" s="151" t="s">
        <v>92</v>
      </c>
      <c r="R19" s="199" t="s">
        <v>92</v>
      </c>
      <c r="S19" s="199" t="s">
        <v>92</v>
      </c>
      <c r="T19" s="24">
        <v>15</v>
      </c>
      <c r="U19" s="24">
        <v>14</v>
      </c>
      <c r="V19" s="199">
        <v>0.92274587025085764</v>
      </c>
      <c r="W19" s="199">
        <v>0.86122947890080048</v>
      </c>
      <c r="X19" s="92">
        <v>-6.6666666666666652</v>
      </c>
    </row>
    <row r="20" spans="1:29" x14ac:dyDescent="0.2">
      <c r="A20" s="761"/>
      <c r="B20" s="95" t="s">
        <v>124</v>
      </c>
      <c r="C20" s="95" t="s">
        <v>488</v>
      </c>
      <c r="D20" s="151" t="s">
        <v>241</v>
      </c>
      <c r="E20" s="151" t="s">
        <v>241</v>
      </c>
      <c r="F20" s="199" t="s">
        <v>241</v>
      </c>
      <c r="G20" s="199" t="s">
        <v>241</v>
      </c>
      <c r="H20" s="151">
        <v>2</v>
      </c>
      <c r="I20" s="151">
        <v>8</v>
      </c>
      <c r="J20" s="199">
        <v>0.23600769385081952</v>
      </c>
      <c r="K20" s="199">
        <v>0.94403077540327807</v>
      </c>
      <c r="L20" s="151">
        <v>1</v>
      </c>
      <c r="M20" s="151">
        <v>1</v>
      </c>
      <c r="N20" s="199">
        <v>0.11800384692540976</v>
      </c>
      <c r="O20" s="199">
        <v>0.11800384692540976</v>
      </c>
      <c r="P20" s="151">
        <v>4</v>
      </c>
      <c r="Q20" s="151">
        <v>5</v>
      </c>
      <c r="R20" s="199">
        <v>0.47201538770163903</v>
      </c>
      <c r="S20" s="199">
        <v>0.59001923462704886</v>
      </c>
      <c r="T20" s="24">
        <v>7</v>
      </c>
      <c r="U20" s="24">
        <v>14</v>
      </c>
      <c r="V20" s="199">
        <v>0.82602692847786841</v>
      </c>
      <c r="W20" s="199">
        <v>1.6520538569557368</v>
      </c>
      <c r="X20" s="92">
        <v>100</v>
      </c>
    </row>
    <row r="21" spans="1:29" x14ac:dyDescent="0.2">
      <c r="A21" s="761"/>
      <c r="B21" s="95" t="s">
        <v>135</v>
      </c>
      <c r="C21" s="95" t="s">
        <v>351</v>
      </c>
      <c r="D21" s="151" t="s">
        <v>92</v>
      </c>
      <c r="E21" s="151" t="s">
        <v>92</v>
      </c>
      <c r="F21" s="199" t="s">
        <v>92</v>
      </c>
      <c r="G21" s="199" t="s">
        <v>92</v>
      </c>
      <c r="H21" s="151" t="s">
        <v>92</v>
      </c>
      <c r="I21" s="151" t="s">
        <v>92</v>
      </c>
      <c r="J21" s="199" t="s">
        <v>92</v>
      </c>
      <c r="K21" s="199" t="s">
        <v>92</v>
      </c>
      <c r="L21" s="151" t="s">
        <v>92</v>
      </c>
      <c r="M21" s="151" t="s">
        <v>92</v>
      </c>
      <c r="N21" s="199" t="s">
        <v>92</v>
      </c>
      <c r="O21" s="199" t="s">
        <v>92</v>
      </c>
      <c r="P21" s="151" t="s">
        <v>92</v>
      </c>
      <c r="Q21" s="151" t="s">
        <v>92</v>
      </c>
      <c r="R21" s="199" t="s">
        <v>92</v>
      </c>
      <c r="S21" s="199" t="s">
        <v>92</v>
      </c>
      <c r="T21" s="151">
        <v>504</v>
      </c>
      <c r="U21" s="151">
        <v>527</v>
      </c>
      <c r="V21" s="199">
        <v>7.7552337441299111</v>
      </c>
      <c r="W21" s="199">
        <v>8.1091432205485372</v>
      </c>
      <c r="X21" s="92">
        <v>4.5634920634920473</v>
      </c>
    </row>
    <row r="22" spans="1:29" x14ac:dyDescent="0.2">
      <c r="A22" s="761"/>
      <c r="B22" s="95" t="s">
        <v>138</v>
      </c>
      <c r="C22" s="95" t="s">
        <v>459</v>
      </c>
      <c r="D22" s="151">
        <v>1</v>
      </c>
      <c r="E22" s="151" t="s">
        <v>92</v>
      </c>
      <c r="F22" s="199">
        <v>0.11393907905321182</v>
      </c>
      <c r="G22" s="199" t="s">
        <v>92</v>
      </c>
      <c r="H22" s="151">
        <v>15</v>
      </c>
      <c r="I22" s="151" t="s">
        <v>92</v>
      </c>
      <c r="J22" s="199">
        <v>1.7090861857981776</v>
      </c>
      <c r="K22" s="199" t="s">
        <v>92</v>
      </c>
      <c r="L22" s="151" t="s">
        <v>92</v>
      </c>
      <c r="M22" s="151" t="s">
        <v>92</v>
      </c>
      <c r="N22" s="199" t="s">
        <v>92</v>
      </c>
      <c r="O22" s="199" t="s">
        <v>92</v>
      </c>
      <c r="P22" s="151" t="s">
        <v>92</v>
      </c>
      <c r="Q22" s="151" t="s">
        <v>92</v>
      </c>
      <c r="R22" s="199" t="s">
        <v>92</v>
      </c>
      <c r="S22" s="199" t="s">
        <v>92</v>
      </c>
      <c r="T22" s="24">
        <v>16</v>
      </c>
      <c r="U22" s="24">
        <v>30</v>
      </c>
      <c r="V22" s="199">
        <v>1.8230252648513892</v>
      </c>
      <c r="W22" s="199">
        <v>3.4181723715963552</v>
      </c>
      <c r="X22" s="92">
        <v>87.500000000000028</v>
      </c>
    </row>
    <row r="23" spans="1:29" x14ac:dyDescent="0.2">
      <c r="A23" s="762"/>
      <c r="B23" s="398" t="s">
        <v>136</v>
      </c>
      <c r="C23" s="398" t="s">
        <v>463</v>
      </c>
      <c r="D23" s="504" t="s">
        <v>241</v>
      </c>
      <c r="E23" s="504">
        <v>1</v>
      </c>
      <c r="F23" s="232" t="s">
        <v>241</v>
      </c>
      <c r="G23" s="232">
        <v>0.20929346711371752</v>
      </c>
      <c r="H23" s="504">
        <v>7</v>
      </c>
      <c r="I23" s="504">
        <v>15</v>
      </c>
      <c r="J23" s="232">
        <v>1.4650542697960225</v>
      </c>
      <c r="K23" s="232">
        <v>3.1394020067057626</v>
      </c>
      <c r="L23" s="504" t="s">
        <v>241</v>
      </c>
      <c r="M23" s="504" t="s">
        <v>241</v>
      </c>
      <c r="N23" s="232" t="s">
        <v>241</v>
      </c>
      <c r="O23" s="232" t="s">
        <v>241</v>
      </c>
      <c r="P23" s="504" t="s">
        <v>241</v>
      </c>
      <c r="Q23" s="504" t="s">
        <v>241</v>
      </c>
      <c r="R23" s="232" t="s">
        <v>241</v>
      </c>
      <c r="S23" s="232" t="s">
        <v>241</v>
      </c>
      <c r="T23" s="504">
        <v>6</v>
      </c>
      <c r="U23" s="504">
        <v>16</v>
      </c>
      <c r="V23" s="232">
        <v>1.2557608026823051</v>
      </c>
      <c r="W23" s="232">
        <v>3.3486954738194803</v>
      </c>
      <c r="X23" s="476">
        <v>166.66666666666669</v>
      </c>
    </row>
    <row r="24" spans="1:29" x14ac:dyDescent="0.2">
      <c r="A24" s="40"/>
      <c r="B24" s="95"/>
      <c r="C24" s="95"/>
      <c r="D24" s="151"/>
      <c r="E24" s="151"/>
      <c r="F24" s="199"/>
      <c r="G24" s="199"/>
      <c r="H24" s="151"/>
      <c r="I24" s="151"/>
      <c r="J24" s="199"/>
      <c r="K24" s="199"/>
      <c r="L24" s="151"/>
      <c r="M24" s="151"/>
      <c r="N24" s="199"/>
      <c r="O24" s="199"/>
      <c r="P24" s="151"/>
      <c r="Q24" s="151"/>
      <c r="R24" s="199"/>
      <c r="S24" s="199"/>
      <c r="T24" s="151"/>
      <c r="U24" s="151"/>
      <c r="V24" s="199"/>
      <c r="W24" s="199"/>
      <c r="X24" s="92"/>
    </row>
    <row r="25" spans="1:29" x14ac:dyDescent="0.2">
      <c r="A25" s="760" t="s">
        <v>65</v>
      </c>
      <c r="B25" s="502" t="s">
        <v>140</v>
      </c>
      <c r="C25" s="502" t="s">
        <v>482</v>
      </c>
      <c r="D25" s="412">
        <v>2</v>
      </c>
      <c r="E25" s="412" t="s">
        <v>241</v>
      </c>
      <c r="F25" s="218">
        <v>0.53042378208069341</v>
      </c>
      <c r="G25" s="218" t="s">
        <v>241</v>
      </c>
      <c r="H25" s="412">
        <v>11</v>
      </c>
      <c r="I25" s="412">
        <v>5</v>
      </c>
      <c r="J25" s="218">
        <v>2.9173308014438137</v>
      </c>
      <c r="K25" s="218">
        <v>1.3260594552017335</v>
      </c>
      <c r="L25" s="412">
        <v>1</v>
      </c>
      <c r="M25" s="412">
        <v>1</v>
      </c>
      <c r="N25" s="218">
        <v>0.2652118910403467</v>
      </c>
      <c r="O25" s="218">
        <v>0.2652118910403467</v>
      </c>
      <c r="P25" s="412">
        <v>7</v>
      </c>
      <c r="Q25" s="412">
        <v>5</v>
      </c>
      <c r="R25" s="218">
        <v>1.8564832372824269</v>
      </c>
      <c r="S25" s="218">
        <v>1.3260594552017335</v>
      </c>
      <c r="T25" s="446">
        <v>21</v>
      </c>
      <c r="U25" s="446">
        <v>11</v>
      </c>
      <c r="V25" s="218">
        <v>5.5694497118472803</v>
      </c>
      <c r="W25" s="218">
        <v>2.9173308014438137</v>
      </c>
      <c r="X25" s="475">
        <v>-47.619047619047613</v>
      </c>
    </row>
    <row r="26" spans="1:29" x14ac:dyDescent="0.2">
      <c r="A26" s="761"/>
      <c r="B26" s="95" t="s">
        <v>132</v>
      </c>
      <c r="C26" s="95" t="s">
        <v>443</v>
      </c>
      <c r="D26" s="151" t="s">
        <v>92</v>
      </c>
      <c r="E26" s="151" t="s">
        <v>92</v>
      </c>
      <c r="F26" s="199" t="s">
        <v>92</v>
      </c>
      <c r="G26" s="199" t="s">
        <v>92</v>
      </c>
      <c r="H26" s="151">
        <v>21</v>
      </c>
      <c r="I26" s="151">
        <v>21</v>
      </c>
      <c r="J26" s="199">
        <v>1.0026781054731424</v>
      </c>
      <c r="K26" s="199">
        <v>1.0026781054731424</v>
      </c>
      <c r="L26" s="151">
        <v>6</v>
      </c>
      <c r="M26" s="151">
        <v>3</v>
      </c>
      <c r="N26" s="199">
        <v>0.28647945870661207</v>
      </c>
      <c r="O26" s="199">
        <v>0.14323972935330603</v>
      </c>
      <c r="P26" s="151">
        <v>7</v>
      </c>
      <c r="Q26" s="151">
        <v>7</v>
      </c>
      <c r="R26" s="199">
        <v>0.3342260351577141</v>
      </c>
      <c r="S26" s="199">
        <v>0.3342260351577141</v>
      </c>
      <c r="T26" s="24">
        <v>34</v>
      </c>
      <c r="U26" s="24">
        <v>31</v>
      </c>
      <c r="V26" s="199">
        <v>1.6233835993374686</v>
      </c>
      <c r="W26" s="199">
        <v>1.4801438699841625</v>
      </c>
      <c r="X26" s="92">
        <v>-8.8235294117647083</v>
      </c>
    </row>
    <row r="27" spans="1:29" x14ac:dyDescent="0.2">
      <c r="A27" s="761"/>
      <c r="B27" s="95" t="s">
        <v>133</v>
      </c>
      <c r="C27" s="95" t="s">
        <v>444</v>
      </c>
      <c r="D27" s="151" t="s">
        <v>241</v>
      </c>
      <c r="E27" s="151" t="s">
        <v>241</v>
      </c>
      <c r="F27" s="199" t="s">
        <v>241</v>
      </c>
      <c r="G27" s="199" t="s">
        <v>241</v>
      </c>
      <c r="H27" s="151">
        <v>53</v>
      </c>
      <c r="I27" s="151">
        <v>44</v>
      </c>
      <c r="J27" s="199">
        <v>11.385729170023309</v>
      </c>
      <c r="K27" s="199">
        <v>9.4523034619061423</v>
      </c>
      <c r="L27" s="151">
        <v>1</v>
      </c>
      <c r="M27" s="151" t="s">
        <v>241</v>
      </c>
      <c r="N27" s="199">
        <v>0.21482507867968506</v>
      </c>
      <c r="O27" s="199" t="s">
        <v>241</v>
      </c>
      <c r="P27" s="151" t="s">
        <v>241</v>
      </c>
      <c r="Q27" s="151" t="s">
        <v>241</v>
      </c>
      <c r="R27" s="199" t="s">
        <v>241</v>
      </c>
      <c r="S27" s="199" t="s">
        <v>241</v>
      </c>
      <c r="T27" s="24">
        <v>54</v>
      </c>
      <c r="U27" s="24">
        <v>44</v>
      </c>
      <c r="V27" s="199">
        <v>11.600554248702993</v>
      </c>
      <c r="W27" s="199">
        <v>9.4523034619061423</v>
      </c>
      <c r="X27" s="92">
        <v>-18.518518518518523</v>
      </c>
    </row>
    <row r="28" spans="1:29" x14ac:dyDescent="0.2">
      <c r="A28" s="761"/>
      <c r="B28" s="95" t="s">
        <v>127</v>
      </c>
      <c r="C28" s="95" t="s">
        <v>445</v>
      </c>
      <c r="D28" s="151">
        <v>10</v>
      </c>
      <c r="E28" s="151">
        <v>9</v>
      </c>
      <c r="F28" s="199">
        <v>0.34035693912920356</v>
      </c>
      <c r="G28" s="199">
        <v>0.30632124521628323</v>
      </c>
      <c r="H28" s="151">
        <v>112</v>
      </c>
      <c r="I28" s="151">
        <v>117</v>
      </c>
      <c r="J28" s="199">
        <v>3.8119977182470803</v>
      </c>
      <c r="K28" s="199">
        <v>3.9821761878116817</v>
      </c>
      <c r="L28" s="151" t="s">
        <v>241</v>
      </c>
      <c r="M28" s="151" t="s">
        <v>241</v>
      </c>
      <c r="N28" s="199" t="s">
        <v>241</v>
      </c>
      <c r="O28" s="199" t="s">
        <v>241</v>
      </c>
      <c r="P28" s="151" t="s">
        <v>241</v>
      </c>
      <c r="Q28" s="151">
        <v>5</v>
      </c>
      <c r="R28" s="199" t="s">
        <v>241</v>
      </c>
      <c r="S28" s="199">
        <v>0.17017846956460178</v>
      </c>
      <c r="T28" s="24">
        <v>122</v>
      </c>
      <c r="U28" s="24">
        <v>131</v>
      </c>
      <c r="V28" s="199">
        <v>4.1523546573762831</v>
      </c>
      <c r="W28" s="199">
        <v>4.4586759025925673</v>
      </c>
      <c r="X28" s="92">
        <v>7.3770491803278881</v>
      </c>
    </row>
    <row r="29" spans="1:29" x14ac:dyDescent="0.2">
      <c r="A29" s="761"/>
      <c r="B29" s="95" t="s">
        <v>115</v>
      </c>
      <c r="C29" s="95" t="s">
        <v>447</v>
      </c>
      <c r="D29" s="151" t="s">
        <v>92</v>
      </c>
      <c r="E29" s="151" t="s">
        <v>92</v>
      </c>
      <c r="F29" s="199" t="s">
        <v>92</v>
      </c>
      <c r="G29" s="199" t="s">
        <v>92</v>
      </c>
      <c r="H29" s="151" t="s">
        <v>92</v>
      </c>
      <c r="I29" s="151" t="s">
        <v>92</v>
      </c>
      <c r="J29" s="199" t="s">
        <v>92</v>
      </c>
      <c r="K29" s="199" t="s">
        <v>92</v>
      </c>
      <c r="L29" s="151" t="s">
        <v>92</v>
      </c>
      <c r="M29" s="151" t="s">
        <v>92</v>
      </c>
      <c r="N29" s="199" t="s">
        <v>92</v>
      </c>
      <c r="O29" s="199" t="s">
        <v>92</v>
      </c>
      <c r="P29" s="151" t="s">
        <v>92</v>
      </c>
      <c r="Q29" s="151" t="s">
        <v>92</v>
      </c>
      <c r="R29" s="199" t="s">
        <v>92</v>
      </c>
      <c r="S29" s="199" t="s">
        <v>92</v>
      </c>
      <c r="T29" s="24">
        <v>7</v>
      </c>
      <c r="U29" s="24">
        <v>9</v>
      </c>
      <c r="V29" s="199">
        <v>0.23511898364109288</v>
      </c>
      <c r="W29" s="199">
        <v>0.30229583610997657</v>
      </c>
      <c r="X29" s="92">
        <v>28.57142857142858</v>
      </c>
    </row>
    <row r="30" spans="1:29" x14ac:dyDescent="0.2">
      <c r="A30" s="761"/>
      <c r="B30" s="95" t="s">
        <v>125</v>
      </c>
      <c r="C30" s="95" t="s">
        <v>483</v>
      </c>
      <c r="D30" s="151" t="s">
        <v>241</v>
      </c>
      <c r="E30" s="151">
        <v>1</v>
      </c>
      <c r="F30" s="199" t="s">
        <v>241</v>
      </c>
      <c r="G30" s="199">
        <v>3.9785935751283794E-2</v>
      </c>
      <c r="H30" s="151">
        <v>10</v>
      </c>
      <c r="I30" s="151">
        <v>24</v>
      </c>
      <c r="J30" s="199">
        <v>0.39785935751283791</v>
      </c>
      <c r="K30" s="199">
        <v>0.95486245803081105</v>
      </c>
      <c r="L30" s="151" t="s">
        <v>241</v>
      </c>
      <c r="M30" s="151">
        <v>4</v>
      </c>
      <c r="N30" s="199" t="s">
        <v>241</v>
      </c>
      <c r="O30" s="199">
        <v>0.15914374300513517</v>
      </c>
      <c r="P30" s="151">
        <v>5</v>
      </c>
      <c r="Q30" s="151">
        <v>8</v>
      </c>
      <c r="R30" s="199">
        <v>0.19892967875641895</v>
      </c>
      <c r="S30" s="199">
        <v>0.31828748601027035</v>
      </c>
      <c r="T30" s="24">
        <v>15</v>
      </c>
      <c r="U30" s="24">
        <v>37</v>
      </c>
      <c r="V30" s="199">
        <v>0.59678903626925683</v>
      </c>
      <c r="W30" s="199">
        <v>1.4720796227975004</v>
      </c>
      <c r="X30" s="92">
        <v>146.66666666666669</v>
      </c>
    </row>
    <row r="31" spans="1:29" x14ac:dyDescent="0.2">
      <c r="A31" s="761"/>
      <c r="B31" s="95" t="s">
        <v>117</v>
      </c>
      <c r="C31" s="95" t="s">
        <v>458</v>
      </c>
      <c r="D31" s="151">
        <v>3</v>
      </c>
      <c r="E31" s="151" t="s">
        <v>241</v>
      </c>
      <c r="F31" s="199">
        <v>0.15839518225213664</v>
      </c>
      <c r="G31" s="199" t="s">
        <v>241</v>
      </c>
      <c r="H31" s="151">
        <v>53</v>
      </c>
      <c r="I31" s="151">
        <v>65</v>
      </c>
      <c r="J31" s="199">
        <v>2.7983148864544134</v>
      </c>
      <c r="K31" s="199">
        <v>3.4318956154629601</v>
      </c>
      <c r="L31" s="151">
        <v>1</v>
      </c>
      <c r="M31" s="151" t="s">
        <v>241</v>
      </c>
      <c r="N31" s="199">
        <v>5.2798394084045533E-2</v>
      </c>
      <c r="O31" s="199" t="s">
        <v>241</v>
      </c>
      <c r="P31" s="151">
        <v>18</v>
      </c>
      <c r="Q31" s="151">
        <v>9</v>
      </c>
      <c r="R31" s="199">
        <v>0.95037109351281968</v>
      </c>
      <c r="S31" s="199">
        <v>0.47518554675640984</v>
      </c>
      <c r="T31" s="24">
        <v>75</v>
      </c>
      <c r="U31" s="24">
        <v>74</v>
      </c>
      <c r="V31" s="199">
        <v>3.9598795563034153</v>
      </c>
      <c r="W31" s="199">
        <v>3.9070811622193697</v>
      </c>
      <c r="X31" s="92">
        <v>-1.3333333333333308</v>
      </c>
    </row>
    <row r="32" spans="1:29" x14ac:dyDescent="0.2">
      <c r="A32" s="761"/>
      <c r="B32" s="95" t="s">
        <v>129</v>
      </c>
      <c r="C32" s="95" t="s">
        <v>490</v>
      </c>
      <c r="D32" s="151">
        <v>2</v>
      </c>
      <c r="E32" s="151" t="s">
        <v>241</v>
      </c>
      <c r="F32" s="199">
        <v>0.13504215678529444</v>
      </c>
      <c r="G32" s="199" t="s">
        <v>241</v>
      </c>
      <c r="H32" s="151">
        <v>26</v>
      </c>
      <c r="I32" s="151">
        <v>26</v>
      </c>
      <c r="J32" s="199">
        <v>1.7555480382088278</v>
      </c>
      <c r="K32" s="199">
        <v>1.7555480382088278</v>
      </c>
      <c r="L32" s="151">
        <v>5</v>
      </c>
      <c r="M32" s="151">
        <v>2</v>
      </c>
      <c r="N32" s="199">
        <v>0.33760539196323613</v>
      </c>
      <c r="O32" s="199">
        <v>0.13504215678529444</v>
      </c>
      <c r="P32" s="151">
        <v>11</v>
      </c>
      <c r="Q32" s="151">
        <v>8</v>
      </c>
      <c r="R32" s="199">
        <v>0.74273186231911947</v>
      </c>
      <c r="S32" s="199">
        <v>0.54016862714117775</v>
      </c>
      <c r="T32" s="24">
        <v>44</v>
      </c>
      <c r="U32" s="24">
        <v>36</v>
      </c>
      <c r="V32" s="199">
        <v>2.9709274492764779</v>
      </c>
      <c r="W32" s="199">
        <v>2.4307588221353003</v>
      </c>
      <c r="X32" s="92">
        <v>-18.181818181818176</v>
      </c>
      <c r="AB32" s="107"/>
      <c r="AC32" s="107"/>
    </row>
    <row r="33" spans="1:27" x14ac:dyDescent="0.2">
      <c r="A33" s="762"/>
      <c r="B33" s="398" t="s">
        <v>128</v>
      </c>
      <c r="C33" s="398" t="s">
        <v>165</v>
      </c>
      <c r="D33" s="504">
        <v>6</v>
      </c>
      <c r="E33" s="504">
        <v>17</v>
      </c>
      <c r="F33" s="232">
        <v>4.9841441912914536E-2</v>
      </c>
      <c r="G33" s="232">
        <v>0.14121741875325786</v>
      </c>
      <c r="H33" s="504">
        <v>269</v>
      </c>
      <c r="I33" s="504">
        <v>281</v>
      </c>
      <c r="J33" s="232">
        <v>2.2345579790956687</v>
      </c>
      <c r="K33" s="232">
        <v>2.3342408629214977</v>
      </c>
      <c r="L33" s="504">
        <v>16</v>
      </c>
      <c r="M33" s="504">
        <v>11</v>
      </c>
      <c r="N33" s="232">
        <v>0.1329105117677721</v>
      </c>
      <c r="O33" s="232">
        <v>9.137597684034332E-2</v>
      </c>
      <c r="P33" s="504">
        <v>147</v>
      </c>
      <c r="Q33" s="504">
        <v>137</v>
      </c>
      <c r="R33" s="232">
        <v>1.2211153268664063</v>
      </c>
      <c r="S33" s="232">
        <v>1.1380462570115486</v>
      </c>
      <c r="T33" s="399">
        <v>438</v>
      </c>
      <c r="U33" s="399">
        <v>446</v>
      </c>
      <c r="V33" s="232">
        <v>3.6384252596427618</v>
      </c>
      <c r="W33" s="232">
        <v>3.7048805155266478</v>
      </c>
      <c r="X33" s="476">
        <v>1.8264840182648401</v>
      </c>
      <c r="Z33" s="8"/>
      <c r="AA33" s="8"/>
    </row>
    <row r="34" spans="1:27" x14ac:dyDescent="0.2">
      <c r="A34" s="40"/>
      <c r="B34" s="95"/>
      <c r="C34" s="95"/>
      <c r="D34" s="151"/>
      <c r="E34" s="151"/>
      <c r="F34" s="199"/>
      <c r="G34" s="199"/>
      <c r="H34" s="151"/>
      <c r="I34" s="151"/>
      <c r="J34" s="199"/>
      <c r="K34" s="199"/>
      <c r="L34" s="151"/>
      <c r="M34" s="151"/>
      <c r="N34" s="199"/>
      <c r="O34" s="199"/>
      <c r="P34" s="151"/>
      <c r="Q34" s="151"/>
      <c r="R34" s="199"/>
      <c r="S34" s="199"/>
      <c r="T34" s="24"/>
      <c r="U34" s="24"/>
      <c r="V34" s="199"/>
      <c r="W34" s="199"/>
      <c r="X34" s="92"/>
      <c r="Z34" s="8"/>
      <c r="AA34" s="8"/>
    </row>
    <row r="35" spans="1:27" x14ac:dyDescent="0.2">
      <c r="A35" s="760" t="s">
        <v>78</v>
      </c>
      <c r="B35" s="502" t="s">
        <v>123</v>
      </c>
      <c r="C35" s="502" t="s">
        <v>495</v>
      </c>
      <c r="D35" s="412" t="s">
        <v>92</v>
      </c>
      <c r="E35" s="412" t="s">
        <v>92</v>
      </c>
      <c r="F35" s="218" t="s">
        <v>92</v>
      </c>
      <c r="G35" s="218" t="s">
        <v>92</v>
      </c>
      <c r="H35" s="412">
        <v>14</v>
      </c>
      <c r="I35" s="412">
        <v>22</v>
      </c>
      <c r="J35" s="218">
        <v>1.62040412878972</v>
      </c>
      <c r="K35" s="218">
        <v>2.5463493452409889</v>
      </c>
      <c r="L35" s="412" t="s">
        <v>92</v>
      </c>
      <c r="M35" s="412" t="s">
        <v>92</v>
      </c>
      <c r="N35" s="218" t="s">
        <v>92</v>
      </c>
      <c r="O35" s="218" t="s">
        <v>92</v>
      </c>
      <c r="P35" s="412" t="s">
        <v>241</v>
      </c>
      <c r="Q35" s="412">
        <v>1</v>
      </c>
      <c r="R35" s="218" t="s">
        <v>241</v>
      </c>
      <c r="S35" s="218">
        <v>0.11574315205640857</v>
      </c>
      <c r="T35" s="446">
        <v>14</v>
      </c>
      <c r="U35" s="446">
        <v>23</v>
      </c>
      <c r="V35" s="218">
        <v>1.62040412878972</v>
      </c>
      <c r="W35" s="218">
        <v>2.6620924972973974</v>
      </c>
      <c r="X35" s="475">
        <v>64.285714285714306</v>
      </c>
    </row>
    <row r="36" spans="1:27" x14ac:dyDescent="0.2">
      <c r="A36" s="761"/>
      <c r="B36" s="95" t="s">
        <v>116</v>
      </c>
      <c r="C36" s="95" t="s">
        <v>489</v>
      </c>
      <c r="D36" s="151" t="s">
        <v>241</v>
      </c>
      <c r="E36" s="151" t="s">
        <v>241</v>
      </c>
      <c r="F36" s="199" t="s">
        <v>241</v>
      </c>
      <c r="G36" s="199" t="s">
        <v>241</v>
      </c>
      <c r="H36" s="151">
        <v>3</v>
      </c>
      <c r="I36" s="151">
        <v>3</v>
      </c>
      <c r="J36" s="199">
        <v>0.58683264902126098</v>
      </c>
      <c r="K36" s="199">
        <v>0.57754949599180649</v>
      </c>
      <c r="L36" s="151" t="s">
        <v>241</v>
      </c>
      <c r="M36" s="151" t="s">
        <v>241</v>
      </c>
      <c r="N36" s="199" t="s">
        <v>241</v>
      </c>
      <c r="O36" s="199" t="s">
        <v>241</v>
      </c>
      <c r="P36" s="151">
        <v>3</v>
      </c>
      <c r="Q36" s="151">
        <v>1</v>
      </c>
      <c r="R36" s="199">
        <v>0.58683264902126098</v>
      </c>
      <c r="S36" s="199">
        <v>0.1925164986639355</v>
      </c>
      <c r="T36" s="24">
        <v>6</v>
      </c>
      <c r="U36" s="24">
        <v>4</v>
      </c>
      <c r="V36" s="199">
        <v>1.173665298042522</v>
      </c>
      <c r="W36" s="199">
        <v>0.77006599465574199</v>
      </c>
      <c r="X36" s="92">
        <v>-34.387938713014378</v>
      </c>
    </row>
    <row r="37" spans="1:27" x14ac:dyDescent="0.2">
      <c r="A37" s="762"/>
      <c r="B37" s="398" t="s">
        <v>118</v>
      </c>
      <c r="C37" s="398" t="s">
        <v>464</v>
      </c>
      <c r="D37" s="504" t="s">
        <v>92</v>
      </c>
      <c r="E37" s="504" t="s">
        <v>92</v>
      </c>
      <c r="F37" s="232" t="s">
        <v>92</v>
      </c>
      <c r="G37" s="232" t="s">
        <v>92</v>
      </c>
      <c r="H37" s="504" t="s">
        <v>92</v>
      </c>
      <c r="I37" s="504" t="s">
        <v>92</v>
      </c>
      <c r="J37" s="232" t="s">
        <v>92</v>
      </c>
      <c r="K37" s="232" t="s">
        <v>92</v>
      </c>
      <c r="L37" s="504" t="s">
        <v>92</v>
      </c>
      <c r="M37" s="504" t="s">
        <v>92</v>
      </c>
      <c r="N37" s="232" t="s">
        <v>92</v>
      </c>
      <c r="O37" s="232" t="s">
        <v>92</v>
      </c>
      <c r="P37" s="504" t="s">
        <v>92</v>
      </c>
      <c r="Q37" s="504" t="s">
        <v>92</v>
      </c>
      <c r="R37" s="232" t="s">
        <v>92</v>
      </c>
      <c r="S37" s="232" t="s">
        <v>92</v>
      </c>
      <c r="T37" s="399">
        <v>21</v>
      </c>
      <c r="U37" s="399">
        <v>25</v>
      </c>
      <c r="V37" s="232">
        <v>3.2734601877095595</v>
      </c>
      <c r="W37" s="232">
        <v>3.8969764139399521</v>
      </c>
      <c r="X37" s="476">
        <v>19.047619047619047</v>
      </c>
    </row>
    <row r="38" spans="1:27" x14ac:dyDescent="0.2">
      <c r="A38" s="40"/>
      <c r="B38" s="95"/>
      <c r="C38" s="95"/>
      <c r="D38" s="151"/>
      <c r="E38" s="151"/>
      <c r="F38" s="199"/>
      <c r="G38" s="199"/>
      <c r="H38" s="151"/>
      <c r="I38" s="151"/>
      <c r="J38" s="199"/>
      <c r="K38" s="199"/>
      <c r="L38" s="151"/>
      <c r="M38" s="151"/>
      <c r="N38" s="199"/>
      <c r="O38" s="199"/>
      <c r="P38" s="151"/>
      <c r="Q38" s="151"/>
      <c r="R38" s="199"/>
      <c r="S38" s="199"/>
      <c r="T38" s="24"/>
      <c r="U38" s="24"/>
      <c r="V38" s="199"/>
      <c r="W38" s="199"/>
      <c r="X38" s="92"/>
    </row>
    <row r="39" spans="1:27" x14ac:dyDescent="0.2">
      <c r="A39" s="760" t="s">
        <v>90</v>
      </c>
      <c r="B39" s="502" t="s">
        <v>134</v>
      </c>
      <c r="C39" s="502" t="s">
        <v>461</v>
      </c>
      <c r="D39" s="412" t="s">
        <v>92</v>
      </c>
      <c r="E39" s="412" t="s">
        <v>92</v>
      </c>
      <c r="F39" s="218" t="s">
        <v>92</v>
      </c>
      <c r="G39" s="218" t="s">
        <v>92</v>
      </c>
      <c r="H39" s="412" t="s">
        <v>92</v>
      </c>
      <c r="I39" s="412" t="s">
        <v>92</v>
      </c>
      <c r="J39" s="218" t="s">
        <v>92</v>
      </c>
      <c r="K39" s="218" t="s">
        <v>92</v>
      </c>
      <c r="L39" s="412" t="s">
        <v>92</v>
      </c>
      <c r="M39" s="412" t="s">
        <v>92</v>
      </c>
      <c r="N39" s="218" t="s">
        <v>92</v>
      </c>
      <c r="O39" s="218" t="s">
        <v>92</v>
      </c>
      <c r="P39" s="412" t="s">
        <v>92</v>
      </c>
      <c r="Q39" s="412" t="s">
        <v>92</v>
      </c>
      <c r="R39" s="218" t="s">
        <v>92</v>
      </c>
      <c r="S39" s="218" t="s">
        <v>92</v>
      </c>
      <c r="T39" s="218" t="s">
        <v>92</v>
      </c>
      <c r="U39" s="218" t="s">
        <v>92</v>
      </c>
      <c r="V39" s="218" t="s">
        <v>92</v>
      </c>
      <c r="W39" s="218" t="s">
        <v>92</v>
      </c>
      <c r="X39" s="218" t="s">
        <v>92</v>
      </c>
    </row>
    <row r="40" spans="1:27" x14ac:dyDescent="0.2">
      <c r="A40" s="762"/>
      <c r="B40" s="398" t="s">
        <v>121</v>
      </c>
      <c r="C40" s="398" t="s">
        <v>465</v>
      </c>
      <c r="D40" s="504" t="s">
        <v>92</v>
      </c>
      <c r="E40" s="504" t="s">
        <v>92</v>
      </c>
      <c r="F40" s="232" t="s">
        <v>92</v>
      </c>
      <c r="G40" s="232" t="s">
        <v>92</v>
      </c>
      <c r="H40" s="504" t="s">
        <v>92</v>
      </c>
      <c r="I40" s="504" t="s">
        <v>92</v>
      </c>
      <c r="J40" s="232" t="s">
        <v>92</v>
      </c>
      <c r="K40" s="232" t="s">
        <v>92</v>
      </c>
      <c r="L40" s="504" t="s">
        <v>92</v>
      </c>
      <c r="M40" s="504" t="s">
        <v>92</v>
      </c>
      <c r="N40" s="232" t="s">
        <v>92</v>
      </c>
      <c r="O40" s="232" t="s">
        <v>92</v>
      </c>
      <c r="P40" s="504" t="s">
        <v>92</v>
      </c>
      <c r="Q40" s="504" t="s">
        <v>92</v>
      </c>
      <c r="R40" s="232" t="s">
        <v>92</v>
      </c>
      <c r="S40" s="232" t="s">
        <v>92</v>
      </c>
      <c r="T40" s="232" t="s">
        <v>241</v>
      </c>
      <c r="U40" s="232" t="s">
        <v>241</v>
      </c>
      <c r="V40" s="232" t="s">
        <v>241</v>
      </c>
      <c r="W40" s="232" t="s">
        <v>241</v>
      </c>
      <c r="X40" s="232" t="s">
        <v>241</v>
      </c>
    </row>
    <row r="41" spans="1:27" x14ac:dyDescent="0.2">
      <c r="A41" s="117"/>
      <c r="B41" s="48"/>
      <c r="C41" s="48"/>
      <c r="D41" s="92"/>
      <c r="E41" s="92"/>
      <c r="F41" s="92"/>
      <c r="G41" s="92"/>
      <c r="N41" s="33"/>
      <c r="O41" s="33"/>
    </row>
    <row r="42" spans="1:27" x14ac:dyDescent="0.2">
      <c r="A42" s="34" t="s">
        <v>496</v>
      </c>
      <c r="B42" s="152"/>
      <c r="C42" s="152"/>
      <c r="D42" s="152"/>
      <c r="E42" s="152"/>
      <c r="F42" s="152"/>
      <c r="G42" s="152"/>
      <c r="H42" s="152"/>
      <c r="I42" s="153"/>
      <c r="J42" s="152"/>
      <c r="K42" s="152"/>
      <c r="L42" s="81"/>
      <c r="M42" s="81"/>
    </row>
    <row r="43" spans="1:27" x14ac:dyDescent="0.2">
      <c r="A43" s="318" t="s">
        <v>193</v>
      </c>
      <c r="B43" s="152"/>
      <c r="C43" s="152"/>
      <c r="D43" s="152"/>
      <c r="E43" s="152"/>
      <c r="F43" s="152"/>
      <c r="G43" s="152"/>
      <c r="H43" s="152"/>
      <c r="I43" s="153"/>
      <c r="J43" s="152"/>
      <c r="K43" s="152"/>
      <c r="L43" s="81"/>
      <c r="M43" s="81"/>
    </row>
    <row r="44" spans="1:27" x14ac:dyDescent="0.2">
      <c r="A44" s="37" t="s">
        <v>98</v>
      </c>
      <c r="B44" s="152"/>
      <c r="C44" s="152"/>
      <c r="D44" s="152"/>
      <c r="E44" s="152"/>
      <c r="F44" s="152"/>
      <c r="G44" s="152"/>
      <c r="H44" s="152"/>
      <c r="I44" s="153"/>
      <c r="J44" s="152"/>
      <c r="K44" s="152"/>
      <c r="L44" s="81"/>
      <c r="M44" s="81"/>
    </row>
    <row r="45" spans="1:27" x14ac:dyDescent="0.2">
      <c r="A45" s="37" t="s">
        <v>266</v>
      </c>
      <c r="B45" s="152"/>
      <c r="C45" s="152"/>
      <c r="D45" s="152"/>
      <c r="E45" s="152"/>
      <c r="F45" s="152"/>
      <c r="G45" s="152"/>
      <c r="H45" s="152"/>
      <c r="I45" s="153"/>
      <c r="J45" s="152"/>
      <c r="K45" s="152"/>
      <c r="L45" s="81"/>
      <c r="M45" s="81"/>
    </row>
    <row r="46" spans="1:27" ht="23.25" customHeight="1" x14ac:dyDescent="0.2">
      <c r="A46" s="824" t="s">
        <v>267</v>
      </c>
      <c r="B46" s="824"/>
      <c r="C46" s="824"/>
      <c r="D46" s="824"/>
      <c r="E46" s="824"/>
      <c r="F46" s="824"/>
      <c r="G46" s="824"/>
      <c r="H46" s="824"/>
      <c r="I46" s="824"/>
      <c r="J46" s="824"/>
      <c r="K46" s="824"/>
      <c r="L46" s="824"/>
      <c r="M46" s="824"/>
      <c r="N46" s="824"/>
      <c r="O46" s="824"/>
      <c r="P46" s="824"/>
      <c r="Q46" s="824"/>
      <c r="R46" s="824"/>
      <c r="S46" s="824"/>
      <c r="T46" s="824"/>
      <c r="U46" s="824"/>
      <c r="V46" s="824"/>
      <c r="W46" s="824"/>
    </row>
    <row r="47" spans="1:27" x14ac:dyDescent="0.2">
      <c r="A47" s="35" t="s">
        <v>209</v>
      </c>
      <c r="B47" s="319"/>
      <c r="C47" s="319"/>
      <c r="D47" s="319"/>
      <c r="E47" s="319"/>
      <c r="F47" s="319"/>
      <c r="G47" s="319"/>
      <c r="H47" s="319"/>
      <c r="I47" s="319"/>
      <c r="J47" s="319"/>
      <c r="K47" s="319"/>
      <c r="L47" s="319"/>
      <c r="M47" s="319"/>
      <c r="N47" s="319"/>
      <c r="O47" s="319"/>
      <c r="P47" s="319"/>
      <c r="Q47" s="319"/>
      <c r="R47" s="319"/>
      <c r="S47" s="319"/>
      <c r="T47" s="319"/>
      <c r="U47" s="319"/>
      <c r="V47" s="319"/>
      <c r="W47" s="319"/>
    </row>
    <row r="48" spans="1:27" ht="24" customHeight="1" x14ac:dyDescent="0.2">
      <c r="A48" s="752" t="s">
        <v>500</v>
      </c>
      <c r="B48" s="752"/>
      <c r="C48" s="752"/>
      <c r="D48" s="752"/>
      <c r="E48" s="752"/>
      <c r="F48" s="752"/>
      <c r="G48" s="752"/>
      <c r="H48" s="752"/>
      <c r="I48" s="752"/>
      <c r="J48" s="752"/>
      <c r="K48" s="752"/>
      <c r="L48" s="752"/>
      <c r="M48" s="752"/>
      <c r="N48" s="752"/>
      <c r="O48" s="752"/>
      <c r="P48" s="752"/>
      <c r="Q48" s="752"/>
      <c r="R48" s="752"/>
      <c r="S48" s="752"/>
      <c r="T48" s="752"/>
      <c r="U48" s="752"/>
      <c r="V48" s="752"/>
      <c r="W48" s="752"/>
    </row>
    <row r="49" spans="1:18" x14ac:dyDescent="0.2">
      <c r="A49" s="8" t="s">
        <v>501</v>
      </c>
    </row>
    <row r="50" spans="1:18" ht="11.25" customHeight="1" x14ac:dyDescent="0.2">
      <c r="A50" s="752" t="s">
        <v>652</v>
      </c>
      <c r="B50" s="752"/>
      <c r="C50" s="752"/>
      <c r="D50" s="752"/>
      <c r="E50" s="752"/>
      <c r="F50" s="752"/>
      <c r="G50" s="752"/>
      <c r="H50" s="752"/>
      <c r="I50" s="752"/>
      <c r="J50" s="752"/>
      <c r="K50" s="752"/>
      <c r="L50" s="752"/>
      <c r="M50" s="752"/>
      <c r="N50" s="752"/>
      <c r="O50" s="752"/>
      <c r="P50" s="752"/>
      <c r="Q50" s="752"/>
      <c r="R50" s="97"/>
    </row>
    <row r="51" spans="1:18" x14ac:dyDescent="0.2">
      <c r="A51" s="97"/>
      <c r="B51" s="97"/>
      <c r="C51" s="97"/>
      <c r="D51" s="97"/>
      <c r="E51" s="97"/>
      <c r="F51" s="97"/>
      <c r="G51" s="97"/>
      <c r="H51" s="97"/>
      <c r="I51" s="97"/>
      <c r="J51" s="97"/>
      <c r="K51" s="97"/>
      <c r="L51" s="97"/>
      <c r="M51" s="97"/>
      <c r="N51" s="97"/>
      <c r="O51" s="97"/>
      <c r="P51" s="97"/>
      <c r="Q51" s="97"/>
      <c r="R51" s="97"/>
    </row>
  </sheetData>
  <mergeCells count="26">
    <mergeCell ref="A50:Q50"/>
    <mergeCell ref="A11:A23"/>
    <mergeCell ref="A25:A33"/>
    <mergeCell ref="A35:A37"/>
    <mergeCell ref="A39:A40"/>
    <mergeCell ref="H5:K5"/>
    <mergeCell ref="L5:O5"/>
    <mergeCell ref="T6:U6"/>
    <mergeCell ref="V6:W6"/>
    <mergeCell ref="D5:G5"/>
    <mergeCell ref="X6:X7"/>
    <mergeCell ref="A46:W46"/>
    <mergeCell ref="A48:W48"/>
    <mergeCell ref="A5:A7"/>
    <mergeCell ref="B5:B7"/>
    <mergeCell ref="C5:C7"/>
    <mergeCell ref="P5:S5"/>
    <mergeCell ref="T5:X5"/>
    <mergeCell ref="D6:E6"/>
    <mergeCell ref="F6:G6"/>
    <mergeCell ref="H6:I6"/>
    <mergeCell ref="J6:K6"/>
    <mergeCell ref="L6:M6"/>
    <mergeCell ref="N6:O6"/>
    <mergeCell ref="P6:Q6"/>
    <mergeCell ref="R6:S6"/>
  </mergeCells>
  <hyperlinks>
    <hyperlink ref="X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9"/>
  <sheetViews>
    <sheetView zoomScaleNormal="100" workbookViewId="0">
      <selection activeCell="M31" sqref="M31"/>
    </sheetView>
  </sheetViews>
  <sheetFormatPr defaultColWidth="9.140625" defaultRowHeight="11.25" x14ac:dyDescent="0.25"/>
  <cols>
    <col min="1" max="1" width="11.42578125" style="8" customWidth="1"/>
    <col min="2" max="2" width="6.42578125" style="8" customWidth="1"/>
    <col min="3" max="3" width="15.5703125" style="8" customWidth="1"/>
    <col min="4" max="5" width="9.28515625" style="8" bestFit="1" customWidth="1"/>
    <col min="6" max="7" width="9.85546875" style="8" customWidth="1"/>
    <col min="8" max="9" width="9.28515625" style="8" customWidth="1"/>
    <col min="10" max="14" width="9.140625" style="8" customWidth="1"/>
    <col min="15" max="16384" width="9.140625" style="8"/>
  </cols>
  <sheetData>
    <row r="1" spans="1:21" x14ac:dyDescent="0.25">
      <c r="A1" s="7" t="s">
        <v>618</v>
      </c>
      <c r="I1" s="10" t="s">
        <v>46</v>
      </c>
    </row>
    <row r="2" spans="1:21" x14ac:dyDescent="0.25">
      <c r="A2" s="11" t="s">
        <v>274</v>
      </c>
    </row>
    <row r="3" spans="1:21" x14ac:dyDescent="0.25">
      <c r="A3" s="11" t="s">
        <v>636</v>
      </c>
    </row>
    <row r="4" spans="1:21" x14ac:dyDescent="0.25">
      <c r="A4" s="11"/>
      <c r="F4" s="13"/>
      <c r="G4" s="13"/>
    </row>
    <row r="5" spans="1:21" x14ac:dyDescent="0.25">
      <c r="A5" s="753" t="s">
        <v>49</v>
      </c>
      <c r="B5" s="754" t="s">
        <v>437</v>
      </c>
      <c r="C5" s="754" t="s">
        <v>438</v>
      </c>
      <c r="D5" s="757" t="s">
        <v>54</v>
      </c>
      <c r="E5" s="757"/>
      <c r="F5" s="782" t="s">
        <v>275</v>
      </c>
      <c r="G5" s="783"/>
      <c r="H5" s="782" t="s">
        <v>276</v>
      </c>
      <c r="I5" s="783"/>
    </row>
    <row r="6" spans="1:21" x14ac:dyDescent="0.25">
      <c r="A6" s="753"/>
      <c r="B6" s="755"/>
      <c r="C6" s="755"/>
      <c r="D6" s="757"/>
      <c r="E6" s="757"/>
      <c r="F6" s="784"/>
      <c r="G6" s="785"/>
      <c r="H6" s="784"/>
      <c r="I6" s="785"/>
      <c r="K6" s="14"/>
      <c r="L6" s="14"/>
      <c r="M6" s="14"/>
      <c r="N6" s="14"/>
      <c r="O6" s="14"/>
      <c r="P6" s="14"/>
      <c r="Q6" s="14"/>
      <c r="R6" s="14"/>
      <c r="S6" s="14"/>
      <c r="T6" s="14"/>
      <c r="U6" s="14"/>
    </row>
    <row r="7" spans="1:21" ht="28.5" customHeight="1" x14ac:dyDescent="0.25">
      <c r="A7" s="753"/>
      <c r="B7" s="755"/>
      <c r="C7" s="755"/>
      <c r="D7" s="757"/>
      <c r="E7" s="757"/>
      <c r="F7" s="786"/>
      <c r="G7" s="787"/>
      <c r="H7" s="786"/>
      <c r="I7" s="787"/>
      <c r="K7" s="14"/>
      <c r="L7" s="14"/>
      <c r="M7" s="14"/>
      <c r="N7" s="14"/>
      <c r="O7" s="14"/>
      <c r="P7" s="14"/>
      <c r="Q7" s="14"/>
      <c r="R7" s="14"/>
      <c r="S7" s="14"/>
      <c r="T7" s="14"/>
      <c r="U7" s="14"/>
    </row>
    <row r="8" spans="1:21" ht="12.75" customHeight="1" x14ac:dyDescent="0.25">
      <c r="A8" s="753"/>
      <c r="B8" s="755"/>
      <c r="C8" s="755"/>
      <c r="D8" s="753" t="s">
        <v>60</v>
      </c>
      <c r="E8" s="753"/>
      <c r="F8" s="788" t="s">
        <v>60</v>
      </c>
      <c r="G8" s="789"/>
      <c r="H8" s="788" t="s">
        <v>221</v>
      </c>
      <c r="I8" s="789"/>
      <c r="K8" s="14"/>
      <c r="L8" s="14"/>
      <c r="M8" s="14"/>
      <c r="N8" s="14"/>
      <c r="O8" s="14"/>
      <c r="P8" s="14"/>
      <c r="Q8" s="14"/>
      <c r="R8" s="14"/>
      <c r="S8" s="14"/>
      <c r="T8" s="14"/>
      <c r="U8" s="14"/>
    </row>
    <row r="9" spans="1:21" ht="14.25" customHeight="1" x14ac:dyDescent="0.25">
      <c r="A9" s="753"/>
      <c r="B9" s="756"/>
      <c r="C9" s="756"/>
      <c r="D9" s="534" t="s">
        <v>277</v>
      </c>
      <c r="E9" s="534">
        <v>2017</v>
      </c>
      <c r="F9" s="534" t="s">
        <v>277</v>
      </c>
      <c r="G9" s="534">
        <v>2017</v>
      </c>
      <c r="H9" s="534">
        <v>2016</v>
      </c>
      <c r="I9" s="534">
        <v>2017</v>
      </c>
      <c r="K9" s="14"/>
      <c r="L9" s="14"/>
      <c r="M9" s="14"/>
      <c r="N9" s="14"/>
      <c r="O9" s="14"/>
      <c r="P9" s="14"/>
      <c r="Q9" s="14"/>
      <c r="R9" s="14"/>
      <c r="S9" s="14"/>
      <c r="T9" s="14"/>
      <c r="U9" s="14"/>
    </row>
    <row r="10" spans="1:21" x14ac:dyDescent="0.25">
      <c r="A10" s="17"/>
      <c r="B10" s="17"/>
      <c r="C10" s="17"/>
      <c r="D10" s="18"/>
      <c r="E10" s="18"/>
      <c r="F10" s="18"/>
      <c r="G10" s="18"/>
      <c r="H10" s="158"/>
      <c r="I10" s="158"/>
      <c r="K10" s="14"/>
      <c r="L10" s="14"/>
      <c r="M10" s="14"/>
      <c r="N10" s="14"/>
      <c r="O10" s="14"/>
      <c r="P10" s="14"/>
      <c r="Q10" s="14"/>
      <c r="R10" s="14"/>
      <c r="S10" s="14"/>
      <c r="T10" s="14"/>
      <c r="U10" s="14"/>
    </row>
    <row r="11" spans="1:21" x14ac:dyDescent="0.2">
      <c r="A11" s="456"/>
      <c r="B11" s="456"/>
      <c r="C11" s="535" t="s">
        <v>440</v>
      </c>
      <c r="D11" s="348">
        <f>SUM(D13:D42)</f>
        <v>16016</v>
      </c>
      <c r="E11" s="348">
        <f>SUM(E13:E42)</f>
        <v>16799</v>
      </c>
      <c r="F11" s="348">
        <v>1677</v>
      </c>
      <c r="G11" s="348">
        <v>1801</v>
      </c>
      <c r="H11" s="531">
        <v>10.470779220779221</v>
      </c>
      <c r="I11" s="531">
        <v>10.720876242633489</v>
      </c>
      <c r="K11" s="22"/>
      <c r="L11" s="22"/>
      <c r="M11" s="14"/>
      <c r="N11" s="14"/>
      <c r="O11" s="40"/>
      <c r="P11" s="538"/>
      <c r="Q11" s="538"/>
      <c r="R11" s="14"/>
      <c r="S11" s="14"/>
      <c r="T11" s="14"/>
      <c r="U11" s="14"/>
    </row>
    <row r="12" spans="1:21" x14ac:dyDescent="0.2">
      <c r="A12" s="14"/>
      <c r="B12" s="14"/>
      <c r="C12" s="20"/>
      <c r="D12" s="24"/>
      <c r="E12" s="24"/>
      <c r="F12" s="24"/>
      <c r="G12" s="24"/>
      <c r="H12" s="159"/>
      <c r="I12" s="159"/>
      <c r="K12" s="22"/>
      <c r="L12" s="22"/>
      <c r="M12" s="14"/>
      <c r="N12" s="14"/>
      <c r="O12" s="20"/>
      <c r="P12" s="14"/>
      <c r="Q12" s="14"/>
      <c r="R12" s="14"/>
      <c r="S12" s="14"/>
      <c r="T12" s="14"/>
      <c r="U12" s="14"/>
    </row>
    <row r="13" spans="1:21" x14ac:dyDescent="0.2">
      <c r="A13" s="760" t="s">
        <v>67</v>
      </c>
      <c r="B13" s="502" t="s">
        <v>130</v>
      </c>
      <c r="C13" s="502" t="s">
        <v>442</v>
      </c>
      <c r="D13" s="446">
        <v>531</v>
      </c>
      <c r="E13" s="446">
        <v>663</v>
      </c>
      <c r="F13" s="446">
        <v>59</v>
      </c>
      <c r="G13" s="446">
        <v>57</v>
      </c>
      <c r="H13" s="539">
        <v>11.111111111111111</v>
      </c>
      <c r="I13" s="539">
        <v>8.5972850678733028</v>
      </c>
      <c r="J13" s="14"/>
      <c r="K13" s="22"/>
      <c r="L13" s="22"/>
      <c r="M13" s="14"/>
      <c r="N13" s="14"/>
      <c r="O13" s="95"/>
      <c r="P13" s="24"/>
      <c r="Q13" s="24"/>
      <c r="R13" s="32"/>
      <c r="S13" s="32"/>
      <c r="T13" s="14"/>
      <c r="U13" s="14"/>
    </row>
    <row r="14" spans="1:21" x14ac:dyDescent="0.2">
      <c r="A14" s="761"/>
      <c r="B14" s="95" t="s">
        <v>141</v>
      </c>
      <c r="C14" s="95" t="s">
        <v>446</v>
      </c>
      <c r="D14" s="24">
        <v>1046</v>
      </c>
      <c r="E14" s="24">
        <v>2031</v>
      </c>
      <c r="F14" s="24">
        <v>39</v>
      </c>
      <c r="G14" s="24">
        <v>53</v>
      </c>
      <c r="H14" s="540">
        <v>3.7284894837476101</v>
      </c>
      <c r="I14" s="540">
        <v>2.6095519448547511</v>
      </c>
      <c r="J14" s="14"/>
      <c r="K14" s="22"/>
      <c r="L14" s="22"/>
      <c r="M14" s="14"/>
      <c r="N14" s="14"/>
      <c r="O14" s="95"/>
      <c r="P14" s="24"/>
      <c r="Q14" s="24"/>
      <c r="R14" s="32"/>
      <c r="S14" s="32"/>
      <c r="T14" s="14"/>
      <c r="U14" s="14"/>
    </row>
    <row r="15" spans="1:21" x14ac:dyDescent="0.2">
      <c r="A15" s="761"/>
      <c r="B15" s="95" t="s">
        <v>137</v>
      </c>
      <c r="C15" s="95" t="s">
        <v>448</v>
      </c>
      <c r="D15" s="24">
        <v>63</v>
      </c>
      <c r="E15" s="24">
        <v>94</v>
      </c>
      <c r="F15" s="24">
        <v>9</v>
      </c>
      <c r="G15" s="24">
        <v>6</v>
      </c>
      <c r="H15" s="540">
        <v>14.285714285714285</v>
      </c>
      <c r="I15" s="540">
        <v>6.3829787234042552</v>
      </c>
      <c r="J15" s="14"/>
      <c r="K15" s="22"/>
      <c r="L15" s="22"/>
      <c r="M15" s="14"/>
      <c r="N15" s="14"/>
      <c r="O15" s="95"/>
      <c r="P15" s="24"/>
      <c r="Q15" s="24"/>
      <c r="R15" s="32"/>
      <c r="S15" s="32"/>
      <c r="T15" s="14"/>
      <c r="U15" s="14"/>
    </row>
    <row r="16" spans="1:21" x14ac:dyDescent="0.2">
      <c r="A16" s="761"/>
      <c r="B16" s="95" t="s">
        <v>120</v>
      </c>
      <c r="C16" s="74" t="s">
        <v>449</v>
      </c>
      <c r="D16" s="24">
        <v>599</v>
      </c>
      <c r="E16" s="24">
        <v>575</v>
      </c>
      <c r="F16" s="24">
        <v>100</v>
      </c>
      <c r="G16" s="24">
        <v>108</v>
      </c>
      <c r="H16" s="540">
        <v>16.694490818030051</v>
      </c>
      <c r="I16" s="540">
        <v>18.782608695652172</v>
      </c>
      <c r="J16" s="14"/>
      <c r="K16" s="22"/>
      <c r="L16" s="22"/>
      <c r="M16" s="14"/>
      <c r="N16" s="14"/>
      <c r="O16" s="95"/>
      <c r="P16" s="24"/>
      <c r="Q16" s="24"/>
      <c r="R16" s="32"/>
      <c r="S16" s="32"/>
      <c r="T16" s="14"/>
      <c r="U16" s="14"/>
    </row>
    <row r="17" spans="1:21" x14ac:dyDescent="0.2">
      <c r="A17" s="761"/>
      <c r="B17" s="95" t="s">
        <v>119</v>
      </c>
      <c r="C17" s="95" t="s">
        <v>450</v>
      </c>
      <c r="D17" s="24">
        <v>560</v>
      </c>
      <c r="E17" s="24">
        <v>472</v>
      </c>
      <c r="F17" s="24">
        <v>27</v>
      </c>
      <c r="G17" s="24">
        <v>34</v>
      </c>
      <c r="H17" s="540">
        <v>4.8214285714285721</v>
      </c>
      <c r="I17" s="540">
        <v>7.2033898305084749</v>
      </c>
      <c r="J17" s="14"/>
      <c r="K17" s="22"/>
      <c r="L17" s="22"/>
      <c r="M17" s="14"/>
      <c r="N17" s="14"/>
      <c r="O17" s="95"/>
      <c r="P17" s="24"/>
      <c r="Q17" s="24"/>
      <c r="R17" s="32"/>
      <c r="S17" s="32"/>
      <c r="T17" s="14"/>
      <c r="U17" s="14"/>
    </row>
    <row r="18" spans="1:21" x14ac:dyDescent="0.2">
      <c r="A18" s="761"/>
      <c r="B18" s="95" t="s">
        <v>125</v>
      </c>
      <c r="C18" s="95" t="s">
        <v>483</v>
      </c>
      <c r="D18" s="24">
        <v>638</v>
      </c>
      <c r="E18" s="24">
        <v>570</v>
      </c>
      <c r="F18" s="24">
        <v>15</v>
      </c>
      <c r="G18" s="24">
        <v>37</v>
      </c>
      <c r="H18" s="540">
        <v>2.3510971786833856</v>
      </c>
      <c r="I18" s="540">
        <v>6.4912280701754383</v>
      </c>
      <c r="J18" s="14"/>
      <c r="K18" s="22"/>
      <c r="L18" s="22"/>
      <c r="M18" s="14"/>
      <c r="N18" s="14"/>
      <c r="O18" s="95"/>
      <c r="P18" s="24"/>
      <c r="Q18" s="24"/>
      <c r="R18" s="32"/>
      <c r="S18" s="32"/>
      <c r="T18" s="14"/>
      <c r="U18" s="14"/>
    </row>
    <row r="19" spans="1:21" x14ac:dyDescent="0.2">
      <c r="A19" s="761"/>
      <c r="B19" s="95" t="s">
        <v>131</v>
      </c>
      <c r="C19" s="95" t="s">
        <v>454</v>
      </c>
      <c r="D19" s="24">
        <v>978</v>
      </c>
      <c r="E19" s="24">
        <v>981</v>
      </c>
      <c r="F19" s="24">
        <v>39</v>
      </c>
      <c r="G19" s="24">
        <v>59</v>
      </c>
      <c r="H19" s="540">
        <v>3.9877300613496933</v>
      </c>
      <c r="I19" s="540">
        <v>6.0142711518858309</v>
      </c>
      <c r="J19" s="14"/>
      <c r="K19" s="22"/>
      <c r="L19" s="22"/>
      <c r="M19" s="14"/>
      <c r="N19" s="14"/>
      <c r="O19" s="95"/>
      <c r="P19" s="24"/>
      <c r="Q19" s="24"/>
      <c r="R19" s="32"/>
      <c r="S19" s="32"/>
      <c r="T19" s="14"/>
      <c r="U19" s="14"/>
    </row>
    <row r="20" spans="1:21" x14ac:dyDescent="0.2">
      <c r="A20" s="761"/>
      <c r="B20" s="95" t="s">
        <v>126</v>
      </c>
      <c r="C20" s="95" t="s">
        <v>486</v>
      </c>
      <c r="D20" s="24">
        <v>350</v>
      </c>
      <c r="E20" s="24">
        <v>286</v>
      </c>
      <c r="F20" s="24">
        <v>5</v>
      </c>
      <c r="G20" s="24">
        <v>1</v>
      </c>
      <c r="H20" s="540">
        <v>1.4285714285714286</v>
      </c>
      <c r="I20" s="540">
        <v>0.34965034965034963</v>
      </c>
      <c r="J20" s="14"/>
      <c r="K20" s="22"/>
      <c r="L20" s="22"/>
      <c r="M20" s="14"/>
      <c r="N20" s="14"/>
      <c r="O20" s="95"/>
      <c r="P20" s="24"/>
      <c r="Q20" s="24"/>
      <c r="R20" s="32"/>
      <c r="S20" s="32"/>
      <c r="T20" s="14"/>
      <c r="U20" s="14"/>
    </row>
    <row r="21" spans="1:21" x14ac:dyDescent="0.2">
      <c r="A21" s="761"/>
      <c r="B21" s="95" t="s">
        <v>124</v>
      </c>
      <c r="C21" s="95" t="s">
        <v>488</v>
      </c>
      <c r="D21" s="24">
        <v>367</v>
      </c>
      <c r="E21" s="24">
        <v>316</v>
      </c>
      <c r="F21" s="24">
        <v>7</v>
      </c>
      <c r="G21" s="24">
        <v>14</v>
      </c>
      <c r="H21" s="540">
        <v>1.9073569482288828</v>
      </c>
      <c r="I21" s="540">
        <v>4.4303797468354427</v>
      </c>
      <c r="J21" s="14"/>
      <c r="K21" s="22"/>
      <c r="L21" s="22"/>
      <c r="M21" s="14"/>
      <c r="N21" s="14"/>
      <c r="O21" s="74"/>
      <c r="P21" s="24"/>
      <c r="Q21" s="24"/>
      <c r="R21" s="32"/>
      <c r="S21" s="32"/>
      <c r="T21" s="14"/>
      <c r="U21" s="14"/>
    </row>
    <row r="22" spans="1:21" x14ac:dyDescent="0.2">
      <c r="A22" s="761"/>
      <c r="B22" s="95" t="s">
        <v>117</v>
      </c>
      <c r="C22" s="95" t="s">
        <v>458</v>
      </c>
      <c r="D22" s="24">
        <v>582</v>
      </c>
      <c r="E22" s="24">
        <v>465</v>
      </c>
      <c r="F22" s="24">
        <v>75</v>
      </c>
      <c r="G22" s="24">
        <v>74</v>
      </c>
      <c r="H22" s="540">
        <v>12.886597938144329</v>
      </c>
      <c r="I22" s="540">
        <v>15.913978494623656</v>
      </c>
      <c r="J22" s="14"/>
      <c r="K22" s="22"/>
      <c r="L22" s="22"/>
      <c r="M22" s="14"/>
      <c r="N22" s="14"/>
      <c r="O22" s="95"/>
      <c r="P22" s="24"/>
      <c r="Q22" s="24"/>
      <c r="R22" s="32"/>
      <c r="S22" s="32"/>
      <c r="T22" s="14"/>
      <c r="U22" s="14"/>
    </row>
    <row r="23" spans="1:21" x14ac:dyDescent="0.2">
      <c r="A23" s="761"/>
      <c r="B23" s="95" t="s">
        <v>135</v>
      </c>
      <c r="C23" s="95" t="s">
        <v>351</v>
      </c>
      <c r="D23" s="24">
        <v>1950</v>
      </c>
      <c r="E23" s="24">
        <v>2131</v>
      </c>
      <c r="F23" s="24">
        <v>504</v>
      </c>
      <c r="G23" s="24">
        <v>527</v>
      </c>
      <c r="H23" s="540">
        <v>25.846153846153847</v>
      </c>
      <c r="I23" s="540">
        <v>24.730173627404977</v>
      </c>
      <c r="J23" s="14"/>
      <c r="K23" s="22"/>
      <c r="L23" s="22"/>
      <c r="M23" s="14"/>
      <c r="N23" s="14"/>
      <c r="O23" s="95"/>
      <c r="P23" s="24"/>
      <c r="Q23" s="24"/>
      <c r="R23" s="32"/>
      <c r="S23" s="32"/>
      <c r="T23" s="14"/>
      <c r="U23" s="14"/>
    </row>
    <row r="24" spans="1:21" x14ac:dyDescent="0.2">
      <c r="A24" s="761"/>
      <c r="B24" s="95" t="s">
        <v>138</v>
      </c>
      <c r="C24" s="95" t="s">
        <v>459</v>
      </c>
      <c r="D24" s="24">
        <v>562</v>
      </c>
      <c r="E24" s="24">
        <v>595</v>
      </c>
      <c r="F24" s="24">
        <v>16</v>
      </c>
      <c r="G24" s="24">
        <v>30</v>
      </c>
      <c r="H24" s="540">
        <v>2.8469750889679712</v>
      </c>
      <c r="I24" s="540">
        <v>5.0420168067226889</v>
      </c>
      <c r="J24" s="14"/>
      <c r="K24" s="22"/>
      <c r="L24" s="22"/>
      <c r="M24" s="14"/>
      <c r="N24" s="14"/>
      <c r="O24" s="95"/>
      <c r="P24" s="24"/>
      <c r="Q24" s="24"/>
      <c r="R24" s="32"/>
      <c r="S24" s="32"/>
      <c r="T24" s="14"/>
      <c r="U24" s="14"/>
    </row>
    <row r="25" spans="1:21" x14ac:dyDescent="0.2">
      <c r="A25" s="762"/>
      <c r="B25" s="398" t="s">
        <v>136</v>
      </c>
      <c r="C25" s="398" t="s">
        <v>463</v>
      </c>
      <c r="D25" s="399">
        <v>90</v>
      </c>
      <c r="E25" s="399">
        <v>180</v>
      </c>
      <c r="F25" s="399">
        <v>6</v>
      </c>
      <c r="G25" s="399">
        <v>16</v>
      </c>
      <c r="H25" s="541">
        <v>6.666666666666667</v>
      </c>
      <c r="I25" s="541">
        <v>8.8888888888888893</v>
      </c>
      <c r="J25" s="14"/>
      <c r="K25" s="22"/>
      <c r="L25" s="22"/>
      <c r="M25" s="14"/>
      <c r="N25" s="14"/>
      <c r="O25" s="95"/>
      <c r="P25" s="24"/>
      <c r="Q25" s="24"/>
      <c r="R25" s="32"/>
      <c r="S25" s="32"/>
      <c r="T25" s="14"/>
      <c r="U25" s="14"/>
    </row>
    <row r="26" spans="1:21" x14ac:dyDescent="0.2">
      <c r="A26" s="40"/>
      <c r="B26" s="95"/>
      <c r="C26" s="95"/>
      <c r="D26" s="24"/>
      <c r="E26" s="24"/>
      <c r="F26" s="24"/>
      <c r="G26" s="24"/>
      <c r="H26" s="540"/>
      <c r="I26" s="540"/>
      <c r="J26" s="14"/>
      <c r="K26" s="22"/>
      <c r="L26" s="22"/>
      <c r="M26" s="14"/>
      <c r="N26" s="14"/>
      <c r="O26" s="95"/>
      <c r="P26" s="24"/>
      <c r="Q26" s="24"/>
      <c r="R26" s="32"/>
      <c r="S26" s="32"/>
      <c r="T26" s="14"/>
      <c r="U26" s="14"/>
    </row>
    <row r="27" spans="1:21" x14ac:dyDescent="0.2">
      <c r="A27" s="760" t="s">
        <v>65</v>
      </c>
      <c r="B27" s="502" t="s">
        <v>140</v>
      </c>
      <c r="C27" s="502" t="s">
        <v>482</v>
      </c>
      <c r="D27" s="446">
        <v>233</v>
      </c>
      <c r="E27" s="446">
        <v>321</v>
      </c>
      <c r="F27" s="446">
        <v>21</v>
      </c>
      <c r="G27" s="446">
        <v>11</v>
      </c>
      <c r="H27" s="539">
        <v>9.0128755364806867</v>
      </c>
      <c r="I27" s="539">
        <v>3.4267912772585665</v>
      </c>
      <c r="J27" s="14"/>
      <c r="K27" s="22"/>
      <c r="L27" s="22"/>
      <c r="M27" s="14"/>
      <c r="N27" s="14"/>
      <c r="O27" s="95"/>
      <c r="P27" s="24"/>
      <c r="Q27" s="24"/>
      <c r="R27" s="32"/>
      <c r="S27" s="32"/>
      <c r="T27" s="14"/>
      <c r="U27" s="14"/>
    </row>
    <row r="28" spans="1:21" x14ac:dyDescent="0.2">
      <c r="A28" s="761"/>
      <c r="B28" s="95" t="s">
        <v>132</v>
      </c>
      <c r="C28" s="95" t="s">
        <v>443</v>
      </c>
      <c r="D28" s="24">
        <v>961</v>
      </c>
      <c r="E28" s="24">
        <v>1083</v>
      </c>
      <c r="F28" s="24">
        <v>34</v>
      </c>
      <c r="G28" s="24">
        <v>31</v>
      </c>
      <c r="H28" s="540">
        <v>3.5379812695109258</v>
      </c>
      <c r="I28" s="540">
        <v>2.8624192059095108</v>
      </c>
      <c r="J28" s="14"/>
      <c r="K28" s="22"/>
      <c r="L28" s="22"/>
      <c r="M28" s="14"/>
      <c r="N28" s="14"/>
      <c r="O28" s="95"/>
      <c r="P28" s="24"/>
      <c r="Q28" s="24"/>
      <c r="R28" s="32"/>
      <c r="S28" s="32"/>
      <c r="T28" s="14"/>
      <c r="U28" s="14"/>
    </row>
    <row r="29" spans="1:21" x14ac:dyDescent="0.2">
      <c r="A29" s="761"/>
      <c r="B29" s="95" t="s">
        <v>133</v>
      </c>
      <c r="C29" s="95" t="s">
        <v>444</v>
      </c>
      <c r="D29" s="24">
        <v>289</v>
      </c>
      <c r="E29" s="24">
        <v>313</v>
      </c>
      <c r="F29" s="24">
        <v>54</v>
      </c>
      <c r="G29" s="24">
        <v>44</v>
      </c>
      <c r="H29" s="540">
        <v>18.685121107266436</v>
      </c>
      <c r="I29" s="540">
        <v>14.057507987220447</v>
      </c>
      <c r="J29" s="14"/>
      <c r="K29" s="22"/>
      <c r="L29" s="22"/>
      <c r="M29" s="14"/>
      <c r="N29" s="14"/>
      <c r="O29" s="95"/>
      <c r="P29" s="24"/>
      <c r="Q29" s="24"/>
      <c r="R29" s="32"/>
      <c r="S29" s="32"/>
      <c r="T29" s="14"/>
      <c r="U29" s="14"/>
    </row>
    <row r="30" spans="1:21" x14ac:dyDescent="0.2">
      <c r="A30" s="761"/>
      <c r="B30" s="95" t="s">
        <v>127</v>
      </c>
      <c r="C30" s="95" t="s">
        <v>445</v>
      </c>
      <c r="D30" s="24">
        <v>1471</v>
      </c>
      <c r="E30" s="24">
        <v>1494</v>
      </c>
      <c r="F30" s="24">
        <v>122</v>
      </c>
      <c r="G30" s="24">
        <v>131</v>
      </c>
      <c r="H30" s="540">
        <v>8.2936777702243383</v>
      </c>
      <c r="I30" s="540">
        <v>8.7684069611780444</v>
      </c>
      <c r="J30" s="14"/>
      <c r="K30" s="22"/>
      <c r="L30" s="22"/>
      <c r="M30" s="14"/>
      <c r="N30" s="14"/>
      <c r="O30" s="95"/>
      <c r="P30" s="24"/>
      <c r="Q30" s="24"/>
      <c r="R30" s="32"/>
      <c r="S30" s="32"/>
      <c r="T30" s="14"/>
      <c r="U30" s="14"/>
    </row>
    <row r="31" spans="1:21" x14ac:dyDescent="0.2">
      <c r="A31" s="761"/>
      <c r="B31" s="95" t="s">
        <v>115</v>
      </c>
      <c r="C31" s="95" t="s">
        <v>447</v>
      </c>
      <c r="D31" s="24">
        <v>659</v>
      </c>
      <c r="E31" s="24">
        <v>554</v>
      </c>
      <c r="F31" s="24">
        <v>7</v>
      </c>
      <c r="G31" s="24">
        <v>9</v>
      </c>
      <c r="H31" s="540">
        <v>1.062215477996965</v>
      </c>
      <c r="I31" s="540">
        <v>1.6245487364620936</v>
      </c>
      <c r="J31" s="14"/>
      <c r="K31" s="22"/>
      <c r="L31" s="22"/>
      <c r="M31" s="14"/>
      <c r="N31" s="14"/>
      <c r="O31" s="95"/>
      <c r="P31" s="24"/>
      <c r="Q31" s="24"/>
      <c r="R31" s="32"/>
      <c r="S31" s="32"/>
      <c r="T31" s="14"/>
      <c r="U31" s="14"/>
    </row>
    <row r="32" spans="1:21" x14ac:dyDescent="0.2">
      <c r="A32" s="761"/>
      <c r="B32" s="95" t="s">
        <v>122</v>
      </c>
      <c r="C32" s="95" t="s">
        <v>485</v>
      </c>
      <c r="D32" s="24">
        <v>218</v>
      </c>
      <c r="E32" s="24">
        <v>153</v>
      </c>
      <c r="F32" s="24" t="s">
        <v>92</v>
      </c>
      <c r="G32" s="24">
        <v>11</v>
      </c>
      <c r="H32" s="540" t="s">
        <v>92</v>
      </c>
      <c r="I32" s="540">
        <v>7.18954248366013</v>
      </c>
      <c r="J32" s="14"/>
      <c r="K32" s="22"/>
      <c r="L32" s="22"/>
      <c r="M32" s="14"/>
      <c r="N32" s="14"/>
      <c r="O32" s="95"/>
      <c r="P32" s="24"/>
      <c r="Q32" s="24"/>
      <c r="R32" s="32"/>
      <c r="S32" s="32"/>
      <c r="T32" s="14"/>
      <c r="U32" s="14"/>
    </row>
    <row r="33" spans="1:21" x14ac:dyDescent="0.2">
      <c r="A33" s="761"/>
      <c r="B33" s="95" t="s">
        <v>139</v>
      </c>
      <c r="C33" s="95" t="s">
        <v>487</v>
      </c>
      <c r="D33" s="24">
        <v>640</v>
      </c>
      <c r="E33" s="24">
        <v>782</v>
      </c>
      <c r="F33" s="24">
        <v>15</v>
      </c>
      <c r="G33" s="24">
        <v>14</v>
      </c>
      <c r="H33" s="540">
        <v>2.34375</v>
      </c>
      <c r="I33" s="540">
        <v>1.7902813299232736</v>
      </c>
      <c r="J33" s="14"/>
      <c r="K33" s="22"/>
      <c r="L33" s="22"/>
      <c r="M33" s="14"/>
      <c r="N33" s="14"/>
      <c r="O33" s="95"/>
      <c r="P33" s="24"/>
      <c r="Q33" s="24"/>
      <c r="R33" s="32"/>
      <c r="S33" s="32"/>
      <c r="T33" s="14"/>
      <c r="U33" s="14"/>
    </row>
    <row r="34" spans="1:21" x14ac:dyDescent="0.2">
      <c r="A34" s="761"/>
      <c r="B34" s="95" t="s">
        <v>116</v>
      </c>
      <c r="C34" s="95" t="s">
        <v>489</v>
      </c>
      <c r="D34" s="24">
        <v>191</v>
      </c>
      <c r="E34" s="24">
        <v>159</v>
      </c>
      <c r="F34" s="24">
        <v>6</v>
      </c>
      <c r="G34" s="24">
        <v>4</v>
      </c>
      <c r="H34" s="540">
        <v>3.1413612565445024</v>
      </c>
      <c r="I34" s="540">
        <v>2.5157232704402519</v>
      </c>
      <c r="J34" s="14"/>
      <c r="K34" s="22"/>
      <c r="L34" s="22"/>
      <c r="M34" s="14"/>
      <c r="N34" s="14"/>
      <c r="O34" s="95"/>
      <c r="P34" s="24"/>
      <c r="Q34" s="24"/>
      <c r="R34" s="32"/>
      <c r="S34" s="32"/>
      <c r="T34" s="14"/>
      <c r="U34" s="14"/>
    </row>
    <row r="35" spans="1:21" x14ac:dyDescent="0.2">
      <c r="A35" s="762"/>
      <c r="B35" s="398" t="s">
        <v>118</v>
      </c>
      <c r="C35" s="398" t="s">
        <v>464</v>
      </c>
      <c r="D35" s="399">
        <v>449</v>
      </c>
      <c r="E35" s="399">
        <v>362</v>
      </c>
      <c r="F35" s="399">
        <v>21</v>
      </c>
      <c r="G35" s="399">
        <v>25</v>
      </c>
      <c r="H35" s="541">
        <v>4.6770601336302899</v>
      </c>
      <c r="I35" s="541">
        <v>6.9060773480662991</v>
      </c>
      <c r="J35" s="14"/>
      <c r="K35" s="22"/>
      <c r="L35" s="22"/>
      <c r="M35" s="14"/>
      <c r="N35" s="14"/>
      <c r="O35" s="95"/>
      <c r="P35" s="24"/>
      <c r="Q35" s="24"/>
      <c r="R35" s="32"/>
      <c r="S35" s="32"/>
      <c r="T35" s="14"/>
      <c r="U35" s="14"/>
    </row>
    <row r="36" spans="1:21" x14ac:dyDescent="0.2">
      <c r="A36" s="40"/>
      <c r="B36" s="95"/>
      <c r="C36" s="95"/>
      <c r="D36" s="24"/>
      <c r="E36" s="24"/>
      <c r="F36" s="24"/>
      <c r="G36" s="24"/>
      <c r="H36" s="540"/>
      <c r="I36" s="540"/>
      <c r="J36" s="14"/>
      <c r="K36" s="22"/>
      <c r="L36" s="22"/>
      <c r="M36" s="14"/>
      <c r="N36" s="14"/>
      <c r="O36" s="95"/>
      <c r="P36" s="24"/>
      <c r="Q36" s="24"/>
      <c r="R36" s="32"/>
      <c r="S36" s="32"/>
      <c r="T36" s="14"/>
      <c r="U36" s="14"/>
    </row>
    <row r="37" spans="1:21" x14ac:dyDescent="0.2">
      <c r="A37" s="760" t="s">
        <v>78</v>
      </c>
      <c r="B37" s="502" t="s">
        <v>123</v>
      </c>
      <c r="C37" s="502" t="s">
        <v>495</v>
      </c>
      <c r="D37" s="446">
        <v>162</v>
      </c>
      <c r="E37" s="446">
        <v>120</v>
      </c>
      <c r="F37" s="446">
        <v>14</v>
      </c>
      <c r="G37" s="446">
        <v>23</v>
      </c>
      <c r="H37" s="539">
        <v>8.6419753086419746</v>
      </c>
      <c r="I37" s="539">
        <v>19.166666666666668</v>
      </c>
      <c r="J37" s="14"/>
      <c r="K37" s="22"/>
      <c r="L37" s="22"/>
      <c r="M37" s="14"/>
      <c r="N37" s="14"/>
      <c r="O37" s="95"/>
      <c r="P37" s="24"/>
      <c r="Q37" s="24"/>
      <c r="R37" s="32"/>
      <c r="S37" s="32"/>
      <c r="T37" s="14"/>
      <c r="U37" s="14"/>
    </row>
    <row r="38" spans="1:21" x14ac:dyDescent="0.2">
      <c r="A38" s="761"/>
      <c r="B38" s="95" t="s">
        <v>134</v>
      </c>
      <c r="C38" s="95" t="s">
        <v>461</v>
      </c>
      <c r="D38" s="24">
        <v>57</v>
      </c>
      <c r="E38" s="24" t="s">
        <v>92</v>
      </c>
      <c r="F38" s="24" t="s">
        <v>92</v>
      </c>
      <c r="G38" s="24" t="s">
        <v>92</v>
      </c>
      <c r="H38" s="540" t="s">
        <v>92</v>
      </c>
      <c r="I38" s="540" t="s">
        <v>92</v>
      </c>
      <c r="J38" s="14"/>
      <c r="K38" s="22"/>
      <c r="L38" s="22"/>
      <c r="M38" s="14"/>
      <c r="N38" s="14"/>
      <c r="O38" s="95"/>
      <c r="P38" s="24"/>
      <c r="Q38" s="24"/>
      <c r="R38" s="32"/>
      <c r="S38" s="32"/>
      <c r="T38" s="14"/>
      <c r="U38" s="14"/>
    </row>
    <row r="39" spans="1:21" x14ac:dyDescent="0.2">
      <c r="A39" s="762"/>
      <c r="B39" s="398" t="s">
        <v>128</v>
      </c>
      <c r="C39" s="398" t="s">
        <v>165</v>
      </c>
      <c r="D39" s="399">
        <v>1450</v>
      </c>
      <c r="E39" s="399">
        <v>1344</v>
      </c>
      <c r="F39" s="399">
        <v>438</v>
      </c>
      <c r="G39" s="399">
        <v>446</v>
      </c>
      <c r="H39" s="541">
        <v>30.206896551724139</v>
      </c>
      <c r="I39" s="541">
        <v>33.18452380952381</v>
      </c>
      <c r="J39" s="14"/>
      <c r="K39" s="22"/>
      <c r="L39" s="22"/>
      <c r="M39" s="14"/>
      <c r="N39" s="14"/>
      <c r="O39" s="95"/>
      <c r="P39" s="24"/>
      <c r="Q39" s="24"/>
      <c r="R39" s="32"/>
      <c r="S39" s="32"/>
      <c r="T39" s="14"/>
      <c r="U39" s="14"/>
    </row>
    <row r="40" spans="1:21" x14ac:dyDescent="0.2">
      <c r="A40" s="40"/>
      <c r="B40" s="95"/>
      <c r="C40" s="95"/>
      <c r="D40" s="24"/>
      <c r="E40" s="24"/>
      <c r="F40" s="24"/>
      <c r="G40" s="24"/>
      <c r="H40" s="540"/>
      <c r="I40" s="540"/>
      <c r="J40" s="14"/>
      <c r="K40" s="22"/>
      <c r="L40" s="22"/>
      <c r="M40" s="14"/>
      <c r="N40" s="14"/>
      <c r="O40" s="95"/>
      <c r="P40" s="24"/>
      <c r="Q40" s="24"/>
      <c r="R40" s="32"/>
      <c r="S40" s="32"/>
      <c r="T40" s="14"/>
      <c r="U40" s="14"/>
    </row>
    <row r="41" spans="1:21" x14ac:dyDescent="0.2">
      <c r="A41" s="760" t="s">
        <v>90</v>
      </c>
      <c r="B41" s="502" t="s">
        <v>129</v>
      </c>
      <c r="C41" s="502" t="s">
        <v>490</v>
      </c>
      <c r="D41" s="446">
        <v>827</v>
      </c>
      <c r="E41" s="446">
        <v>677</v>
      </c>
      <c r="F41" s="446">
        <v>44</v>
      </c>
      <c r="G41" s="446">
        <v>36</v>
      </c>
      <c r="H41" s="539">
        <v>5.3204353083434093</v>
      </c>
      <c r="I41" s="539">
        <v>5.3175775480059082</v>
      </c>
      <c r="J41" s="14"/>
      <c r="K41" s="22"/>
      <c r="L41" s="22"/>
      <c r="M41" s="14"/>
      <c r="N41" s="14"/>
      <c r="O41" s="95"/>
      <c r="P41" s="24"/>
      <c r="Q41" s="24"/>
      <c r="R41" s="32"/>
      <c r="S41" s="32"/>
      <c r="T41" s="14"/>
      <c r="U41" s="14"/>
    </row>
    <row r="42" spans="1:21" x14ac:dyDescent="0.2">
      <c r="A42" s="762"/>
      <c r="B42" s="398" t="s">
        <v>121</v>
      </c>
      <c r="C42" s="398" t="s">
        <v>465</v>
      </c>
      <c r="D42" s="399">
        <v>93</v>
      </c>
      <c r="E42" s="399">
        <v>78</v>
      </c>
      <c r="F42" s="399" t="s">
        <v>241</v>
      </c>
      <c r="G42" s="399" t="s">
        <v>241</v>
      </c>
      <c r="H42" s="541" t="s">
        <v>241</v>
      </c>
      <c r="I42" s="541" t="s">
        <v>241</v>
      </c>
      <c r="J42" s="27"/>
      <c r="K42" s="22"/>
      <c r="L42" s="22"/>
      <c r="M42" s="27"/>
      <c r="N42" s="92"/>
      <c r="O42" s="95"/>
      <c r="P42" s="24"/>
      <c r="Q42" s="24"/>
      <c r="R42" s="32"/>
      <c r="S42" s="32"/>
      <c r="T42" s="14"/>
      <c r="U42" s="14"/>
    </row>
    <row r="43" spans="1:21" x14ac:dyDescent="0.2">
      <c r="A43" s="95"/>
      <c r="B43" s="14"/>
      <c r="C43" s="14"/>
      <c r="D43" s="24"/>
      <c r="E43" s="24"/>
      <c r="F43" s="27"/>
      <c r="G43" s="27"/>
      <c r="H43" s="159"/>
      <c r="I43" s="22"/>
      <c r="J43" s="14"/>
      <c r="K43" s="22"/>
      <c r="L43" s="22"/>
      <c r="M43" s="14"/>
      <c r="N43" s="14"/>
      <c r="O43" s="14"/>
      <c r="P43" s="14"/>
      <c r="Q43" s="14"/>
      <c r="R43" s="14"/>
      <c r="S43" s="14"/>
      <c r="T43" s="14"/>
      <c r="U43" s="14"/>
    </row>
    <row r="44" spans="1:21" ht="26.45" customHeight="1" x14ac:dyDescent="0.25">
      <c r="A44" s="780" t="s">
        <v>629</v>
      </c>
      <c r="B44" s="780"/>
      <c r="C44" s="780"/>
      <c r="D44" s="780"/>
      <c r="E44" s="780"/>
      <c r="F44" s="780"/>
      <c r="G44" s="780"/>
      <c r="H44" s="780"/>
      <c r="I44" s="780"/>
      <c r="K44" s="14"/>
      <c r="L44" s="14"/>
      <c r="M44" s="14"/>
      <c r="N44" s="14"/>
      <c r="O44" s="14"/>
      <c r="P44" s="14"/>
      <c r="Q44" s="14"/>
      <c r="R44" s="14"/>
      <c r="S44" s="14"/>
      <c r="T44" s="14"/>
      <c r="U44" s="14"/>
    </row>
    <row r="45" spans="1:21" ht="48.2" customHeight="1" x14ac:dyDescent="0.25">
      <c r="A45" s="758" t="s">
        <v>278</v>
      </c>
      <c r="B45" s="758"/>
      <c r="C45" s="758"/>
      <c r="D45" s="758"/>
      <c r="E45" s="758"/>
      <c r="F45" s="758"/>
      <c r="G45" s="758"/>
      <c r="H45" s="758"/>
      <c r="I45" s="758"/>
      <c r="J45" s="124"/>
      <c r="K45" s="124"/>
      <c r="L45" s="124"/>
      <c r="M45" s="124"/>
      <c r="N45" s="124"/>
      <c r="O45" s="124"/>
      <c r="P45" s="124"/>
      <c r="Q45" s="124"/>
      <c r="R45" s="124"/>
      <c r="S45" s="124"/>
      <c r="T45" s="124"/>
    </row>
    <row r="46" spans="1:21" ht="45.75" customHeight="1" x14ac:dyDescent="0.25">
      <c r="A46" s="766" t="s">
        <v>279</v>
      </c>
      <c r="B46" s="766"/>
      <c r="C46" s="766"/>
      <c r="D46" s="766"/>
      <c r="E46" s="766"/>
      <c r="F46" s="766"/>
      <c r="G46" s="766"/>
      <c r="H46" s="766"/>
      <c r="I46" s="766"/>
      <c r="J46" s="78"/>
      <c r="K46" s="78"/>
      <c r="L46" s="78"/>
      <c r="M46" s="78"/>
      <c r="N46" s="78"/>
      <c r="O46" s="78"/>
      <c r="P46" s="78"/>
      <c r="Q46" s="78"/>
      <c r="R46" s="78"/>
      <c r="S46" s="78"/>
      <c r="T46" s="78"/>
    </row>
    <row r="47" spans="1:21" x14ac:dyDescent="0.25">
      <c r="A47" s="781" t="s">
        <v>169</v>
      </c>
      <c r="B47" s="781"/>
      <c r="C47" s="781"/>
      <c r="D47" s="781"/>
      <c r="E47" s="781"/>
      <c r="F47" s="781"/>
      <c r="G47" s="781"/>
      <c r="H47" s="781"/>
      <c r="I47" s="781"/>
    </row>
    <row r="48" spans="1:21" ht="11.25" customHeight="1" x14ac:dyDescent="0.25">
      <c r="A48" s="752" t="s">
        <v>652</v>
      </c>
      <c r="B48" s="752"/>
      <c r="C48" s="752"/>
      <c r="D48" s="752"/>
      <c r="E48" s="752"/>
      <c r="F48" s="752"/>
      <c r="G48" s="752"/>
      <c r="H48" s="752"/>
      <c r="I48" s="752"/>
      <c r="J48" s="97"/>
      <c r="K48" s="97"/>
      <c r="L48" s="97"/>
      <c r="M48" s="97"/>
      <c r="N48" s="97"/>
      <c r="O48" s="97"/>
      <c r="P48" s="97"/>
      <c r="Q48" s="97"/>
      <c r="R48" s="97"/>
    </row>
    <row r="49" spans="1:9" x14ac:dyDescent="0.25">
      <c r="A49" s="752"/>
      <c r="B49" s="752"/>
      <c r="C49" s="752"/>
      <c r="D49" s="752"/>
      <c r="E49" s="752"/>
      <c r="F49" s="752"/>
      <c r="G49" s="752"/>
      <c r="H49" s="752"/>
      <c r="I49" s="752"/>
    </row>
  </sheetData>
  <mergeCells count="18">
    <mergeCell ref="A27:A35"/>
    <mergeCell ref="A37:A39"/>
    <mergeCell ref="A41:A42"/>
    <mergeCell ref="H5:I7"/>
    <mergeCell ref="D8:E8"/>
    <mergeCell ref="F8:G8"/>
    <mergeCell ref="H8:I8"/>
    <mergeCell ref="A13:A25"/>
    <mergeCell ref="C5:C9"/>
    <mergeCell ref="A5:A9"/>
    <mergeCell ref="B5:B9"/>
    <mergeCell ref="D5:E7"/>
    <mergeCell ref="F5:G7"/>
    <mergeCell ref="A48:I49"/>
    <mergeCell ref="A44:I44"/>
    <mergeCell ref="A45:I45"/>
    <mergeCell ref="A46:I46"/>
    <mergeCell ref="A47:I47"/>
  </mergeCells>
  <hyperlinks>
    <hyperlink ref="I1" location="Índice!A1" display="(Voltar ao índice)"/>
  </hyperlinks>
  <pageMargins left="0.511811024" right="0.511811024" top="0.78740157499999996" bottom="0.78740157499999996" header="0.31496062000000002" footer="0.31496062000000002"/>
  <pageSetup paperSize="9" scale="6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M31" sqref="M31"/>
    </sheetView>
  </sheetViews>
  <sheetFormatPr defaultRowHeight="11.25" x14ac:dyDescent="0.2"/>
  <cols>
    <col min="1" max="1" width="9.140625" style="3"/>
    <col min="2" max="2" width="11.7109375" style="3" customWidth="1"/>
    <col min="3" max="4" width="9.140625" style="3"/>
    <col min="5" max="7" width="9.140625" style="3" customWidth="1"/>
    <col min="8" max="9" width="9.140625" style="3"/>
    <col min="10" max="12" width="9.140625" style="3" customWidth="1"/>
    <col min="13" max="14" width="9.140625" style="3"/>
    <col min="15" max="16" width="9.140625" style="3" customWidth="1"/>
    <col min="17" max="16384" width="9.140625" style="3"/>
  </cols>
  <sheetData>
    <row r="1" spans="1:17" x14ac:dyDescent="0.2">
      <c r="A1" s="4" t="s">
        <v>619</v>
      </c>
      <c r="Q1" s="10" t="s">
        <v>46</v>
      </c>
    </row>
    <row r="2" spans="1:17" x14ac:dyDescent="0.2">
      <c r="A2" s="3" t="s">
        <v>556</v>
      </c>
    </row>
    <row r="3" spans="1:17" x14ac:dyDescent="0.2">
      <c r="A3" s="11" t="s">
        <v>674</v>
      </c>
    </row>
    <row r="5" spans="1:17" ht="19.5" customHeight="1" x14ac:dyDescent="0.2">
      <c r="A5" s="759" t="s">
        <v>437</v>
      </c>
      <c r="B5" s="759" t="s">
        <v>858</v>
      </c>
      <c r="C5" s="759" t="s">
        <v>337</v>
      </c>
      <c r="D5" s="759"/>
      <c r="E5" s="759"/>
      <c r="F5" s="759"/>
      <c r="G5" s="759"/>
      <c r="H5" s="759" t="s">
        <v>338</v>
      </c>
      <c r="I5" s="759"/>
      <c r="J5" s="759"/>
      <c r="K5" s="759"/>
      <c r="L5" s="759"/>
      <c r="M5" s="759" t="s">
        <v>859</v>
      </c>
      <c r="N5" s="759"/>
      <c r="O5" s="759"/>
      <c r="P5" s="759"/>
      <c r="Q5" s="759"/>
    </row>
    <row r="6" spans="1:17" ht="13.5" customHeight="1" x14ac:dyDescent="0.2">
      <c r="A6" s="759"/>
      <c r="B6" s="759"/>
      <c r="C6" s="759" t="s">
        <v>439</v>
      </c>
      <c r="D6" s="759"/>
      <c r="E6" s="753" t="s">
        <v>515</v>
      </c>
      <c r="F6" s="753"/>
      <c r="G6" s="753" t="s">
        <v>62</v>
      </c>
      <c r="H6" s="759" t="s">
        <v>439</v>
      </c>
      <c r="I6" s="759"/>
      <c r="J6" s="753" t="s">
        <v>515</v>
      </c>
      <c r="K6" s="753"/>
      <c r="L6" s="753" t="s">
        <v>62</v>
      </c>
      <c r="M6" s="759" t="s">
        <v>439</v>
      </c>
      <c r="N6" s="759"/>
      <c r="O6" s="753" t="s">
        <v>515</v>
      </c>
      <c r="P6" s="753"/>
      <c r="Q6" s="753" t="s">
        <v>62</v>
      </c>
    </row>
    <row r="7" spans="1:17" ht="15" customHeight="1" x14ac:dyDescent="0.2">
      <c r="A7" s="759"/>
      <c r="B7" s="759"/>
      <c r="C7" s="574" t="s">
        <v>678</v>
      </c>
      <c r="D7" s="575">
        <v>2017</v>
      </c>
      <c r="E7" s="575">
        <v>2016</v>
      </c>
      <c r="F7" s="575">
        <v>2017</v>
      </c>
      <c r="G7" s="753"/>
      <c r="H7" s="574" t="s">
        <v>678</v>
      </c>
      <c r="I7" s="575">
        <v>2017</v>
      </c>
      <c r="J7" s="575">
        <v>2016</v>
      </c>
      <c r="K7" s="575">
        <v>2017</v>
      </c>
      <c r="L7" s="753"/>
      <c r="M7" s="574" t="s">
        <v>678</v>
      </c>
      <c r="N7" s="575">
        <v>2017</v>
      </c>
      <c r="O7" s="575">
        <v>2016</v>
      </c>
      <c r="P7" s="575">
        <v>2017</v>
      </c>
      <c r="Q7" s="753"/>
    </row>
    <row r="8" spans="1:17" x14ac:dyDescent="0.2">
      <c r="A8" s="148"/>
      <c r="B8" s="148"/>
    </row>
    <row r="9" spans="1:17" x14ac:dyDescent="0.2">
      <c r="A9" s="576"/>
      <c r="B9" s="576" t="s">
        <v>440</v>
      </c>
      <c r="C9" s="357">
        <v>124251</v>
      </c>
      <c r="D9" s="357">
        <v>121297</v>
      </c>
      <c r="E9" s="542">
        <v>482.95934894882851</v>
      </c>
      <c r="F9" s="542">
        <v>458.38855168762962</v>
      </c>
      <c r="G9" s="542">
        <f>IFERROR((F9/E9-1)*100,"...")</f>
        <v>-5.0875497730145991</v>
      </c>
      <c r="H9" s="357">
        <v>100194</v>
      </c>
      <c r="I9" s="357">
        <v>95629</v>
      </c>
      <c r="J9" s="542">
        <v>389.45062018477859</v>
      </c>
      <c r="K9" s="542">
        <v>361.3876584691817</v>
      </c>
      <c r="L9" s="542">
        <f>IFERROR((K9/J9-1)*100,"...")</f>
        <v>-7.205781750272255</v>
      </c>
      <c r="M9" s="357">
        <v>225258</v>
      </c>
      <c r="N9" s="357">
        <v>217670</v>
      </c>
      <c r="O9" s="542">
        <v>875.57007207600111</v>
      </c>
      <c r="P9" s="542">
        <v>822.58783025009961</v>
      </c>
      <c r="Q9" s="542">
        <v>-6.0511709474353248</v>
      </c>
    </row>
    <row r="10" spans="1:17" x14ac:dyDescent="0.2">
      <c r="A10" s="20"/>
      <c r="B10" s="20"/>
      <c r="C10" s="58"/>
      <c r="D10" s="58"/>
      <c r="E10" s="413"/>
      <c r="F10" s="413"/>
      <c r="G10" s="413"/>
      <c r="H10" s="58"/>
      <c r="I10" s="58"/>
      <c r="J10" s="413"/>
      <c r="K10" s="413"/>
      <c r="L10" s="413"/>
      <c r="M10" s="58"/>
      <c r="N10" s="58"/>
      <c r="O10" s="413"/>
      <c r="P10" s="413"/>
      <c r="Q10" s="413"/>
    </row>
    <row r="11" spans="1:17" x14ac:dyDescent="0.2">
      <c r="A11" s="220" t="s">
        <v>140</v>
      </c>
      <c r="B11" s="220" t="s">
        <v>482</v>
      </c>
      <c r="C11" s="321" t="s">
        <v>92</v>
      </c>
      <c r="D11" s="321" t="s">
        <v>92</v>
      </c>
      <c r="E11" s="411" t="s">
        <v>92</v>
      </c>
      <c r="F11" s="411" t="s">
        <v>92</v>
      </c>
      <c r="G11" s="411" t="str">
        <f t="shared" ref="G11:G37" si="0">IFERROR((F11/E11-1)*100,"...")</f>
        <v>...</v>
      </c>
      <c r="H11" s="321" t="s">
        <v>92</v>
      </c>
      <c r="I11" s="321" t="s">
        <v>92</v>
      </c>
      <c r="J11" s="411" t="s">
        <v>92</v>
      </c>
      <c r="K11" s="411" t="s">
        <v>92</v>
      </c>
      <c r="L11" s="411" t="str">
        <f t="shared" ref="L11:L37" si="1">IFERROR((K11/J11-1)*100,"...")</f>
        <v>...</v>
      </c>
      <c r="M11" s="321" t="s">
        <v>92</v>
      </c>
      <c r="N11" s="321" t="s">
        <v>92</v>
      </c>
      <c r="O11" s="411" t="s">
        <v>92</v>
      </c>
      <c r="P11" s="411" t="s">
        <v>92</v>
      </c>
      <c r="Q11" s="411" t="s">
        <v>92</v>
      </c>
    </row>
    <row r="12" spans="1:17" x14ac:dyDescent="0.2">
      <c r="A12" s="81" t="s">
        <v>130</v>
      </c>
      <c r="B12" s="81" t="s">
        <v>442</v>
      </c>
      <c r="C12" s="58">
        <v>1233</v>
      </c>
      <c r="D12" s="58">
        <v>1057</v>
      </c>
      <c r="E12" s="413">
        <v>402.21429899560599</v>
      </c>
      <c r="F12" s="413">
        <v>331.63801569397685</v>
      </c>
      <c r="G12" s="413">
        <f t="shared" si="0"/>
        <v>-17.546935421706667</v>
      </c>
      <c r="H12" s="58">
        <v>305</v>
      </c>
      <c r="I12" s="58">
        <v>511</v>
      </c>
      <c r="J12" s="413">
        <v>99.493399183827918</v>
      </c>
      <c r="K12" s="413">
        <v>160.32831222291597</v>
      </c>
      <c r="L12" s="413">
        <f t="shared" si="1"/>
        <v>61.144672448759209</v>
      </c>
      <c r="M12" s="58">
        <v>1538</v>
      </c>
      <c r="N12" s="58">
        <v>1568</v>
      </c>
      <c r="O12" s="413">
        <v>501.70769817943392</v>
      </c>
      <c r="P12" s="413">
        <v>491.96632791689285</v>
      </c>
      <c r="Q12" s="413">
        <v>-1.9416425735323539</v>
      </c>
    </row>
    <row r="13" spans="1:17" x14ac:dyDescent="0.2">
      <c r="A13" s="81" t="s">
        <v>133</v>
      </c>
      <c r="B13" s="81" t="s">
        <v>444</v>
      </c>
      <c r="C13" s="58">
        <v>206</v>
      </c>
      <c r="D13" s="58">
        <v>265</v>
      </c>
      <c r="E13" s="413">
        <v>146.18741794698931</v>
      </c>
      <c r="F13" s="413">
        <v>181.72342380645426</v>
      </c>
      <c r="G13" s="413">
        <f t="shared" si="0"/>
        <v>24.308525561584958</v>
      </c>
      <c r="H13" s="58">
        <v>791</v>
      </c>
      <c r="I13" s="58">
        <v>717</v>
      </c>
      <c r="J13" s="413">
        <v>561.33129901004156</v>
      </c>
      <c r="K13" s="413">
        <v>491.68186743104798</v>
      </c>
      <c r="L13" s="413">
        <f t="shared" si="1"/>
        <v>-12.407900949372797</v>
      </c>
      <c r="M13" s="58">
        <v>997</v>
      </c>
      <c r="N13" s="58">
        <v>982</v>
      </c>
      <c r="O13" s="413">
        <v>707.51871695703085</v>
      </c>
      <c r="P13" s="413">
        <v>673.4052912375023</v>
      </c>
      <c r="Q13" s="413">
        <v>-4.8215580594457075</v>
      </c>
    </row>
    <row r="14" spans="1:17" x14ac:dyDescent="0.2">
      <c r="A14" s="81" t="s">
        <v>132</v>
      </c>
      <c r="B14" s="81" t="s">
        <v>443</v>
      </c>
      <c r="C14" s="58">
        <v>3586</v>
      </c>
      <c r="D14" s="58">
        <v>4585</v>
      </c>
      <c r="E14" s="413">
        <v>536.22510089734715</v>
      </c>
      <c r="F14" s="413">
        <v>664.55343024073215</v>
      </c>
      <c r="G14" s="413">
        <f t="shared" si="0"/>
        <v>23.931801985515722</v>
      </c>
      <c r="H14" s="58">
        <v>2693</v>
      </c>
      <c r="I14" s="58">
        <v>3522</v>
      </c>
      <c r="J14" s="413">
        <v>402.69219094159394</v>
      </c>
      <c r="K14" s="413">
        <v>510.48139177924946</v>
      </c>
      <c r="L14" s="413">
        <f t="shared" si="1"/>
        <v>26.76714454919469</v>
      </c>
      <c r="M14" s="58">
        <v>6279</v>
      </c>
      <c r="N14" s="58">
        <v>8107</v>
      </c>
      <c r="O14" s="413">
        <v>938.91729183894108</v>
      </c>
      <c r="P14" s="413">
        <v>1175.0348220199817</v>
      </c>
      <c r="Q14" s="413">
        <v>25.147851917668529</v>
      </c>
    </row>
    <row r="15" spans="1:17" x14ac:dyDescent="0.2">
      <c r="A15" s="81" t="s">
        <v>127</v>
      </c>
      <c r="B15" s="81" t="s">
        <v>445</v>
      </c>
      <c r="C15" s="58">
        <v>6219</v>
      </c>
      <c r="D15" s="58">
        <v>5734</v>
      </c>
      <c r="E15" s="413">
        <v>718.10279527777266</v>
      </c>
      <c r="F15" s="413">
        <v>646.66523063528598</v>
      </c>
      <c r="G15" s="413">
        <f t="shared" si="0"/>
        <v>-9.9480972797012406</v>
      </c>
      <c r="H15" s="58">
        <v>1644</v>
      </c>
      <c r="I15" s="58">
        <v>1566</v>
      </c>
      <c r="J15" s="413">
        <v>189.83132263011066</v>
      </c>
      <c r="K15" s="413">
        <v>176.60930435557339</v>
      </c>
      <c r="L15" s="413">
        <f t="shared" si="1"/>
        <v>-6.9651404685730389</v>
      </c>
      <c r="M15" s="58">
        <v>7863</v>
      </c>
      <c r="N15" s="58">
        <v>7300</v>
      </c>
      <c r="O15" s="413">
        <v>907.93411790788332</v>
      </c>
      <c r="P15" s="413">
        <v>823.27453499085948</v>
      </c>
      <c r="Q15" s="413">
        <v>-9.3244191673402028</v>
      </c>
    </row>
    <row r="16" spans="1:17" x14ac:dyDescent="0.2">
      <c r="A16" s="81" t="s">
        <v>141</v>
      </c>
      <c r="B16" s="81" t="s">
        <v>446</v>
      </c>
      <c r="C16" s="58">
        <v>6415</v>
      </c>
      <c r="D16" s="58">
        <v>6531</v>
      </c>
      <c r="E16" s="413">
        <v>617.38375573353665</v>
      </c>
      <c r="F16" s="413">
        <v>612.18808262617529</v>
      </c>
      <c r="G16" s="413">
        <f t="shared" si="0"/>
        <v>-0.84156297588170448</v>
      </c>
      <c r="H16" s="58">
        <v>2820</v>
      </c>
      <c r="I16" s="58">
        <v>2734</v>
      </c>
      <c r="J16" s="413">
        <v>271.39862683843694</v>
      </c>
      <c r="K16" s="413">
        <v>256.27349837696573</v>
      </c>
      <c r="L16" s="413">
        <f t="shared" si="1"/>
        <v>-5.5730305778131868</v>
      </c>
      <c r="M16" s="58">
        <v>9235</v>
      </c>
      <c r="N16" s="58">
        <v>9265</v>
      </c>
      <c r="O16" s="413">
        <v>888.78238257197347</v>
      </c>
      <c r="P16" s="413">
        <v>868.46158100314119</v>
      </c>
      <c r="Q16" s="413">
        <v>-2.2863641277438007</v>
      </c>
    </row>
    <row r="17" spans="1:18" x14ac:dyDescent="0.2">
      <c r="A17" s="81" t="s">
        <v>115</v>
      </c>
      <c r="B17" s="81" t="s">
        <v>447</v>
      </c>
      <c r="C17" s="58">
        <v>5663</v>
      </c>
      <c r="D17" s="58">
        <v>4855</v>
      </c>
      <c r="E17" s="413">
        <v>333.17997131228077</v>
      </c>
      <c r="F17" s="413">
        <v>277.15869804487517</v>
      </c>
      <c r="G17" s="413">
        <f t="shared" si="0"/>
        <v>-16.814117921541673</v>
      </c>
      <c r="H17" s="58">
        <v>7038</v>
      </c>
      <c r="I17" s="58">
        <v>5798</v>
      </c>
      <c r="J17" s="413">
        <v>414.0774568419269</v>
      </c>
      <c r="K17" s="413">
        <v>330.99199408119182</v>
      </c>
      <c r="L17" s="413">
        <f t="shared" si="1"/>
        <v>-20.065198283047991</v>
      </c>
      <c r="M17" s="58">
        <v>12701</v>
      </c>
      <c r="N17" s="58">
        <v>10653</v>
      </c>
      <c r="O17" s="413">
        <v>747.25742815420767</v>
      </c>
      <c r="P17" s="413">
        <v>608.15069212606693</v>
      </c>
      <c r="Q17" s="413">
        <v>-18.615637769134896</v>
      </c>
    </row>
    <row r="18" spans="1:18" x14ac:dyDescent="0.2">
      <c r="A18" s="81" t="s">
        <v>137</v>
      </c>
      <c r="B18" s="81" t="s">
        <v>448</v>
      </c>
      <c r="C18" s="58">
        <v>227</v>
      </c>
      <c r="D18" s="58">
        <v>629</v>
      </c>
      <c r="E18" s="413">
        <v>117.44254627857164</v>
      </c>
      <c r="F18" s="413">
        <v>322.35250707228073</v>
      </c>
      <c r="G18" s="413">
        <f t="shared" si="0"/>
        <v>174.4767695241095</v>
      </c>
      <c r="H18" s="58">
        <v>338</v>
      </c>
      <c r="I18" s="58">
        <v>816</v>
      </c>
      <c r="J18" s="413">
        <v>174.87039930465735</v>
      </c>
      <c r="K18" s="413">
        <v>418.18703620187779</v>
      </c>
      <c r="L18" s="413">
        <f t="shared" si="1"/>
        <v>139.14112271987028</v>
      </c>
      <c r="M18" s="58">
        <v>565</v>
      </c>
      <c r="N18" s="58">
        <v>1445</v>
      </c>
      <c r="O18" s="413">
        <v>292.31294558322901</v>
      </c>
      <c r="P18" s="413">
        <v>740.53954327415852</v>
      </c>
      <c r="Q18" s="413">
        <v>153.33792240936103</v>
      </c>
    </row>
    <row r="19" spans="1:18" x14ac:dyDescent="0.2">
      <c r="A19" s="81" t="s">
        <v>120</v>
      </c>
      <c r="B19" s="81" t="s">
        <v>449</v>
      </c>
      <c r="C19" s="58">
        <v>7298</v>
      </c>
      <c r="D19" s="58">
        <v>4876</v>
      </c>
      <c r="E19" s="413">
        <v>651.23210294071714</v>
      </c>
      <c r="F19" s="413">
        <v>427.18531659986417</v>
      </c>
      <c r="G19" s="413">
        <f t="shared" si="0"/>
        <v>-34.403523003418087</v>
      </c>
      <c r="H19" s="58">
        <v>3733</v>
      </c>
      <c r="I19" s="58">
        <v>3176</v>
      </c>
      <c r="J19" s="413">
        <v>333.11173475989273</v>
      </c>
      <c r="K19" s="413">
        <v>278.24868037759819</v>
      </c>
      <c r="L19" s="413">
        <f t="shared" si="1"/>
        <v>-16.469865410727692</v>
      </c>
      <c r="M19" s="58">
        <v>11031</v>
      </c>
      <c r="N19" s="58">
        <v>8052</v>
      </c>
      <c r="O19" s="413">
        <v>984.34383770060992</v>
      </c>
      <c r="P19" s="413">
        <v>705.43399697746236</v>
      </c>
      <c r="Q19" s="413">
        <v>-28.334595091758828</v>
      </c>
      <c r="R19" s="155"/>
    </row>
    <row r="20" spans="1:18" x14ac:dyDescent="0.2">
      <c r="A20" s="81" t="s">
        <v>119</v>
      </c>
      <c r="B20" s="81" t="s">
        <v>450</v>
      </c>
      <c r="C20" s="58">
        <v>1678</v>
      </c>
      <c r="D20" s="58">
        <v>1062</v>
      </c>
      <c r="E20" s="413">
        <v>447.24125707310185</v>
      </c>
      <c r="F20" s="413">
        <v>273.49634951906364</v>
      </c>
      <c r="G20" s="413">
        <f t="shared" si="0"/>
        <v>-38.848139523415995</v>
      </c>
      <c r="H20" s="58">
        <v>487</v>
      </c>
      <c r="I20" s="58">
        <v>319</v>
      </c>
      <c r="J20" s="413">
        <v>129.8012468382602</v>
      </c>
      <c r="K20" s="413">
        <v>82.151916663447551</v>
      </c>
      <c r="L20" s="413">
        <f t="shared" si="1"/>
        <v>-36.709454905457449</v>
      </c>
      <c r="M20" s="58">
        <v>2165</v>
      </c>
      <c r="N20" s="58">
        <v>1381</v>
      </c>
      <c r="O20" s="413">
        <v>577.04250391136202</v>
      </c>
      <c r="P20" s="413">
        <v>355.64826618251118</v>
      </c>
      <c r="Q20" s="413">
        <v>-38.367058965011459</v>
      </c>
    </row>
    <row r="21" spans="1:18" x14ac:dyDescent="0.2">
      <c r="A21" s="81" t="s">
        <v>122</v>
      </c>
      <c r="B21" s="81" t="s">
        <v>485</v>
      </c>
      <c r="C21" s="58">
        <v>1430</v>
      </c>
      <c r="D21" s="58">
        <v>1196</v>
      </c>
      <c r="E21" s="413">
        <v>365.24222200086331</v>
      </c>
      <c r="F21" s="413">
        <v>297.19011221660088</v>
      </c>
      <c r="G21" s="413">
        <f t="shared" si="0"/>
        <v>-18.632049003387564</v>
      </c>
      <c r="H21" s="58">
        <v>1158</v>
      </c>
      <c r="I21" s="58">
        <v>926</v>
      </c>
      <c r="J21" s="413">
        <v>295.76957557832151</v>
      </c>
      <c r="K21" s="413">
        <v>230.09869892355556</v>
      </c>
      <c r="L21" s="413">
        <f t="shared" si="1"/>
        <v>-22.203391449698284</v>
      </c>
      <c r="M21" s="58">
        <v>2588</v>
      </c>
      <c r="N21" s="58">
        <v>2122</v>
      </c>
      <c r="O21" s="413">
        <v>661.01179757918476</v>
      </c>
      <c r="P21" s="413">
        <v>527.28881114015644</v>
      </c>
      <c r="Q21" s="413">
        <v>-20.230045353011906</v>
      </c>
    </row>
    <row r="22" spans="1:18" x14ac:dyDescent="0.2">
      <c r="A22" s="81" t="s">
        <v>123</v>
      </c>
      <c r="B22" s="81" t="s">
        <v>495</v>
      </c>
      <c r="C22" s="58">
        <v>517</v>
      </c>
      <c r="D22" s="58">
        <v>460</v>
      </c>
      <c r="E22" s="413">
        <v>94.261361046538127</v>
      </c>
      <c r="F22" s="413">
        <v>80.926502901918838</v>
      </c>
      <c r="G22" s="413">
        <f t="shared" si="0"/>
        <v>-14.146685340174203</v>
      </c>
      <c r="H22" s="58">
        <v>2047</v>
      </c>
      <c r="I22" s="58">
        <v>1912</v>
      </c>
      <c r="J22" s="413">
        <v>373.21664615524867</v>
      </c>
      <c r="K22" s="413">
        <v>336.37276858362787</v>
      </c>
      <c r="L22" s="413">
        <f t="shared" si="1"/>
        <v>-9.8719813146530111</v>
      </c>
      <c r="M22" s="58">
        <v>2564</v>
      </c>
      <c r="N22" s="58">
        <v>2372</v>
      </c>
      <c r="O22" s="413">
        <v>467.4780072017868</v>
      </c>
      <c r="P22" s="413">
        <v>417.29927148554668</v>
      </c>
      <c r="Q22" s="413">
        <v>-10.73392436504087</v>
      </c>
    </row>
    <row r="23" spans="1:18" x14ac:dyDescent="0.2">
      <c r="A23" s="81" t="s">
        <v>125</v>
      </c>
      <c r="B23" s="81" t="s">
        <v>483</v>
      </c>
      <c r="C23" s="58">
        <v>5091</v>
      </c>
      <c r="D23" s="58">
        <v>4491</v>
      </c>
      <c r="E23" s="413">
        <v>285.37619376208335</v>
      </c>
      <c r="F23" s="413">
        <v>235.39080586888875</v>
      </c>
      <c r="G23" s="413">
        <f t="shared" si="0"/>
        <v>-17.515612369147782</v>
      </c>
      <c r="H23" s="58">
        <v>7564</v>
      </c>
      <c r="I23" s="58">
        <v>6429</v>
      </c>
      <c r="J23" s="413">
        <v>424.00030045499869</v>
      </c>
      <c r="K23" s="413">
        <v>336.9689358563985</v>
      </c>
      <c r="L23" s="413">
        <f t="shared" si="1"/>
        <v>-20.526250690201397</v>
      </c>
      <c r="M23" s="58">
        <v>12655</v>
      </c>
      <c r="N23" s="58">
        <v>10920</v>
      </c>
      <c r="O23" s="413">
        <v>709.37649421708215</v>
      </c>
      <c r="P23" s="413">
        <v>572.35974172528722</v>
      </c>
      <c r="Q23" s="413">
        <v>-19.315096230107866</v>
      </c>
    </row>
    <row r="24" spans="1:18" x14ac:dyDescent="0.2">
      <c r="A24" s="81" t="s">
        <v>131</v>
      </c>
      <c r="B24" s="81" t="s">
        <v>454</v>
      </c>
      <c r="C24" s="58">
        <v>1904</v>
      </c>
      <c r="D24" s="58">
        <v>2174</v>
      </c>
      <c r="E24" s="413">
        <v>443.92839323102459</v>
      </c>
      <c r="F24" s="413">
        <v>496.2541259398925</v>
      </c>
      <c r="G24" s="413">
        <f t="shared" si="0"/>
        <v>11.786975896726904</v>
      </c>
      <c r="H24" s="58">
        <v>1012</v>
      </c>
      <c r="I24" s="58">
        <v>1346</v>
      </c>
      <c r="J24" s="413">
        <v>235.9535367383387</v>
      </c>
      <c r="K24" s="413">
        <v>307.24841468035663</v>
      </c>
      <c r="L24" s="413">
        <f t="shared" si="1"/>
        <v>30.215642845430434</v>
      </c>
      <c r="M24" s="58">
        <v>2916</v>
      </c>
      <c r="N24" s="58">
        <v>3520</v>
      </c>
      <c r="O24" s="413">
        <v>679.88192996936334</v>
      </c>
      <c r="P24" s="413">
        <v>803.50254062024908</v>
      </c>
      <c r="Q24" s="413">
        <v>18.182658664932649</v>
      </c>
    </row>
    <row r="25" spans="1:18" x14ac:dyDescent="0.2">
      <c r="A25" s="81" t="s">
        <v>126</v>
      </c>
      <c r="B25" s="81" t="s">
        <v>860</v>
      </c>
      <c r="C25" s="58" t="s">
        <v>92</v>
      </c>
      <c r="D25" s="58" t="s">
        <v>92</v>
      </c>
      <c r="E25" s="413" t="s">
        <v>92</v>
      </c>
      <c r="F25" s="413" t="s">
        <v>92</v>
      </c>
      <c r="G25" s="413" t="str">
        <f t="shared" si="0"/>
        <v>...</v>
      </c>
      <c r="H25" s="58" t="s">
        <v>92</v>
      </c>
      <c r="I25" s="58" t="s">
        <v>92</v>
      </c>
      <c r="J25" s="413" t="s">
        <v>92</v>
      </c>
      <c r="K25" s="413" t="s">
        <v>92</v>
      </c>
      <c r="L25" s="413" t="str">
        <f t="shared" si="1"/>
        <v>...</v>
      </c>
      <c r="M25" s="58">
        <v>813</v>
      </c>
      <c r="N25" s="58">
        <v>744</v>
      </c>
      <c r="O25" s="413">
        <v>228.92896162553643</v>
      </c>
      <c r="P25" s="413">
        <v>201.02892222558472</v>
      </c>
      <c r="Q25" s="413">
        <v>-12.18720392642515</v>
      </c>
    </row>
    <row r="26" spans="1:18" x14ac:dyDescent="0.2">
      <c r="A26" s="81" t="s">
        <v>117</v>
      </c>
      <c r="B26" s="81" t="s">
        <v>458</v>
      </c>
      <c r="C26" s="58">
        <v>5158</v>
      </c>
      <c r="D26" s="58">
        <v>3954</v>
      </c>
      <c r="E26" s="413">
        <v>340.13246570319978</v>
      </c>
      <c r="F26" s="413">
        <v>259.40694612286995</v>
      </c>
      <c r="G26" s="413">
        <f t="shared" si="0"/>
        <v>-23.73355316536324</v>
      </c>
      <c r="H26" s="58">
        <v>5518</v>
      </c>
      <c r="I26" s="58">
        <v>5564</v>
      </c>
      <c r="J26" s="413">
        <v>363.87183903649793</v>
      </c>
      <c r="K26" s="413">
        <v>365.03294087699754</v>
      </c>
      <c r="L26" s="413">
        <f t="shared" si="1"/>
        <v>0.31909637293561222</v>
      </c>
      <c r="M26" s="58">
        <v>10676</v>
      </c>
      <c r="N26" s="58">
        <v>9518</v>
      </c>
      <c r="O26" s="413">
        <v>704.00430473969777</v>
      </c>
      <c r="P26" s="413">
        <v>624.43988699986744</v>
      </c>
      <c r="Q26" s="413">
        <v>-11.301694777171701</v>
      </c>
    </row>
    <row r="27" spans="1:18" x14ac:dyDescent="0.2">
      <c r="A27" s="81" t="s">
        <v>139</v>
      </c>
      <c r="B27" s="81" t="s">
        <v>487</v>
      </c>
      <c r="C27" s="58">
        <v>3461</v>
      </c>
      <c r="D27" s="58">
        <v>3802</v>
      </c>
      <c r="E27" s="413">
        <v>522.9052440098568</v>
      </c>
      <c r="F27" s="413">
        <v>565.47256074888674</v>
      </c>
      <c r="G27" s="413">
        <f t="shared" si="0"/>
        <v>8.1405411834476702</v>
      </c>
      <c r="H27" s="58">
        <v>1520</v>
      </c>
      <c r="I27" s="58">
        <v>1684</v>
      </c>
      <c r="J27" s="413">
        <v>229.64922591591514</v>
      </c>
      <c r="K27" s="413">
        <v>250.46180754895457</v>
      </c>
      <c r="L27" s="413">
        <f t="shared" si="1"/>
        <v>9.0627702096674376</v>
      </c>
      <c r="M27" s="58">
        <v>4981</v>
      </c>
      <c r="N27" s="58">
        <v>5486</v>
      </c>
      <c r="O27" s="413">
        <v>752.55446992577185</v>
      </c>
      <c r="P27" s="413">
        <v>815.93436829784127</v>
      </c>
      <c r="Q27" s="413">
        <v>8.4219682301961427</v>
      </c>
    </row>
    <row r="28" spans="1:18" x14ac:dyDescent="0.2">
      <c r="A28" s="81" t="s">
        <v>124</v>
      </c>
      <c r="B28" s="81" t="s">
        <v>488</v>
      </c>
      <c r="C28" s="58">
        <v>2483</v>
      </c>
      <c r="D28" s="58">
        <v>2202</v>
      </c>
      <c r="E28" s="413">
        <v>547.4746272079235</v>
      </c>
      <c r="F28" s="413">
        <v>465.87103285004326</v>
      </c>
      <c r="G28" s="413">
        <f t="shared" si="0"/>
        <v>-14.905456856339082</v>
      </c>
      <c r="H28" s="58">
        <v>1104</v>
      </c>
      <c r="I28" s="58">
        <v>1138</v>
      </c>
      <c r="J28" s="413">
        <v>243.42005172676099</v>
      </c>
      <c r="K28" s="413">
        <v>240.76350380715226</v>
      </c>
      <c r="L28" s="413">
        <f t="shared" si="1"/>
        <v>-1.0913430922242617</v>
      </c>
      <c r="M28" s="58">
        <v>3587</v>
      </c>
      <c r="N28" s="58">
        <v>3340</v>
      </c>
      <c r="O28" s="413">
        <v>790.89467893468452</v>
      </c>
      <c r="P28" s="413">
        <v>706.63453665719555</v>
      </c>
      <c r="Q28" s="413">
        <v>-10.653775340982863</v>
      </c>
    </row>
    <row r="29" spans="1:18" x14ac:dyDescent="0.2">
      <c r="A29" s="81" t="s">
        <v>135</v>
      </c>
      <c r="B29" s="81" t="s">
        <v>86</v>
      </c>
      <c r="C29" s="58">
        <v>19314</v>
      </c>
      <c r="D29" s="58">
        <v>25894</v>
      </c>
      <c r="E29" s="413">
        <v>707.21554658527009</v>
      </c>
      <c r="F29" s="413">
        <v>933.02331044914763</v>
      </c>
      <c r="G29" s="413">
        <f t="shared" si="0"/>
        <v>31.929128955687002</v>
      </c>
      <c r="H29" s="58">
        <v>6710</v>
      </c>
      <c r="I29" s="58">
        <v>6839</v>
      </c>
      <c r="J29" s="413">
        <v>245.69826641747758</v>
      </c>
      <c r="K29" s="413">
        <v>246.42567467991503</v>
      </c>
      <c r="L29" s="413">
        <f t="shared" si="1"/>
        <v>0.29605754775716697</v>
      </c>
      <c r="M29" s="58">
        <v>26024</v>
      </c>
      <c r="N29" s="58">
        <v>32733</v>
      </c>
      <c r="O29" s="413">
        <v>952.91381300274782</v>
      </c>
      <c r="P29" s="413">
        <v>1179.4489851290627</v>
      </c>
      <c r="Q29" s="413">
        <v>23.772892053319584</v>
      </c>
    </row>
    <row r="30" spans="1:18" x14ac:dyDescent="0.2">
      <c r="A30" s="81" t="s">
        <v>138</v>
      </c>
      <c r="B30" s="81" t="s">
        <v>459</v>
      </c>
      <c r="C30" s="58">
        <v>3068</v>
      </c>
      <c r="D30" s="58">
        <v>3785</v>
      </c>
      <c r="E30" s="413">
        <v>799.23515175829118</v>
      </c>
      <c r="F30" s="413">
        <v>956.65119006397049</v>
      </c>
      <c r="G30" s="413">
        <f t="shared" si="0"/>
        <v>19.695835194356647</v>
      </c>
      <c r="H30" s="58">
        <v>698</v>
      </c>
      <c r="I30" s="58">
        <v>722</v>
      </c>
      <c r="J30" s="413">
        <v>181.83381223184071</v>
      </c>
      <c r="K30" s="413">
        <v>182.48405791973229</v>
      </c>
      <c r="L30" s="413">
        <f t="shared" si="1"/>
        <v>0.35760438606573519</v>
      </c>
      <c r="M30" s="58">
        <v>3766</v>
      </c>
      <c r="N30" s="58">
        <v>4507</v>
      </c>
      <c r="O30" s="413">
        <v>981.06896399013203</v>
      </c>
      <c r="P30" s="413">
        <v>1139.1352479837028</v>
      </c>
      <c r="Q30" s="413">
        <v>16.111638406202864</v>
      </c>
    </row>
    <row r="31" spans="1:18" x14ac:dyDescent="0.2">
      <c r="A31" s="81" t="s">
        <v>129</v>
      </c>
      <c r="B31" s="81" t="s">
        <v>490</v>
      </c>
      <c r="C31" s="58">
        <v>8129</v>
      </c>
      <c r="D31" s="58">
        <v>8430</v>
      </c>
      <c r="E31" s="413">
        <v>943.45425656988391</v>
      </c>
      <c r="F31" s="413">
        <v>969.12815254054135</v>
      </c>
      <c r="G31" s="413">
        <f t="shared" si="0"/>
        <v>2.721265582498944</v>
      </c>
      <c r="H31" s="58">
        <v>3653</v>
      </c>
      <c r="I31" s="58">
        <v>3099</v>
      </c>
      <c r="J31" s="413">
        <v>423.9683108930725</v>
      </c>
      <c r="K31" s="413">
        <v>356.26668383429859</v>
      </c>
      <c r="L31" s="413">
        <f t="shared" si="1"/>
        <v>-15.968558337806693</v>
      </c>
      <c r="M31" s="58">
        <v>11782</v>
      </c>
      <c r="N31" s="58">
        <v>11529</v>
      </c>
      <c r="O31" s="413">
        <v>1367.4225674629563</v>
      </c>
      <c r="P31" s="413">
        <v>1325.39483637484</v>
      </c>
      <c r="Q31" s="413">
        <v>-3.0734998886329912</v>
      </c>
    </row>
    <row r="32" spans="1:18" x14ac:dyDescent="0.2">
      <c r="A32" s="81" t="s">
        <v>116</v>
      </c>
      <c r="B32" s="81" t="s">
        <v>489</v>
      </c>
      <c r="C32" s="58">
        <v>1424</v>
      </c>
      <c r="D32" s="58">
        <v>1320</v>
      </c>
      <c r="E32" s="413">
        <v>555.46887189889219</v>
      </c>
      <c r="F32" s="413">
        <v>498.35392189434896</v>
      </c>
      <c r="G32" s="413">
        <f t="shared" si="0"/>
        <v>-10.282295353345994</v>
      </c>
      <c r="H32" s="58">
        <v>1867</v>
      </c>
      <c r="I32" s="58">
        <v>1512</v>
      </c>
      <c r="J32" s="413">
        <v>728.27274145732565</v>
      </c>
      <c r="K32" s="413">
        <v>570.84176507898155</v>
      </c>
      <c r="L32" s="413">
        <f t="shared" si="1"/>
        <v>-21.61703540672324</v>
      </c>
      <c r="M32" s="58">
        <v>3291</v>
      </c>
      <c r="N32" s="58">
        <v>2832</v>
      </c>
      <c r="O32" s="413">
        <v>1283.7416133562178</v>
      </c>
      <c r="P32" s="413">
        <v>1069.1956869733306</v>
      </c>
      <c r="Q32" s="413">
        <v>-16.712547458984194</v>
      </c>
    </row>
    <row r="33" spans="1:17" x14ac:dyDescent="0.2">
      <c r="A33" s="81" t="s">
        <v>134</v>
      </c>
      <c r="B33" s="81" t="s">
        <v>461</v>
      </c>
      <c r="C33" s="58" t="s">
        <v>92</v>
      </c>
      <c r="D33" s="58" t="s">
        <v>92</v>
      </c>
      <c r="E33" s="413" t="s">
        <v>92</v>
      </c>
      <c r="F33" s="413" t="s">
        <v>92</v>
      </c>
      <c r="G33" s="413" t="str">
        <f t="shared" si="0"/>
        <v>...</v>
      </c>
      <c r="H33" s="58" t="s">
        <v>92</v>
      </c>
      <c r="I33" s="58" t="s">
        <v>92</v>
      </c>
      <c r="J33" s="413" t="s">
        <v>92</v>
      </c>
      <c r="K33" s="413" t="s">
        <v>92</v>
      </c>
      <c r="L33" s="413" t="str">
        <f t="shared" si="1"/>
        <v>...</v>
      </c>
      <c r="M33" s="58" t="s">
        <v>92</v>
      </c>
      <c r="N33" s="58" t="s">
        <v>92</v>
      </c>
      <c r="O33" s="413" t="s">
        <v>92</v>
      </c>
      <c r="P33" s="413" t="s">
        <v>92</v>
      </c>
      <c r="Q33" s="413" t="s">
        <v>92</v>
      </c>
    </row>
    <row r="34" spans="1:17" x14ac:dyDescent="0.2">
      <c r="A34" s="81" t="s">
        <v>136</v>
      </c>
      <c r="B34" s="81" t="s">
        <v>463</v>
      </c>
      <c r="C34" s="58">
        <v>386</v>
      </c>
      <c r="D34" s="58">
        <v>358</v>
      </c>
      <c r="E34" s="413">
        <v>115.38886945812071</v>
      </c>
      <c r="F34" s="413">
        <v>104.25403037927501</v>
      </c>
      <c r="G34" s="413">
        <f t="shared" si="0"/>
        <v>-9.649838091954777</v>
      </c>
      <c r="H34" s="58">
        <v>862</v>
      </c>
      <c r="I34" s="58">
        <v>693</v>
      </c>
      <c r="J34" s="413">
        <v>257.68187946347166</v>
      </c>
      <c r="K34" s="413">
        <v>201.8101761252446</v>
      </c>
      <c r="L34" s="413">
        <f t="shared" si="1"/>
        <v>-21.682433958708881</v>
      </c>
      <c r="M34" s="58">
        <v>1248</v>
      </c>
      <c r="N34" s="58">
        <v>1051</v>
      </c>
      <c r="O34" s="413">
        <v>373.07074892159238</v>
      </c>
      <c r="P34" s="413">
        <v>306.06420650451963</v>
      </c>
      <c r="Q34" s="413">
        <v>-17.960813762741658</v>
      </c>
    </row>
    <row r="35" spans="1:17" x14ac:dyDescent="0.2">
      <c r="A35" s="81" t="s">
        <v>128</v>
      </c>
      <c r="B35" s="81" t="s">
        <v>165</v>
      </c>
      <c r="C35" s="58">
        <v>38162</v>
      </c>
      <c r="D35" s="58">
        <v>32434</v>
      </c>
      <c r="E35" s="413">
        <v>488.93502950048094</v>
      </c>
      <c r="F35" s="413">
        <v>403.56737935283888</v>
      </c>
      <c r="G35" s="413">
        <f t="shared" si="0"/>
        <v>-17.459916961739818</v>
      </c>
      <c r="H35" s="58">
        <v>44668</v>
      </c>
      <c r="I35" s="58">
        <v>42547</v>
      </c>
      <c r="J35" s="413">
        <v>572.29049572159431</v>
      </c>
      <c r="K35" s="413">
        <v>529.40066872187322</v>
      </c>
      <c r="L35" s="413">
        <f t="shared" si="1"/>
        <v>-7.4944153922461787</v>
      </c>
      <c r="M35" s="58">
        <v>82830</v>
      </c>
      <c r="N35" s="58">
        <v>74981</v>
      </c>
      <c r="O35" s="413">
        <v>1061.2255252220752</v>
      </c>
      <c r="P35" s="413">
        <v>932.9680480747121</v>
      </c>
      <c r="Q35" s="413">
        <v>-12.08578893921003</v>
      </c>
    </row>
    <row r="36" spans="1:17" x14ac:dyDescent="0.2">
      <c r="A36" s="81" t="s">
        <v>118</v>
      </c>
      <c r="B36" s="81" t="s">
        <v>464</v>
      </c>
      <c r="C36" s="58">
        <v>979</v>
      </c>
      <c r="D36" s="58">
        <v>1066</v>
      </c>
      <c r="E36" s="413">
        <v>333.3287936153406</v>
      </c>
      <c r="F36" s="413">
        <v>353.66403906892799</v>
      </c>
      <c r="G36" s="413">
        <f t="shared" si="0"/>
        <v>6.1006567218594876</v>
      </c>
      <c r="H36" s="58">
        <v>533</v>
      </c>
      <c r="I36" s="58">
        <v>451</v>
      </c>
      <c r="J36" s="413">
        <v>181.47522675891375</v>
      </c>
      <c r="K36" s="413">
        <v>149.62709345223877</v>
      </c>
      <c r="L36" s="413">
        <f t="shared" si="1"/>
        <v>-17.549576256479682</v>
      </c>
      <c r="M36" s="58">
        <v>1512</v>
      </c>
      <c r="N36" s="58">
        <v>1517</v>
      </c>
      <c r="O36" s="413">
        <v>514.80402037425438</v>
      </c>
      <c r="P36" s="413">
        <v>503.29113252116679</v>
      </c>
      <c r="Q36" s="413">
        <v>-2.23636323677463</v>
      </c>
    </row>
    <row r="37" spans="1:17" x14ac:dyDescent="0.2">
      <c r="A37" s="513" t="s">
        <v>121</v>
      </c>
      <c r="B37" s="513" t="s">
        <v>672</v>
      </c>
      <c r="C37" s="322">
        <v>220</v>
      </c>
      <c r="D37" s="322">
        <v>137</v>
      </c>
      <c r="E37" s="415">
        <v>128.38618564642445</v>
      </c>
      <c r="F37" s="415">
        <v>76.642499104905127</v>
      </c>
      <c r="G37" s="415">
        <f t="shared" si="0"/>
        <v>-40.303157447189399</v>
      </c>
      <c r="H37" s="322">
        <v>1431</v>
      </c>
      <c r="I37" s="322">
        <v>1608</v>
      </c>
      <c r="J37" s="415">
        <v>835.09378027287903</v>
      </c>
      <c r="K37" s="415">
        <v>899.57035445757253</v>
      </c>
      <c r="L37" s="415">
        <f t="shared" si="1"/>
        <v>7.7208782663457098</v>
      </c>
      <c r="M37" s="322">
        <v>1651</v>
      </c>
      <c r="N37" s="322">
        <v>1745</v>
      </c>
      <c r="O37" s="415">
        <v>963.47996591930348</v>
      </c>
      <c r="P37" s="415">
        <v>976.21285356247756</v>
      </c>
      <c r="Q37" s="415">
        <v>1.321551884166583</v>
      </c>
    </row>
    <row r="39" spans="1:17" x14ac:dyDescent="0.2">
      <c r="A39" s="3" t="s">
        <v>861</v>
      </c>
    </row>
    <row r="40" spans="1:17" x14ac:dyDescent="0.2">
      <c r="A40" s="3" t="s">
        <v>663</v>
      </c>
    </row>
    <row r="41" spans="1:17" x14ac:dyDescent="0.2">
      <c r="A41" s="141" t="s">
        <v>862</v>
      </c>
    </row>
    <row r="42" spans="1:17" x14ac:dyDescent="0.2">
      <c r="A42" s="35" t="s">
        <v>208</v>
      </c>
    </row>
    <row r="43" spans="1:17" x14ac:dyDescent="0.2">
      <c r="A43" s="202" t="s">
        <v>863</v>
      </c>
    </row>
    <row r="44" spans="1:17" x14ac:dyDescent="0.2">
      <c r="A44" s="3" t="s">
        <v>668</v>
      </c>
    </row>
  </sheetData>
  <mergeCells count="14">
    <mergeCell ref="L6:L7"/>
    <mergeCell ref="M6:N6"/>
    <mergeCell ref="O6:P6"/>
    <mergeCell ref="Q6:Q7"/>
    <mergeCell ref="A5:A7"/>
    <mergeCell ref="B5:B7"/>
    <mergeCell ref="C5:G5"/>
    <mergeCell ref="H5:L5"/>
    <mergeCell ref="M5:Q5"/>
    <mergeCell ref="C6:D6"/>
    <mergeCell ref="E6:F6"/>
    <mergeCell ref="G6:G7"/>
    <mergeCell ref="H6:I6"/>
    <mergeCell ref="J6:K6"/>
  </mergeCells>
  <hyperlinks>
    <hyperlink ref="Q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Normal="100" workbookViewId="0">
      <pane xSplit="4" ySplit="11" topLeftCell="E12"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2" style="8" customWidth="1"/>
    <col min="2" max="2" width="18.85546875" style="8" customWidth="1"/>
    <col min="3" max="3" width="9.7109375" style="8" customWidth="1"/>
    <col min="4" max="4" width="10.140625" style="8" customWidth="1"/>
    <col min="5" max="5" width="9.28515625" style="8" bestFit="1" customWidth="1"/>
    <col min="6" max="6" width="9.28515625" style="8" customWidth="1"/>
    <col min="7" max="7" width="9.28515625" style="8" bestFit="1" customWidth="1"/>
    <col min="8" max="8" width="9.28515625" style="8" customWidth="1"/>
    <col min="9" max="9" width="9.28515625" style="8" bestFit="1" customWidth="1"/>
    <col min="10" max="10" width="9.28515625" style="8" customWidth="1"/>
    <col min="11" max="11" width="9.28515625" style="8" bestFit="1" customWidth="1"/>
    <col min="12" max="12" width="9.28515625" style="8" customWidth="1"/>
    <col min="13" max="13" width="9.28515625" style="8" bestFit="1" customWidth="1"/>
    <col min="14" max="14" width="9.28515625" style="8" customWidth="1"/>
    <col min="15" max="16" width="9.85546875" style="8" customWidth="1"/>
    <col min="17" max="17" width="9.28515625" style="8" bestFit="1" customWidth="1"/>
    <col min="18" max="18" width="9.28515625" style="8" customWidth="1"/>
    <col min="19" max="19" width="9.28515625" style="8" bestFit="1" customWidth="1"/>
    <col min="20" max="20" width="9.28515625" style="8" customWidth="1"/>
    <col min="21" max="21" width="9.28515625" style="8" bestFit="1" customWidth="1"/>
    <col min="22" max="16384" width="9.140625" style="8"/>
  </cols>
  <sheetData>
    <row r="1" spans="1:27" x14ac:dyDescent="0.25">
      <c r="A1" s="7" t="s">
        <v>142</v>
      </c>
      <c r="B1" s="7"/>
      <c r="C1" s="7"/>
      <c r="E1" s="9"/>
      <c r="F1" s="9"/>
      <c r="G1" s="9"/>
      <c r="H1" s="9"/>
      <c r="U1" s="10" t="s">
        <v>46</v>
      </c>
    </row>
    <row r="2" spans="1:27" x14ac:dyDescent="0.25">
      <c r="A2" s="11" t="s">
        <v>47</v>
      </c>
      <c r="B2" s="11"/>
      <c r="C2" s="11"/>
    </row>
    <row r="3" spans="1:27" x14ac:dyDescent="0.25">
      <c r="A3" s="11" t="s">
        <v>48</v>
      </c>
      <c r="B3" s="11"/>
      <c r="C3" s="11"/>
    </row>
    <row r="4" spans="1:27" x14ac:dyDescent="0.25">
      <c r="A4" s="11"/>
      <c r="B4" s="11"/>
      <c r="C4" s="11"/>
      <c r="E4" s="12"/>
      <c r="F4" s="12"/>
      <c r="O4" s="13"/>
      <c r="P4" s="13"/>
    </row>
    <row r="5" spans="1:27" ht="12.2" customHeight="1" x14ac:dyDescent="0.25">
      <c r="A5" s="753" t="s">
        <v>49</v>
      </c>
      <c r="B5" s="754" t="s">
        <v>50</v>
      </c>
      <c r="C5" s="754" t="s">
        <v>633</v>
      </c>
      <c r="D5" s="754" t="s">
        <v>632</v>
      </c>
      <c r="E5" s="759" t="s">
        <v>51</v>
      </c>
      <c r="F5" s="759"/>
      <c r="G5" s="759"/>
      <c r="H5" s="759"/>
      <c r="I5" s="759"/>
      <c r="J5" s="759"/>
      <c r="K5" s="753" t="s">
        <v>52</v>
      </c>
      <c r="L5" s="753"/>
      <c r="M5" s="753"/>
      <c r="N5" s="753"/>
      <c r="O5" s="753" t="s">
        <v>53</v>
      </c>
      <c r="P5" s="753"/>
      <c r="Q5" s="757" t="s">
        <v>54</v>
      </c>
      <c r="R5" s="757"/>
      <c r="S5" s="757"/>
      <c r="T5" s="757"/>
      <c r="U5" s="757"/>
    </row>
    <row r="6" spans="1:27" ht="20.25" customHeight="1" x14ac:dyDescent="0.25">
      <c r="A6" s="753"/>
      <c r="B6" s="755"/>
      <c r="C6" s="755"/>
      <c r="D6" s="755"/>
      <c r="E6" s="753" t="s">
        <v>55</v>
      </c>
      <c r="F6" s="753"/>
      <c r="G6" s="753" t="s">
        <v>56</v>
      </c>
      <c r="H6" s="753"/>
      <c r="I6" s="753" t="s">
        <v>57</v>
      </c>
      <c r="J6" s="753"/>
      <c r="K6" s="753"/>
      <c r="L6" s="753"/>
      <c r="M6" s="753"/>
      <c r="N6" s="753"/>
      <c r="O6" s="753"/>
      <c r="P6" s="753"/>
      <c r="Q6" s="757"/>
      <c r="R6" s="757"/>
      <c r="S6" s="757"/>
      <c r="T6" s="757"/>
      <c r="U6" s="757"/>
    </row>
    <row r="7" spans="1:27" ht="12.75" customHeight="1" x14ac:dyDescent="0.25">
      <c r="A7" s="753"/>
      <c r="B7" s="755"/>
      <c r="C7" s="755"/>
      <c r="D7" s="755"/>
      <c r="E7" s="753"/>
      <c r="F7" s="753"/>
      <c r="G7" s="753"/>
      <c r="H7" s="753"/>
      <c r="I7" s="753"/>
      <c r="J7" s="753"/>
      <c r="K7" s="753" t="s">
        <v>58</v>
      </c>
      <c r="L7" s="753"/>
      <c r="M7" s="753" t="s">
        <v>59</v>
      </c>
      <c r="N7" s="753"/>
      <c r="O7" s="753"/>
      <c r="P7" s="753"/>
      <c r="Q7" s="757"/>
      <c r="R7" s="757"/>
      <c r="S7" s="757"/>
      <c r="T7" s="757"/>
      <c r="U7" s="757"/>
    </row>
    <row r="8" spans="1:27" ht="13.5" customHeight="1" x14ac:dyDescent="0.25">
      <c r="A8" s="753"/>
      <c r="B8" s="755"/>
      <c r="C8" s="755"/>
      <c r="D8" s="755"/>
      <c r="E8" s="753" t="s">
        <v>60</v>
      </c>
      <c r="F8" s="753"/>
      <c r="G8" s="753" t="s">
        <v>60</v>
      </c>
      <c r="H8" s="753"/>
      <c r="I8" s="753" t="s">
        <v>60</v>
      </c>
      <c r="J8" s="753"/>
      <c r="K8" s="753" t="s">
        <v>60</v>
      </c>
      <c r="L8" s="753"/>
      <c r="M8" s="753" t="s">
        <v>60</v>
      </c>
      <c r="N8" s="753"/>
      <c r="O8" s="753" t="s">
        <v>60</v>
      </c>
      <c r="P8" s="753"/>
      <c r="Q8" s="753" t="s">
        <v>60</v>
      </c>
      <c r="R8" s="753"/>
      <c r="S8" s="753" t="s">
        <v>61</v>
      </c>
      <c r="T8" s="753"/>
      <c r="U8" s="753" t="s">
        <v>62</v>
      </c>
    </row>
    <row r="9" spans="1:27" ht="13.5" customHeight="1" x14ac:dyDescent="0.25">
      <c r="A9" s="753"/>
      <c r="B9" s="756"/>
      <c r="C9" s="756"/>
      <c r="D9" s="756"/>
      <c r="E9" s="314" t="s">
        <v>63</v>
      </c>
      <c r="F9" s="314">
        <v>2017</v>
      </c>
      <c r="G9" s="314" t="s">
        <v>63</v>
      </c>
      <c r="H9" s="314">
        <v>2017</v>
      </c>
      <c r="I9" s="314" t="s">
        <v>63</v>
      </c>
      <c r="J9" s="314">
        <v>2017</v>
      </c>
      <c r="K9" s="314" t="s">
        <v>63</v>
      </c>
      <c r="L9" s="314">
        <v>2017</v>
      </c>
      <c r="M9" s="314" t="s">
        <v>63</v>
      </c>
      <c r="N9" s="314">
        <v>2017</v>
      </c>
      <c r="O9" s="314" t="s">
        <v>63</v>
      </c>
      <c r="P9" s="314">
        <v>2017</v>
      </c>
      <c r="Q9" s="314" t="s">
        <v>63</v>
      </c>
      <c r="R9" s="314">
        <v>2017</v>
      </c>
      <c r="S9" s="314">
        <v>2016</v>
      </c>
      <c r="T9" s="314">
        <v>2017</v>
      </c>
      <c r="U9" s="753"/>
    </row>
    <row r="10" spans="1:27" x14ac:dyDescent="0.25">
      <c r="A10" s="17"/>
      <c r="B10" s="17"/>
      <c r="C10" s="17"/>
      <c r="D10" s="17"/>
      <c r="H10" s="18"/>
      <c r="J10" s="18"/>
      <c r="L10" s="18"/>
      <c r="N10" s="18"/>
      <c r="P10" s="18"/>
      <c r="R10" s="18"/>
      <c r="U10" s="19"/>
    </row>
    <row r="11" spans="1:27" x14ac:dyDescent="0.25">
      <c r="A11" s="347"/>
      <c r="B11" s="344" t="s">
        <v>64</v>
      </c>
      <c r="C11" s="347"/>
      <c r="D11" s="347"/>
      <c r="E11" s="348">
        <v>54338</v>
      </c>
      <c r="F11" s="348">
        <v>55900</v>
      </c>
      <c r="G11" s="348">
        <v>2660</v>
      </c>
      <c r="H11" s="348">
        <v>2460</v>
      </c>
      <c r="I11" s="348">
        <v>844</v>
      </c>
      <c r="J11" s="348">
        <v>955</v>
      </c>
      <c r="K11" s="348">
        <v>93</v>
      </c>
      <c r="L11" s="348">
        <v>77</v>
      </c>
      <c r="M11" s="348">
        <v>293</v>
      </c>
      <c r="N11" s="348">
        <v>290</v>
      </c>
      <c r="O11" s="348">
        <v>4240</v>
      </c>
      <c r="P11" s="348">
        <v>5159</v>
      </c>
      <c r="Q11" s="348">
        <v>61597</v>
      </c>
      <c r="R11" s="348">
        <v>63895</v>
      </c>
      <c r="S11" s="254">
        <v>29.889640906610161</v>
      </c>
      <c r="T11" s="254">
        <v>30.768907905636887</v>
      </c>
      <c r="U11" s="210">
        <v>2.9417114838347747</v>
      </c>
      <c r="Z11" s="44"/>
      <c r="AA11" s="44"/>
    </row>
    <row r="12" spans="1:27" x14ac:dyDescent="0.25">
      <c r="A12" s="14"/>
      <c r="B12" s="14"/>
      <c r="C12" s="14"/>
      <c r="D12" s="14"/>
      <c r="E12" s="24"/>
      <c r="F12" s="24"/>
      <c r="G12" s="24"/>
      <c r="H12" s="24"/>
      <c r="I12" s="24"/>
      <c r="J12" s="24"/>
      <c r="K12" s="26"/>
      <c r="L12" s="24"/>
      <c r="M12" s="26"/>
      <c r="N12" s="24"/>
      <c r="O12" s="26"/>
      <c r="P12" s="25"/>
      <c r="Q12" s="26"/>
      <c r="R12" s="24"/>
      <c r="S12" s="28"/>
      <c r="T12" s="28"/>
      <c r="U12" s="29"/>
    </row>
    <row r="13" spans="1:27" x14ac:dyDescent="0.25">
      <c r="A13" s="760" t="s">
        <v>67</v>
      </c>
      <c r="B13" s="213" t="s">
        <v>68</v>
      </c>
      <c r="C13" s="561" t="s">
        <v>572</v>
      </c>
      <c r="D13" s="519">
        <v>95.25</v>
      </c>
      <c r="E13" s="446">
        <v>1696</v>
      </c>
      <c r="F13" s="446">
        <v>1703</v>
      </c>
      <c r="G13" s="446">
        <v>61</v>
      </c>
      <c r="H13" s="446">
        <v>58</v>
      </c>
      <c r="I13" s="446">
        <v>9</v>
      </c>
      <c r="J13" s="446">
        <v>19</v>
      </c>
      <c r="K13" s="446">
        <v>2</v>
      </c>
      <c r="L13" s="446" t="s">
        <v>241</v>
      </c>
      <c r="M13" s="446">
        <v>8</v>
      </c>
      <c r="N13" s="446">
        <v>2</v>
      </c>
      <c r="O13" s="446">
        <v>112</v>
      </c>
      <c r="P13" s="474">
        <v>141</v>
      </c>
      <c r="Q13" s="446">
        <v>1878</v>
      </c>
      <c r="R13" s="446">
        <v>1921</v>
      </c>
      <c r="S13" s="218">
        <v>55.910112734198023</v>
      </c>
      <c r="T13" s="218">
        <v>56.904642216135144</v>
      </c>
      <c r="U13" s="520">
        <v>1.7788007093908265</v>
      </c>
    </row>
    <row r="14" spans="1:27" x14ac:dyDescent="0.25">
      <c r="A14" s="761"/>
      <c r="B14" s="14" t="s">
        <v>81</v>
      </c>
      <c r="C14" s="562" t="s">
        <v>573</v>
      </c>
      <c r="D14" s="518">
        <v>91.75</v>
      </c>
      <c r="E14" s="24">
        <v>3649</v>
      </c>
      <c r="F14" s="24">
        <v>3820</v>
      </c>
      <c r="G14" s="24">
        <v>224</v>
      </c>
      <c r="H14" s="24">
        <v>222</v>
      </c>
      <c r="I14" s="24">
        <v>53</v>
      </c>
      <c r="J14" s="24">
        <v>35</v>
      </c>
      <c r="K14" s="24">
        <v>6</v>
      </c>
      <c r="L14" s="24">
        <v>13</v>
      </c>
      <c r="M14" s="24">
        <v>17</v>
      </c>
      <c r="N14" s="24">
        <v>24</v>
      </c>
      <c r="O14" s="24">
        <v>281</v>
      </c>
      <c r="P14" s="27">
        <v>388</v>
      </c>
      <c r="Q14" s="24">
        <v>4207</v>
      </c>
      <c r="R14" s="24">
        <v>4465</v>
      </c>
      <c r="S14" s="199">
        <v>50.853866271859182</v>
      </c>
      <c r="T14" s="199">
        <v>53.366780499862074</v>
      </c>
      <c r="U14" s="29">
        <v>4.9414418454815756</v>
      </c>
    </row>
    <row r="15" spans="1:27" x14ac:dyDescent="0.25">
      <c r="A15" s="761"/>
      <c r="B15" s="14" t="s">
        <v>85</v>
      </c>
      <c r="C15" s="562" t="s">
        <v>574</v>
      </c>
      <c r="D15" s="518">
        <v>91.75</v>
      </c>
      <c r="E15" s="24">
        <v>642</v>
      </c>
      <c r="F15" s="24">
        <v>597</v>
      </c>
      <c r="G15" s="24">
        <v>49</v>
      </c>
      <c r="H15" s="24">
        <v>45</v>
      </c>
      <c r="I15" s="24">
        <v>12</v>
      </c>
      <c r="J15" s="24">
        <v>9</v>
      </c>
      <c r="K15" s="24" t="s">
        <v>241</v>
      </c>
      <c r="L15" s="24">
        <v>1</v>
      </c>
      <c r="M15" s="24">
        <v>3</v>
      </c>
      <c r="N15" s="24">
        <v>4</v>
      </c>
      <c r="O15" s="24">
        <v>28</v>
      </c>
      <c r="P15" s="27">
        <v>30</v>
      </c>
      <c r="Q15" s="24">
        <v>703</v>
      </c>
      <c r="R15" s="24">
        <v>651</v>
      </c>
      <c r="S15" s="199">
        <v>21.885448511602711</v>
      </c>
      <c r="T15" s="199">
        <v>20.222057449902259</v>
      </c>
      <c r="U15" s="29">
        <v>-7.6004431018107503</v>
      </c>
      <c r="Z15" s="44"/>
      <c r="AA15" s="44"/>
    </row>
    <row r="16" spans="1:27" x14ac:dyDescent="0.25">
      <c r="A16" s="761"/>
      <c r="B16" s="14" t="s">
        <v>84</v>
      </c>
      <c r="C16" s="562" t="s">
        <v>575</v>
      </c>
      <c r="D16" s="518">
        <v>91.5</v>
      </c>
      <c r="E16" s="24">
        <v>4277</v>
      </c>
      <c r="F16" s="24">
        <v>5139</v>
      </c>
      <c r="G16" s="24">
        <v>169</v>
      </c>
      <c r="H16" s="24">
        <v>250</v>
      </c>
      <c r="I16" s="24">
        <v>34</v>
      </c>
      <c r="J16" s="24">
        <v>37</v>
      </c>
      <c r="K16" s="24" t="s">
        <v>241</v>
      </c>
      <c r="L16" s="24">
        <v>2</v>
      </c>
      <c r="M16" s="24">
        <v>18</v>
      </c>
      <c r="N16" s="24">
        <v>22</v>
      </c>
      <c r="O16" s="24">
        <v>64</v>
      </c>
      <c r="P16" s="27">
        <v>123</v>
      </c>
      <c r="Q16" s="24">
        <v>4480</v>
      </c>
      <c r="R16" s="24">
        <v>5426</v>
      </c>
      <c r="S16" s="199">
        <v>47.607226777024749</v>
      </c>
      <c r="T16" s="199">
        <v>57.276972904592775</v>
      </c>
      <c r="U16" s="29">
        <v>20.311508949802224</v>
      </c>
    </row>
    <row r="17" spans="1:22" x14ac:dyDescent="0.25">
      <c r="A17" s="761"/>
      <c r="B17" s="14" t="s">
        <v>87</v>
      </c>
      <c r="C17" s="562" t="s">
        <v>576</v>
      </c>
      <c r="D17" s="518">
        <v>88.442502106149959</v>
      </c>
      <c r="E17" s="24">
        <v>1748</v>
      </c>
      <c r="F17" s="24">
        <v>1863</v>
      </c>
      <c r="G17" s="24">
        <v>48</v>
      </c>
      <c r="H17" s="24">
        <v>83</v>
      </c>
      <c r="I17" s="24">
        <v>119</v>
      </c>
      <c r="J17" s="24">
        <v>301</v>
      </c>
      <c r="K17" s="24">
        <v>1</v>
      </c>
      <c r="L17" s="24" t="s">
        <v>241</v>
      </c>
      <c r="M17" s="24">
        <v>10</v>
      </c>
      <c r="N17" s="24">
        <v>18</v>
      </c>
      <c r="O17" s="24">
        <v>65</v>
      </c>
      <c r="P17" s="27">
        <v>139</v>
      </c>
      <c r="Q17" s="24">
        <v>1980</v>
      </c>
      <c r="R17" s="24">
        <v>2386</v>
      </c>
      <c r="S17" s="199">
        <v>56.978450059539604</v>
      </c>
      <c r="T17" s="199">
        <v>68.035299656145142</v>
      </c>
      <c r="U17" s="29">
        <v>19.405318300255068</v>
      </c>
    </row>
    <row r="18" spans="1:22" x14ac:dyDescent="0.25">
      <c r="A18" s="761"/>
      <c r="B18" s="14" t="s">
        <v>76</v>
      </c>
      <c r="C18" s="562" t="s">
        <v>577</v>
      </c>
      <c r="D18" s="518">
        <v>87</v>
      </c>
      <c r="E18" s="24">
        <v>2071</v>
      </c>
      <c r="F18" s="24">
        <v>1816</v>
      </c>
      <c r="G18" s="24">
        <v>113</v>
      </c>
      <c r="H18" s="24">
        <v>97</v>
      </c>
      <c r="I18" s="24">
        <v>31</v>
      </c>
      <c r="J18" s="24">
        <v>32</v>
      </c>
      <c r="K18" s="24">
        <v>3</v>
      </c>
      <c r="L18" s="24" t="s">
        <v>241</v>
      </c>
      <c r="M18" s="24">
        <v>7</v>
      </c>
      <c r="N18" s="24">
        <v>3</v>
      </c>
      <c r="O18" s="24">
        <v>127</v>
      </c>
      <c r="P18" s="27">
        <v>110</v>
      </c>
      <c r="Q18" s="24">
        <v>2342</v>
      </c>
      <c r="R18" s="24">
        <v>2055</v>
      </c>
      <c r="S18" s="199">
        <v>33.678284092863485</v>
      </c>
      <c r="T18" s="199">
        <v>29.35618249060138</v>
      </c>
      <c r="U18" s="29">
        <v>-12.833497069935252</v>
      </c>
    </row>
    <row r="19" spans="1:22" x14ac:dyDescent="0.25">
      <c r="A19" s="761"/>
      <c r="B19" s="14" t="s">
        <v>74</v>
      </c>
      <c r="C19" s="562" t="s">
        <v>578</v>
      </c>
      <c r="D19" s="518">
        <v>84.75</v>
      </c>
      <c r="E19" s="24">
        <v>1181</v>
      </c>
      <c r="F19" s="24">
        <v>1405</v>
      </c>
      <c r="G19" s="24">
        <v>55</v>
      </c>
      <c r="H19" s="24">
        <v>44</v>
      </c>
      <c r="I19" s="24">
        <v>16</v>
      </c>
      <c r="J19" s="24">
        <v>11</v>
      </c>
      <c r="K19" s="24" t="s">
        <v>241</v>
      </c>
      <c r="L19" s="24">
        <v>1</v>
      </c>
      <c r="M19" s="24">
        <v>4</v>
      </c>
      <c r="N19" s="24">
        <v>3</v>
      </c>
      <c r="O19" s="24">
        <v>56</v>
      </c>
      <c r="P19" s="27">
        <v>41</v>
      </c>
      <c r="Q19" s="24">
        <v>1308</v>
      </c>
      <c r="R19" s="24">
        <v>1501</v>
      </c>
      <c r="S19" s="199">
        <v>32.916450348378348</v>
      </c>
      <c r="T19" s="199">
        <v>37.372185134983056</v>
      </c>
      <c r="U19" s="29">
        <v>13.536498436029643</v>
      </c>
    </row>
    <row r="20" spans="1:22" x14ac:dyDescent="0.25">
      <c r="A20" s="761"/>
      <c r="B20" s="14" t="s">
        <v>86</v>
      </c>
      <c r="C20" s="562" t="s">
        <v>579</v>
      </c>
      <c r="D20" s="518">
        <v>84.5</v>
      </c>
      <c r="E20" s="24">
        <v>5042</v>
      </c>
      <c r="F20" s="24">
        <v>5346</v>
      </c>
      <c r="G20" s="24">
        <v>239</v>
      </c>
      <c r="H20" s="24">
        <v>237</v>
      </c>
      <c r="I20" s="24">
        <v>56</v>
      </c>
      <c r="J20" s="24">
        <v>39</v>
      </c>
      <c r="K20" s="24">
        <v>27</v>
      </c>
      <c r="L20" s="24">
        <v>28</v>
      </c>
      <c r="M20" s="24">
        <v>60</v>
      </c>
      <c r="N20" s="24">
        <v>76</v>
      </c>
      <c r="O20" s="24">
        <v>925</v>
      </c>
      <c r="P20" s="27">
        <v>1127</v>
      </c>
      <c r="Q20" s="24">
        <v>6262</v>
      </c>
      <c r="R20" s="24">
        <v>6749</v>
      </c>
      <c r="S20" s="199">
        <v>37.641268968807161</v>
      </c>
      <c r="T20" s="199">
        <v>40.36735308113736</v>
      </c>
      <c r="U20" s="29">
        <v>7.2422747346516658</v>
      </c>
    </row>
    <row r="21" spans="1:22" x14ac:dyDescent="0.25">
      <c r="A21" s="761"/>
      <c r="B21" s="14" t="s">
        <v>72</v>
      </c>
      <c r="C21" s="562" t="s">
        <v>580</v>
      </c>
      <c r="D21" s="518">
        <v>82.556076519129803</v>
      </c>
      <c r="E21" s="24">
        <v>3331</v>
      </c>
      <c r="F21" s="24">
        <v>5042</v>
      </c>
      <c r="G21" s="24">
        <v>88</v>
      </c>
      <c r="H21" s="24">
        <v>88</v>
      </c>
      <c r="I21" s="24">
        <v>38</v>
      </c>
      <c r="J21" s="24">
        <v>41</v>
      </c>
      <c r="K21" s="24">
        <v>9</v>
      </c>
      <c r="L21" s="24">
        <v>2</v>
      </c>
      <c r="M21" s="24">
        <v>17</v>
      </c>
      <c r="N21" s="24">
        <v>23</v>
      </c>
      <c r="O21" s="24">
        <v>109</v>
      </c>
      <c r="P21" s="27">
        <v>161</v>
      </c>
      <c r="Q21" s="24">
        <v>3566</v>
      </c>
      <c r="R21" s="24">
        <v>5332</v>
      </c>
      <c r="S21" s="199">
        <v>39.782843241652436</v>
      </c>
      <c r="T21" s="199">
        <v>59.110067557530328</v>
      </c>
      <c r="U21" s="29">
        <v>48.581807485399594</v>
      </c>
    </row>
    <row r="22" spans="1:22" x14ac:dyDescent="0.25">
      <c r="A22" s="761"/>
      <c r="B22" s="14" t="s">
        <v>82</v>
      </c>
      <c r="C22" s="562" t="s">
        <v>581</v>
      </c>
      <c r="D22" s="518">
        <v>82.5</v>
      </c>
      <c r="E22" s="24">
        <v>1280</v>
      </c>
      <c r="F22" s="24">
        <v>1242</v>
      </c>
      <c r="G22" s="24">
        <v>33</v>
      </c>
      <c r="H22" s="24">
        <v>38</v>
      </c>
      <c r="I22" s="24">
        <v>11</v>
      </c>
      <c r="J22" s="24">
        <v>6</v>
      </c>
      <c r="K22" s="24">
        <v>3</v>
      </c>
      <c r="L22" s="24">
        <v>1</v>
      </c>
      <c r="M22" s="24">
        <v>4</v>
      </c>
      <c r="N22" s="24">
        <v>5</v>
      </c>
      <c r="O22" s="24">
        <v>22</v>
      </c>
      <c r="P22" s="27">
        <v>30</v>
      </c>
      <c r="Q22" s="24">
        <v>1324</v>
      </c>
      <c r="R22" s="24">
        <v>1286</v>
      </c>
      <c r="S22" s="199">
        <v>33.104841583081523</v>
      </c>
      <c r="T22" s="199">
        <v>31.945881788313571</v>
      </c>
      <c r="U22" s="29">
        <v>-3.5008770299032266</v>
      </c>
    </row>
    <row r="23" spans="1:22" x14ac:dyDescent="0.25">
      <c r="A23" s="761"/>
      <c r="B23" s="14" t="s">
        <v>77</v>
      </c>
      <c r="C23" s="562" t="s">
        <v>582</v>
      </c>
      <c r="D23" s="518">
        <v>82.353988603988597</v>
      </c>
      <c r="E23" s="24">
        <v>1086</v>
      </c>
      <c r="F23" s="24">
        <v>985</v>
      </c>
      <c r="G23" s="24">
        <v>64</v>
      </c>
      <c r="H23" s="24">
        <v>50</v>
      </c>
      <c r="I23" s="24">
        <v>22</v>
      </c>
      <c r="J23" s="24">
        <v>18</v>
      </c>
      <c r="K23" s="24">
        <v>1</v>
      </c>
      <c r="L23" s="24">
        <v>1</v>
      </c>
      <c r="M23" s="24">
        <v>4</v>
      </c>
      <c r="N23" s="24">
        <v>6</v>
      </c>
      <c r="O23" s="24">
        <v>15</v>
      </c>
      <c r="P23" s="27">
        <v>18</v>
      </c>
      <c r="Q23" s="24">
        <v>1172</v>
      </c>
      <c r="R23" s="24">
        <v>1053</v>
      </c>
      <c r="S23" s="199">
        <v>35.455725570263901</v>
      </c>
      <c r="T23" s="199">
        <v>31.48411263239473</v>
      </c>
      <c r="U23" s="29">
        <v>-11.201612360177149</v>
      </c>
    </row>
    <row r="24" spans="1:22" x14ac:dyDescent="0.25">
      <c r="A24" s="761"/>
      <c r="B24" s="14" t="s">
        <v>75</v>
      </c>
      <c r="C24" s="562" t="s">
        <v>583</v>
      </c>
      <c r="D24" s="518">
        <v>82</v>
      </c>
      <c r="E24" s="24">
        <v>2576</v>
      </c>
      <c r="F24" s="24">
        <v>2254</v>
      </c>
      <c r="G24" s="24">
        <v>167</v>
      </c>
      <c r="H24" s="24">
        <v>102</v>
      </c>
      <c r="I24" s="24">
        <v>47</v>
      </c>
      <c r="J24" s="24">
        <v>44</v>
      </c>
      <c r="K24" s="24">
        <v>4</v>
      </c>
      <c r="L24" s="24" t="s">
        <v>241</v>
      </c>
      <c r="M24" s="24">
        <v>10</v>
      </c>
      <c r="N24" s="24">
        <v>6</v>
      </c>
      <c r="O24" s="24">
        <v>224</v>
      </c>
      <c r="P24" s="27">
        <v>265</v>
      </c>
      <c r="Q24" s="24">
        <v>3014</v>
      </c>
      <c r="R24" s="24">
        <v>2665</v>
      </c>
      <c r="S24" s="199">
        <v>45.012922173493898</v>
      </c>
      <c r="T24" s="199">
        <v>39.313905232393125</v>
      </c>
      <c r="U24" s="29">
        <v>-12.660846410137461</v>
      </c>
    </row>
    <row r="25" spans="1:22" x14ac:dyDescent="0.25">
      <c r="A25" s="762"/>
      <c r="B25" s="226" t="s">
        <v>93</v>
      </c>
      <c r="C25" s="563" t="s">
        <v>584</v>
      </c>
      <c r="D25" s="521">
        <v>81.5</v>
      </c>
      <c r="E25" s="399">
        <v>896</v>
      </c>
      <c r="F25" s="399">
        <v>990</v>
      </c>
      <c r="G25" s="399">
        <v>60</v>
      </c>
      <c r="H25" s="399">
        <v>61</v>
      </c>
      <c r="I25" s="399">
        <v>20</v>
      </c>
      <c r="J25" s="399">
        <v>30</v>
      </c>
      <c r="K25" s="399">
        <v>1</v>
      </c>
      <c r="L25" s="399" t="s">
        <v>241</v>
      </c>
      <c r="M25" s="399">
        <v>1</v>
      </c>
      <c r="N25" s="399">
        <v>2</v>
      </c>
      <c r="O25" s="399">
        <v>61</v>
      </c>
      <c r="P25" s="227">
        <v>77</v>
      </c>
      <c r="Q25" s="399">
        <v>1037</v>
      </c>
      <c r="R25" s="399">
        <v>1158</v>
      </c>
      <c r="S25" s="232">
        <v>15.006034972888566</v>
      </c>
      <c r="T25" s="232">
        <v>16.540113846831975</v>
      </c>
      <c r="U25" s="522">
        <v>10.223079425811243</v>
      </c>
    </row>
    <row r="26" spans="1:22" x14ac:dyDescent="0.25">
      <c r="A26" s="40"/>
      <c r="B26" s="14"/>
      <c r="C26" s="562"/>
      <c r="D26" s="518"/>
      <c r="E26" s="24"/>
      <c r="F26" s="24"/>
      <c r="G26" s="24"/>
      <c r="H26" s="24"/>
      <c r="I26" s="24"/>
      <c r="J26" s="24"/>
      <c r="K26" s="24"/>
      <c r="L26" s="24"/>
      <c r="M26" s="24"/>
      <c r="N26" s="24"/>
      <c r="O26" s="24"/>
      <c r="P26" s="27"/>
      <c r="Q26" s="24"/>
      <c r="R26" s="24"/>
      <c r="S26" s="199"/>
      <c r="T26" s="199"/>
      <c r="U26" s="29"/>
    </row>
    <row r="27" spans="1:22" x14ac:dyDescent="0.25">
      <c r="A27" s="760" t="s">
        <v>65</v>
      </c>
      <c r="B27" s="213" t="s">
        <v>73</v>
      </c>
      <c r="C27" s="561" t="s">
        <v>585</v>
      </c>
      <c r="D27" s="519">
        <v>76</v>
      </c>
      <c r="E27" s="446">
        <v>603</v>
      </c>
      <c r="F27" s="446">
        <v>504</v>
      </c>
      <c r="G27" s="446">
        <v>44</v>
      </c>
      <c r="H27" s="446">
        <v>36</v>
      </c>
      <c r="I27" s="446">
        <v>5</v>
      </c>
      <c r="J27" s="446">
        <v>5</v>
      </c>
      <c r="K27" s="446">
        <v>1</v>
      </c>
      <c r="L27" s="446" t="s">
        <v>241</v>
      </c>
      <c r="M27" s="446">
        <v>2</v>
      </c>
      <c r="N27" s="509">
        <v>2</v>
      </c>
      <c r="O27" s="446">
        <v>7</v>
      </c>
      <c r="P27" s="474">
        <v>9</v>
      </c>
      <c r="Q27" s="446">
        <v>659</v>
      </c>
      <c r="R27" s="446">
        <v>554</v>
      </c>
      <c r="S27" s="218">
        <v>22.134772888497174</v>
      </c>
      <c r="T27" s="218">
        <v>18.227017836156875</v>
      </c>
      <c r="U27" s="520">
        <v>-17.654371571939876</v>
      </c>
    </row>
    <row r="28" spans="1:22" x14ac:dyDescent="0.25">
      <c r="A28" s="761"/>
      <c r="B28" s="14" t="s">
        <v>88</v>
      </c>
      <c r="C28" s="562" t="s">
        <v>586</v>
      </c>
      <c r="D28" s="518">
        <v>74</v>
      </c>
      <c r="E28" s="24">
        <v>2856</v>
      </c>
      <c r="F28" s="24">
        <v>2865</v>
      </c>
      <c r="G28" s="24">
        <v>168</v>
      </c>
      <c r="H28" s="24">
        <v>124</v>
      </c>
      <c r="I28" s="24">
        <v>27</v>
      </c>
      <c r="J28" s="24">
        <v>33</v>
      </c>
      <c r="K28" s="24">
        <v>3</v>
      </c>
      <c r="L28" s="24">
        <v>3</v>
      </c>
      <c r="M28" s="24">
        <v>8</v>
      </c>
      <c r="N28" s="24">
        <v>3</v>
      </c>
      <c r="O28" s="24">
        <v>168</v>
      </c>
      <c r="P28" s="27">
        <v>135</v>
      </c>
      <c r="Q28" s="24">
        <v>3051</v>
      </c>
      <c r="R28" s="24">
        <v>3022</v>
      </c>
      <c r="S28" s="199">
        <v>27.032295219953042</v>
      </c>
      <c r="T28" s="199">
        <v>26.689287501120518</v>
      </c>
      <c r="U28" s="29">
        <v>-1.2688812253698112</v>
      </c>
      <c r="V28" s="12"/>
    </row>
    <row r="29" spans="1:22" x14ac:dyDescent="0.25">
      <c r="A29" s="761"/>
      <c r="B29" s="14" t="s">
        <v>80</v>
      </c>
      <c r="C29" s="562" t="s">
        <v>587</v>
      </c>
      <c r="D29" s="518">
        <v>73.5</v>
      </c>
      <c r="E29" s="24">
        <v>4194</v>
      </c>
      <c r="F29" s="24">
        <v>3964</v>
      </c>
      <c r="G29" s="24">
        <v>116</v>
      </c>
      <c r="H29" s="24">
        <v>104</v>
      </c>
      <c r="I29" s="24">
        <v>60</v>
      </c>
      <c r="J29" s="24">
        <v>66</v>
      </c>
      <c r="K29" s="24">
        <v>3</v>
      </c>
      <c r="L29" s="24">
        <v>6</v>
      </c>
      <c r="M29" s="24">
        <v>8</v>
      </c>
      <c r="N29" s="24">
        <v>6</v>
      </c>
      <c r="O29" s="24">
        <v>119</v>
      </c>
      <c r="P29" s="27">
        <v>164</v>
      </c>
      <c r="Q29" s="24">
        <v>4370</v>
      </c>
      <c r="R29" s="24">
        <v>4134</v>
      </c>
      <c r="S29" s="199">
        <v>20.811941958970472</v>
      </c>
      <c r="T29" s="199">
        <v>19.57429367766413</v>
      </c>
      <c r="U29" s="29">
        <v>-5.9468178594111691</v>
      </c>
    </row>
    <row r="30" spans="1:22" x14ac:dyDescent="0.25">
      <c r="A30" s="761"/>
      <c r="B30" s="14" t="s">
        <v>66</v>
      </c>
      <c r="C30" s="562" t="s">
        <v>588</v>
      </c>
      <c r="D30" s="518">
        <v>72</v>
      </c>
      <c r="E30" s="24">
        <v>354</v>
      </c>
      <c r="F30" s="24">
        <v>502</v>
      </c>
      <c r="G30" s="24">
        <v>13</v>
      </c>
      <c r="H30" s="24">
        <v>27</v>
      </c>
      <c r="I30" s="24">
        <v>1</v>
      </c>
      <c r="J30" s="24">
        <v>1</v>
      </c>
      <c r="K30" s="24">
        <v>1</v>
      </c>
      <c r="L30" s="24" t="s">
        <v>241</v>
      </c>
      <c r="M30" s="24">
        <v>4</v>
      </c>
      <c r="N30" s="24">
        <v>2</v>
      </c>
      <c r="O30" s="24">
        <v>25</v>
      </c>
      <c r="P30" s="27">
        <v>38</v>
      </c>
      <c r="Q30" s="24">
        <v>368</v>
      </c>
      <c r="R30" s="24">
        <v>530</v>
      </c>
      <c r="S30" s="199">
        <v>45.060102585200937</v>
      </c>
      <c r="T30" s="199">
        <v>63.884747094750722</v>
      </c>
      <c r="U30" s="29">
        <v>41.776745789594251</v>
      </c>
    </row>
    <row r="31" spans="1:22" x14ac:dyDescent="0.25">
      <c r="A31" s="761"/>
      <c r="B31" s="14" t="s">
        <v>94</v>
      </c>
      <c r="C31" s="562" t="s">
        <v>589</v>
      </c>
      <c r="D31" s="518">
        <v>71.5</v>
      </c>
      <c r="E31" s="24">
        <v>3674</v>
      </c>
      <c r="F31" s="24">
        <v>3504</v>
      </c>
      <c r="G31" s="24">
        <v>361</v>
      </c>
      <c r="H31" s="24">
        <v>338</v>
      </c>
      <c r="I31" s="24">
        <v>34</v>
      </c>
      <c r="J31" s="24">
        <v>49</v>
      </c>
      <c r="K31" s="24">
        <v>24</v>
      </c>
      <c r="L31" s="24">
        <v>15</v>
      </c>
      <c r="M31" s="24">
        <v>56</v>
      </c>
      <c r="N31" s="24">
        <v>45</v>
      </c>
      <c r="O31" s="24">
        <v>857</v>
      </c>
      <c r="P31" s="27">
        <v>940</v>
      </c>
      <c r="Q31" s="24">
        <v>4926</v>
      </c>
      <c r="R31" s="24">
        <v>4831</v>
      </c>
      <c r="S31" s="199">
        <v>11.007895270982717</v>
      </c>
      <c r="T31" s="199">
        <v>10.712971183903729</v>
      </c>
      <c r="U31" s="29">
        <v>-2.6792050598121175</v>
      </c>
    </row>
    <row r="32" spans="1:22" x14ac:dyDescent="0.25">
      <c r="A32" s="761"/>
      <c r="B32" s="14" t="s">
        <v>70</v>
      </c>
      <c r="C32" s="562" t="s">
        <v>590</v>
      </c>
      <c r="D32" s="518">
        <v>70.5</v>
      </c>
      <c r="E32" s="24">
        <v>1023</v>
      </c>
      <c r="F32" s="24">
        <v>1119</v>
      </c>
      <c r="G32" s="24">
        <v>93</v>
      </c>
      <c r="H32" s="24">
        <v>76</v>
      </c>
      <c r="I32" s="24">
        <v>36</v>
      </c>
      <c r="J32" s="24">
        <v>37</v>
      </c>
      <c r="K32" s="24">
        <v>1</v>
      </c>
      <c r="L32" s="24">
        <v>1</v>
      </c>
      <c r="M32" s="24">
        <v>8</v>
      </c>
      <c r="N32" s="24">
        <v>4</v>
      </c>
      <c r="O32" s="24">
        <v>37</v>
      </c>
      <c r="P32" s="27">
        <v>39</v>
      </c>
      <c r="Q32" s="24">
        <v>1189</v>
      </c>
      <c r="R32" s="24">
        <v>1271</v>
      </c>
      <c r="S32" s="199">
        <v>29.71261726675408</v>
      </c>
      <c r="T32" s="199">
        <v>31.27757705333233</v>
      </c>
      <c r="U32" s="29">
        <v>5.2669873290809299</v>
      </c>
    </row>
    <row r="33" spans="1:24" x14ac:dyDescent="0.25">
      <c r="A33" s="761"/>
      <c r="B33" s="14" t="s">
        <v>71</v>
      </c>
      <c r="C33" s="562" t="s">
        <v>591</v>
      </c>
      <c r="D33" s="518">
        <v>68.75</v>
      </c>
      <c r="E33" s="24">
        <v>6310</v>
      </c>
      <c r="F33" s="24">
        <v>6008</v>
      </c>
      <c r="G33" s="24">
        <v>211</v>
      </c>
      <c r="H33" s="24">
        <v>174</v>
      </c>
      <c r="I33" s="24">
        <v>114</v>
      </c>
      <c r="J33" s="24">
        <v>65</v>
      </c>
      <c r="K33" s="24">
        <v>2</v>
      </c>
      <c r="L33" s="24" t="s">
        <v>241</v>
      </c>
      <c r="M33" s="24">
        <v>13</v>
      </c>
      <c r="N33" s="24">
        <v>18</v>
      </c>
      <c r="O33" s="24">
        <v>456</v>
      </c>
      <c r="P33" s="27">
        <v>668</v>
      </c>
      <c r="Q33" s="24">
        <v>7091</v>
      </c>
      <c r="R33" s="24">
        <v>6915</v>
      </c>
      <c r="S33" s="199">
        <v>46.417499849115302</v>
      </c>
      <c r="T33" s="199">
        <v>45.065162661124248</v>
      </c>
      <c r="U33" s="29">
        <v>-2.9134209993794569</v>
      </c>
    </row>
    <row r="34" spans="1:24" x14ac:dyDescent="0.25">
      <c r="A34" s="761"/>
      <c r="B34" s="14" t="s">
        <v>83</v>
      </c>
      <c r="C34" s="562" t="s">
        <v>592</v>
      </c>
      <c r="D34" s="518">
        <v>68.577788649706449</v>
      </c>
      <c r="E34" s="24">
        <v>2498</v>
      </c>
      <c r="F34" s="24">
        <v>2187</v>
      </c>
      <c r="G34" s="24">
        <v>117</v>
      </c>
      <c r="H34" s="24">
        <v>67</v>
      </c>
      <c r="I34" s="24">
        <v>60</v>
      </c>
      <c r="J34" s="24">
        <v>36</v>
      </c>
      <c r="K34" s="24">
        <v>1</v>
      </c>
      <c r="L34" s="24">
        <v>3</v>
      </c>
      <c r="M34" s="24">
        <v>11</v>
      </c>
      <c r="N34" s="24">
        <v>6</v>
      </c>
      <c r="O34" s="24">
        <v>265</v>
      </c>
      <c r="P34" s="27">
        <v>265</v>
      </c>
      <c r="Q34" s="24">
        <v>2940</v>
      </c>
      <c r="R34" s="24">
        <v>2555</v>
      </c>
      <c r="S34" s="199">
        <v>26.150255454196138</v>
      </c>
      <c r="T34" s="199">
        <v>22.568892981224447</v>
      </c>
      <c r="U34" s="29">
        <v>-13.695325000723901</v>
      </c>
    </row>
    <row r="35" spans="1:24" x14ac:dyDescent="0.25">
      <c r="A35" s="762"/>
      <c r="B35" s="226" t="s">
        <v>69</v>
      </c>
      <c r="C35" s="563" t="s">
        <v>593</v>
      </c>
      <c r="D35" s="521">
        <v>68.25</v>
      </c>
      <c r="E35" s="399">
        <v>307</v>
      </c>
      <c r="F35" s="399">
        <v>352</v>
      </c>
      <c r="G35" s="399">
        <v>20</v>
      </c>
      <c r="H35" s="399">
        <v>17</v>
      </c>
      <c r="I35" s="399">
        <v>13</v>
      </c>
      <c r="J35" s="399">
        <v>8</v>
      </c>
      <c r="K35" s="399" t="s">
        <v>241</v>
      </c>
      <c r="L35" s="399" t="s">
        <v>241</v>
      </c>
      <c r="M35" s="399">
        <v>1</v>
      </c>
      <c r="N35" s="399">
        <v>1</v>
      </c>
      <c r="O35" s="399">
        <v>59</v>
      </c>
      <c r="P35" s="227">
        <v>68</v>
      </c>
      <c r="Q35" s="399">
        <v>399</v>
      </c>
      <c r="R35" s="399">
        <v>445</v>
      </c>
      <c r="S35" s="232">
        <v>51.00377734742009</v>
      </c>
      <c r="T35" s="232">
        <v>55.783844497205799</v>
      </c>
      <c r="U35" s="522">
        <v>9.3719865437133176</v>
      </c>
      <c r="W35" s="12"/>
      <c r="X35" s="12"/>
    </row>
    <row r="36" spans="1:24" x14ac:dyDescent="0.25">
      <c r="A36" s="40"/>
      <c r="B36" s="14"/>
      <c r="C36" s="562"/>
      <c r="D36" s="518"/>
      <c r="E36" s="24"/>
      <c r="F36" s="24"/>
      <c r="G36" s="24"/>
      <c r="H36" s="24"/>
      <c r="I36" s="24"/>
      <c r="J36" s="24"/>
      <c r="K36" s="24"/>
      <c r="L36" s="24"/>
      <c r="M36" s="24"/>
      <c r="N36" s="24"/>
      <c r="O36" s="24"/>
      <c r="P36" s="27"/>
      <c r="Q36" s="24"/>
      <c r="R36" s="24"/>
      <c r="S36" s="199"/>
      <c r="T36" s="199"/>
      <c r="U36" s="29"/>
      <c r="W36" s="12"/>
      <c r="X36" s="12"/>
    </row>
    <row r="37" spans="1:24" x14ac:dyDescent="0.25">
      <c r="A37" s="760" t="s">
        <v>78</v>
      </c>
      <c r="B37" s="213" t="s">
        <v>79</v>
      </c>
      <c r="C37" s="561" t="s">
        <v>594</v>
      </c>
      <c r="D37" s="519">
        <v>57.249999999999993</v>
      </c>
      <c r="E37" s="446">
        <v>574</v>
      </c>
      <c r="F37" s="446">
        <v>530</v>
      </c>
      <c r="G37" s="446">
        <v>41</v>
      </c>
      <c r="H37" s="446">
        <v>23</v>
      </c>
      <c r="I37" s="446">
        <v>7</v>
      </c>
      <c r="J37" s="446">
        <v>12</v>
      </c>
      <c r="K37" s="446" t="s">
        <v>241</v>
      </c>
      <c r="L37" s="446" t="s">
        <v>241</v>
      </c>
      <c r="M37" s="446">
        <v>4</v>
      </c>
      <c r="N37" s="446">
        <v>1</v>
      </c>
      <c r="O37" s="446">
        <v>26</v>
      </c>
      <c r="P37" s="474">
        <v>39</v>
      </c>
      <c r="Q37" s="446">
        <v>622</v>
      </c>
      <c r="R37" s="446">
        <v>565</v>
      </c>
      <c r="S37" s="218">
        <v>23.188310705468936</v>
      </c>
      <c r="T37" s="218">
        <v>20.82452591031743</v>
      </c>
      <c r="U37" s="520">
        <v>-10.193863732358954</v>
      </c>
    </row>
    <row r="38" spans="1:24" x14ac:dyDescent="0.25">
      <c r="A38" s="761"/>
      <c r="B38" s="14" t="s">
        <v>95</v>
      </c>
      <c r="C38" s="562" t="s">
        <v>595</v>
      </c>
      <c r="D38" s="518">
        <v>55</v>
      </c>
      <c r="E38" s="24">
        <v>1306</v>
      </c>
      <c r="F38" s="24">
        <v>1121</v>
      </c>
      <c r="G38" s="24">
        <v>49</v>
      </c>
      <c r="H38" s="24">
        <v>59</v>
      </c>
      <c r="I38" s="24">
        <v>1</v>
      </c>
      <c r="J38" s="24">
        <v>5</v>
      </c>
      <c r="K38" s="24" t="s">
        <v>241</v>
      </c>
      <c r="L38" s="24" t="s">
        <v>241</v>
      </c>
      <c r="M38" s="24">
        <v>8</v>
      </c>
      <c r="N38" s="24">
        <v>8</v>
      </c>
      <c r="O38" s="24">
        <v>94</v>
      </c>
      <c r="P38" s="27">
        <v>90</v>
      </c>
      <c r="Q38" s="24">
        <v>1450</v>
      </c>
      <c r="R38" s="24">
        <v>1275</v>
      </c>
      <c r="S38" s="199">
        <v>63.995650061193082</v>
      </c>
      <c r="T38" s="199">
        <v>55.722699373633155</v>
      </c>
      <c r="U38" s="29">
        <v>-12.927364093730242</v>
      </c>
    </row>
    <row r="39" spans="1:24" x14ac:dyDescent="0.25">
      <c r="A39" s="762"/>
      <c r="B39" s="226" t="s">
        <v>89</v>
      </c>
      <c r="C39" s="563" t="s">
        <v>596</v>
      </c>
      <c r="D39" s="521">
        <v>47.75</v>
      </c>
      <c r="E39" s="399">
        <v>545</v>
      </c>
      <c r="F39" s="399">
        <v>481</v>
      </c>
      <c r="G39" s="399">
        <v>35</v>
      </c>
      <c r="H39" s="399">
        <v>21</v>
      </c>
      <c r="I39" s="399">
        <v>6</v>
      </c>
      <c r="J39" s="399">
        <v>6</v>
      </c>
      <c r="K39" s="399" t="s">
        <v>241</v>
      </c>
      <c r="L39" s="399" t="s">
        <v>241</v>
      </c>
      <c r="M39" s="399">
        <v>3</v>
      </c>
      <c r="N39" s="399" t="s">
        <v>241</v>
      </c>
      <c r="O39" s="399">
        <v>18</v>
      </c>
      <c r="P39" s="227">
        <v>2</v>
      </c>
      <c r="Q39" s="399">
        <v>586</v>
      </c>
      <c r="R39" s="399">
        <v>508</v>
      </c>
      <c r="S39" s="232">
        <v>32.787270482112753</v>
      </c>
      <c r="T39" s="232">
        <v>28.131762975498784</v>
      </c>
      <c r="U39" s="522">
        <v>-14.199131059579361</v>
      </c>
    </row>
    <row r="40" spans="1:24" x14ac:dyDescent="0.25">
      <c r="A40" s="40"/>
      <c r="B40" s="14"/>
      <c r="C40" s="562"/>
      <c r="D40" s="518"/>
      <c r="E40" s="24"/>
      <c r="F40" s="24"/>
      <c r="G40" s="24"/>
      <c r="H40" s="24"/>
      <c r="I40" s="24"/>
      <c r="J40" s="24"/>
      <c r="K40" s="24"/>
      <c r="L40" s="24"/>
      <c r="M40" s="24"/>
      <c r="N40" s="24"/>
      <c r="O40" s="24"/>
      <c r="P40" s="27"/>
      <c r="Q40" s="24"/>
      <c r="R40" s="24"/>
      <c r="S40" s="199"/>
      <c r="T40" s="199"/>
      <c r="U40" s="29"/>
    </row>
    <row r="41" spans="1:24" x14ac:dyDescent="0.25">
      <c r="A41" s="760" t="s">
        <v>90</v>
      </c>
      <c r="B41" s="213" t="s">
        <v>91</v>
      </c>
      <c r="C41" s="561" t="s">
        <v>92</v>
      </c>
      <c r="D41" s="519" t="s">
        <v>92</v>
      </c>
      <c r="E41" s="446">
        <v>192</v>
      </c>
      <c r="F41" s="446">
        <v>212</v>
      </c>
      <c r="G41" s="446">
        <v>8</v>
      </c>
      <c r="H41" s="446">
        <v>7</v>
      </c>
      <c r="I41" s="446">
        <v>7</v>
      </c>
      <c r="J41" s="446">
        <v>5</v>
      </c>
      <c r="K41" s="446" t="s">
        <v>92</v>
      </c>
      <c r="L41" s="446" t="s">
        <v>92</v>
      </c>
      <c r="M41" s="446">
        <v>4</v>
      </c>
      <c r="N41" s="446" t="s">
        <v>92</v>
      </c>
      <c r="O41" s="446">
        <v>5</v>
      </c>
      <c r="P41" s="474">
        <v>6</v>
      </c>
      <c r="Q41" s="446">
        <v>212</v>
      </c>
      <c r="R41" s="446">
        <v>230</v>
      </c>
      <c r="S41" s="218">
        <v>41.226768618650446</v>
      </c>
      <c r="T41" s="218">
        <v>44.007684124323625</v>
      </c>
      <c r="U41" s="520">
        <v>6.7454122621076085</v>
      </c>
    </row>
    <row r="42" spans="1:24" x14ac:dyDescent="0.25">
      <c r="A42" s="762"/>
      <c r="B42" s="226" t="s">
        <v>96</v>
      </c>
      <c r="C42" s="563" t="s">
        <v>92</v>
      </c>
      <c r="D42" s="521" t="s">
        <v>92</v>
      </c>
      <c r="E42" s="399">
        <v>427</v>
      </c>
      <c r="F42" s="399">
        <v>349</v>
      </c>
      <c r="G42" s="399">
        <v>14</v>
      </c>
      <c r="H42" s="399">
        <v>12</v>
      </c>
      <c r="I42" s="399">
        <v>5</v>
      </c>
      <c r="J42" s="399">
        <v>5</v>
      </c>
      <c r="K42" s="399" t="s">
        <v>241</v>
      </c>
      <c r="L42" s="399" t="s">
        <v>241</v>
      </c>
      <c r="M42" s="399" t="s">
        <v>241</v>
      </c>
      <c r="N42" s="399" t="s">
        <v>241</v>
      </c>
      <c r="O42" s="399">
        <v>15</v>
      </c>
      <c r="P42" s="227">
        <v>46</v>
      </c>
      <c r="Q42" s="399">
        <v>461</v>
      </c>
      <c r="R42" s="399">
        <v>412</v>
      </c>
      <c r="S42" s="232">
        <v>30.073677247469181</v>
      </c>
      <c r="T42" s="232">
        <v>26.577318709787292</v>
      </c>
      <c r="U42" s="522">
        <v>-11.62597612826387</v>
      </c>
    </row>
    <row r="43" spans="1:24" x14ac:dyDescent="0.25">
      <c r="A43" s="14"/>
      <c r="B43" s="14"/>
      <c r="C43" s="14"/>
      <c r="D43" s="14"/>
      <c r="E43" s="27"/>
      <c r="F43" s="27"/>
      <c r="G43" s="27"/>
      <c r="H43" s="27"/>
      <c r="I43" s="21"/>
      <c r="J43" s="21"/>
      <c r="K43" s="31"/>
      <c r="L43" s="31"/>
      <c r="M43" s="31"/>
      <c r="N43" s="31"/>
      <c r="O43" s="27"/>
      <c r="P43" s="27"/>
      <c r="Q43" s="24"/>
      <c r="R43" s="24"/>
      <c r="S43" s="32"/>
      <c r="T43" s="12"/>
      <c r="U43" s="33"/>
    </row>
    <row r="44" spans="1:24" x14ac:dyDescent="0.25">
      <c r="A44" s="34" t="s">
        <v>97</v>
      </c>
      <c r="B44" s="34"/>
      <c r="C44" s="34"/>
    </row>
    <row r="45" spans="1:24" x14ac:dyDescent="0.25">
      <c r="A45" s="14" t="s">
        <v>98</v>
      </c>
      <c r="B45" s="14"/>
      <c r="C45" s="14"/>
      <c r="E45" s="12"/>
      <c r="F45" s="12"/>
    </row>
    <row r="46" spans="1:24" x14ac:dyDescent="0.25">
      <c r="A46" s="14" t="s">
        <v>99</v>
      </c>
      <c r="B46" s="14"/>
      <c r="C46" s="14"/>
    </row>
    <row r="47" spans="1:24" ht="24" customHeight="1" x14ac:dyDescent="0.25">
      <c r="A47" s="758" t="s">
        <v>100</v>
      </c>
      <c r="B47" s="758"/>
      <c r="C47" s="758"/>
      <c r="D47" s="758"/>
      <c r="E47" s="758"/>
      <c r="F47" s="758"/>
      <c r="G47" s="758"/>
      <c r="H47" s="758"/>
      <c r="I47" s="758"/>
      <c r="J47" s="758"/>
      <c r="K47" s="758"/>
      <c r="L47" s="758"/>
      <c r="M47" s="758"/>
      <c r="N47" s="758"/>
      <c r="O47" s="758"/>
      <c r="P47" s="758"/>
      <c r="Q47" s="758"/>
      <c r="R47" s="758"/>
      <c r="S47" s="758"/>
      <c r="T47" s="758"/>
      <c r="U47" s="758"/>
    </row>
    <row r="48" spans="1:24" ht="22.7" customHeight="1" x14ac:dyDescent="0.25">
      <c r="A48" s="750" t="s">
        <v>101</v>
      </c>
      <c r="B48" s="750"/>
      <c r="C48" s="750"/>
      <c r="D48" s="750"/>
      <c r="E48" s="750"/>
      <c r="F48" s="750"/>
      <c r="G48" s="750"/>
      <c r="H48" s="750"/>
      <c r="I48" s="750"/>
      <c r="J48" s="750"/>
      <c r="K48" s="750"/>
      <c r="L48" s="750"/>
      <c r="M48" s="750"/>
      <c r="N48" s="750"/>
      <c r="O48" s="750"/>
      <c r="P48" s="750"/>
      <c r="Q48" s="750"/>
      <c r="R48" s="750"/>
      <c r="S48" s="750"/>
      <c r="T48" s="750"/>
      <c r="U48" s="750"/>
    </row>
    <row r="49" spans="1:21" x14ac:dyDescent="0.25">
      <c r="A49" s="14" t="s">
        <v>102</v>
      </c>
      <c r="B49" s="14"/>
      <c r="C49" s="14"/>
    </row>
    <row r="50" spans="1:21" x14ac:dyDescent="0.25">
      <c r="A50" s="35" t="s">
        <v>103</v>
      </c>
      <c r="B50" s="35"/>
      <c r="C50" s="35"/>
    </row>
    <row r="51" spans="1:21" x14ac:dyDescent="0.25">
      <c r="A51" s="36" t="s">
        <v>104</v>
      </c>
      <c r="B51" s="36"/>
      <c r="C51" s="36"/>
    </row>
    <row r="52" spans="1:21" x14ac:dyDescent="0.25">
      <c r="A52" s="37" t="s">
        <v>105</v>
      </c>
      <c r="B52" s="37"/>
      <c r="C52" s="37"/>
    </row>
    <row r="53" spans="1:21" x14ac:dyDescent="0.25">
      <c r="A53" s="37" t="s">
        <v>106</v>
      </c>
      <c r="B53" s="37"/>
      <c r="C53" s="37"/>
    </row>
    <row r="54" spans="1:21" x14ac:dyDescent="0.25">
      <c r="A54" s="8" t="s">
        <v>107</v>
      </c>
    </row>
    <row r="55" spans="1:21" x14ac:dyDescent="0.25">
      <c r="A55" s="8" t="s">
        <v>108</v>
      </c>
    </row>
    <row r="56" spans="1:21" x14ac:dyDescent="0.25">
      <c r="A56" s="36" t="s">
        <v>109</v>
      </c>
      <c r="B56" s="36"/>
      <c r="C56" s="36"/>
    </row>
    <row r="57" spans="1:21" x14ac:dyDescent="0.25">
      <c r="A57" s="8" t="s">
        <v>110</v>
      </c>
    </row>
    <row r="58" spans="1:21" x14ac:dyDescent="0.25">
      <c r="A58" s="8" t="s">
        <v>111</v>
      </c>
    </row>
    <row r="59" spans="1:21" x14ac:dyDescent="0.25">
      <c r="A59" s="14" t="s">
        <v>112</v>
      </c>
      <c r="B59" s="14"/>
      <c r="C59" s="14"/>
    </row>
    <row r="60" spans="1:21" ht="11.25" customHeight="1" x14ac:dyDescent="0.25">
      <c r="A60" s="752" t="s">
        <v>643</v>
      </c>
      <c r="B60" s="752"/>
      <c r="C60" s="752"/>
      <c r="D60" s="752"/>
      <c r="E60" s="752"/>
      <c r="F60" s="752"/>
      <c r="G60" s="752"/>
      <c r="H60" s="752"/>
      <c r="I60" s="752"/>
      <c r="J60" s="752"/>
      <c r="K60" s="752"/>
      <c r="L60" s="752"/>
      <c r="M60" s="752"/>
      <c r="N60" s="752"/>
      <c r="O60" s="752"/>
      <c r="P60" s="752"/>
      <c r="Q60" s="752"/>
      <c r="R60" s="752"/>
      <c r="S60" s="752"/>
      <c r="T60" s="752"/>
      <c r="U60" s="752"/>
    </row>
    <row r="61" spans="1:21" x14ac:dyDescent="0.25">
      <c r="A61" s="752"/>
      <c r="B61" s="752"/>
      <c r="C61" s="752"/>
      <c r="D61" s="752"/>
      <c r="E61" s="752"/>
      <c r="F61" s="752"/>
      <c r="G61" s="752"/>
      <c r="H61" s="752"/>
      <c r="I61" s="752"/>
      <c r="J61" s="752"/>
      <c r="K61" s="752"/>
      <c r="L61" s="752"/>
      <c r="M61" s="752"/>
      <c r="N61" s="752"/>
      <c r="O61" s="752"/>
      <c r="P61" s="752"/>
      <c r="Q61" s="752"/>
      <c r="R61" s="752"/>
      <c r="S61" s="752"/>
      <c r="T61" s="752"/>
      <c r="U61" s="752"/>
    </row>
    <row r="62" spans="1:21" x14ac:dyDescent="0.25">
      <c r="A62" s="97"/>
      <c r="B62" s="97"/>
      <c r="C62" s="97"/>
      <c r="D62" s="97"/>
      <c r="E62" s="97"/>
      <c r="F62" s="97"/>
      <c r="G62" s="97"/>
      <c r="H62" s="97"/>
      <c r="I62" s="97"/>
      <c r="J62" s="97"/>
      <c r="K62" s="97"/>
      <c r="L62" s="97"/>
      <c r="M62" s="97"/>
      <c r="N62" s="97"/>
      <c r="O62" s="97"/>
      <c r="P62" s="97"/>
      <c r="Q62" s="97"/>
      <c r="R62" s="97"/>
      <c r="S62" s="97"/>
      <c r="T62" s="97"/>
      <c r="U62" s="97"/>
    </row>
  </sheetData>
  <mergeCells count="29">
    <mergeCell ref="Q5:U7"/>
    <mergeCell ref="E6:F7"/>
    <mergeCell ref="G6:H7"/>
    <mergeCell ref="A47:U47"/>
    <mergeCell ref="A5:A9"/>
    <mergeCell ref="B5:B9"/>
    <mergeCell ref="E5:J5"/>
    <mergeCell ref="K5:N6"/>
    <mergeCell ref="O5:P7"/>
    <mergeCell ref="A13:A25"/>
    <mergeCell ref="A27:A35"/>
    <mergeCell ref="A37:A39"/>
    <mergeCell ref="A41:A42"/>
    <mergeCell ref="A60:U61"/>
    <mergeCell ref="S8:T8"/>
    <mergeCell ref="U8:U9"/>
    <mergeCell ref="K7:L7"/>
    <mergeCell ref="D5:D9"/>
    <mergeCell ref="C5:C9"/>
    <mergeCell ref="I6:J7"/>
    <mergeCell ref="O8:P8"/>
    <mergeCell ref="Q8:R8"/>
    <mergeCell ref="A48:U48"/>
    <mergeCell ref="M7:N7"/>
    <mergeCell ref="E8:F8"/>
    <mergeCell ref="G8:H8"/>
    <mergeCell ref="I8:J8"/>
    <mergeCell ref="K8:L8"/>
    <mergeCell ref="M8:N8"/>
  </mergeCells>
  <hyperlinks>
    <hyperlink ref="U1" location="Índice!A1" display="(Voltar ao índice)"/>
  </hyperlinks>
  <pageMargins left="0.511811024" right="0.511811024" top="0.78740157499999996" bottom="0.78740157499999996" header="0.31496062000000002" footer="0.31496062000000002"/>
  <pageSetup paperSize="9" scale="71"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M31" sqref="M31"/>
    </sheetView>
  </sheetViews>
  <sheetFormatPr defaultRowHeight="11.25" x14ac:dyDescent="0.2"/>
  <cols>
    <col min="1" max="1" width="8" style="3" customWidth="1"/>
    <col min="2" max="2" width="12.140625" style="3" customWidth="1"/>
    <col min="3" max="4" width="9.140625" style="3"/>
    <col min="5" max="6" width="9.140625" style="3" customWidth="1"/>
    <col min="7" max="16384" width="9.140625" style="3"/>
  </cols>
  <sheetData>
    <row r="1" spans="1:7" x14ac:dyDescent="0.2">
      <c r="A1" s="4" t="s">
        <v>620</v>
      </c>
      <c r="G1" s="10" t="s">
        <v>46</v>
      </c>
    </row>
    <row r="2" spans="1:7" x14ac:dyDescent="0.2">
      <c r="A2" s="3" t="s">
        <v>675</v>
      </c>
    </row>
    <row r="3" spans="1:7" x14ac:dyDescent="0.2">
      <c r="A3" s="11" t="s">
        <v>674</v>
      </c>
    </row>
    <row r="5" spans="1:7" ht="18.75" customHeight="1" x14ac:dyDescent="0.2">
      <c r="A5" s="759" t="s">
        <v>437</v>
      </c>
      <c r="B5" s="759" t="s">
        <v>438</v>
      </c>
      <c r="C5" s="759" t="s">
        <v>673</v>
      </c>
      <c r="D5" s="759"/>
      <c r="E5" s="759"/>
      <c r="F5" s="759"/>
      <c r="G5" s="759"/>
    </row>
    <row r="6" spans="1:7" ht="12.75" customHeight="1" x14ac:dyDescent="0.2">
      <c r="A6" s="759"/>
      <c r="B6" s="759"/>
      <c r="C6" s="759" t="s">
        <v>439</v>
      </c>
      <c r="D6" s="759"/>
      <c r="E6" s="759" t="s">
        <v>660</v>
      </c>
      <c r="F6" s="759"/>
      <c r="G6" s="753" t="s">
        <v>62</v>
      </c>
    </row>
    <row r="7" spans="1:7" ht="13.5" customHeight="1" x14ac:dyDescent="0.2">
      <c r="A7" s="759"/>
      <c r="B7" s="759"/>
      <c r="C7" s="556" t="s">
        <v>277</v>
      </c>
      <c r="D7" s="556">
        <v>2017</v>
      </c>
      <c r="E7" s="556">
        <v>2016</v>
      </c>
      <c r="F7" s="556">
        <v>2017</v>
      </c>
      <c r="G7" s="753"/>
    </row>
    <row r="9" spans="1:7" x14ac:dyDescent="0.2">
      <c r="A9" s="505"/>
      <c r="B9" s="505" t="s">
        <v>440</v>
      </c>
      <c r="C9" s="357">
        <v>11434</v>
      </c>
      <c r="D9" s="357">
        <v>12163</v>
      </c>
      <c r="E9" s="542">
        <v>23.2943409481082</v>
      </c>
      <c r="F9" s="542">
        <v>24.583979362635624</v>
      </c>
      <c r="G9" s="542">
        <v>5.5362734554297743</v>
      </c>
    </row>
    <row r="10" spans="1:7" x14ac:dyDescent="0.2">
      <c r="C10" s="579"/>
      <c r="D10" s="579"/>
      <c r="E10" s="111"/>
      <c r="F10" s="111"/>
      <c r="G10" s="111"/>
    </row>
    <row r="11" spans="1:7" x14ac:dyDescent="0.2">
      <c r="A11" s="220" t="s">
        <v>140</v>
      </c>
      <c r="B11" s="220" t="s">
        <v>482</v>
      </c>
      <c r="C11" s="321">
        <v>111</v>
      </c>
      <c r="D11" s="321">
        <v>98</v>
      </c>
      <c r="E11" s="411">
        <v>29.438519905478483</v>
      </c>
      <c r="F11" s="411">
        <v>25.557905607873924</v>
      </c>
      <c r="G11" s="411">
        <v>-13.182097164071017</v>
      </c>
    </row>
    <row r="12" spans="1:7" x14ac:dyDescent="0.2">
      <c r="A12" s="81" t="s">
        <v>130</v>
      </c>
      <c r="B12" s="81" t="s">
        <v>442</v>
      </c>
      <c r="C12" s="58">
        <v>155</v>
      </c>
      <c r="D12" s="58">
        <v>179</v>
      </c>
      <c r="E12" s="413">
        <v>15.170660139041548</v>
      </c>
      <c r="F12" s="413">
        <v>17.393349133101875</v>
      </c>
      <c r="G12" s="413">
        <v>14.651234512466992</v>
      </c>
    </row>
    <row r="13" spans="1:7" x14ac:dyDescent="0.2">
      <c r="A13" s="81" t="s">
        <v>133</v>
      </c>
      <c r="B13" s="81" t="s">
        <v>444</v>
      </c>
      <c r="C13" s="58">
        <v>306</v>
      </c>
      <c r="D13" s="58">
        <v>279</v>
      </c>
      <c r="E13" s="413">
        <v>65.736474075983637</v>
      </c>
      <c r="F13" s="413">
        <v>58.773219634889806</v>
      </c>
      <c r="G13" s="413">
        <v>-10.59268015051298</v>
      </c>
    </row>
    <row r="14" spans="1:7" x14ac:dyDescent="0.2">
      <c r="A14" s="81" t="s">
        <v>132</v>
      </c>
      <c r="B14" s="81" t="s">
        <v>443</v>
      </c>
      <c r="C14" s="58">
        <v>783</v>
      </c>
      <c r="D14" s="58">
        <v>726</v>
      </c>
      <c r="E14" s="413">
        <v>37.385569361212873</v>
      </c>
      <c r="F14" s="413">
        <v>34.080283007176575</v>
      </c>
      <c r="G14" s="413">
        <v>-8.8410753414003054</v>
      </c>
    </row>
    <row r="15" spans="1:7" x14ac:dyDescent="0.2">
      <c r="A15" s="81" t="s">
        <v>127</v>
      </c>
      <c r="B15" s="81" t="s">
        <v>445</v>
      </c>
      <c r="C15" s="58">
        <v>501</v>
      </c>
      <c r="D15" s="58">
        <v>586</v>
      </c>
      <c r="E15" s="413">
        <v>17.051882650373098</v>
      </c>
      <c r="F15" s="413">
        <v>19.837602480174244</v>
      </c>
      <c r="G15" s="413">
        <v>16.336728834690838</v>
      </c>
    </row>
    <row r="16" spans="1:7" x14ac:dyDescent="0.2">
      <c r="A16" s="81" t="s">
        <v>141</v>
      </c>
      <c r="B16" s="81" t="s">
        <v>446</v>
      </c>
      <c r="C16" s="58">
        <v>458</v>
      </c>
      <c r="D16" s="58">
        <v>504</v>
      </c>
      <c r="E16" s="413">
        <v>17.549802353972616</v>
      </c>
      <c r="F16" s="413">
        <v>19.181863091735739</v>
      </c>
      <c r="G16" s="413">
        <v>9.2995961142188222</v>
      </c>
    </row>
    <row r="17" spans="1:7" x14ac:dyDescent="0.2">
      <c r="A17" s="81" t="s">
        <v>115</v>
      </c>
      <c r="B17" s="81" t="s">
        <v>447</v>
      </c>
      <c r="C17" s="58">
        <v>668</v>
      </c>
      <c r="D17" s="58">
        <v>883</v>
      </c>
      <c r="E17" s="413">
        <v>22.437068724607148</v>
      </c>
      <c r="F17" s="413">
        <v>29.051365973513576</v>
      </c>
      <c r="G17" s="413">
        <v>29.479328739820666</v>
      </c>
    </row>
    <row r="18" spans="1:7" x14ac:dyDescent="0.2">
      <c r="A18" s="81" t="s">
        <v>137</v>
      </c>
      <c r="B18" s="81" t="s">
        <v>448</v>
      </c>
      <c r="C18" s="58">
        <v>25</v>
      </c>
      <c r="D18" s="58">
        <v>29</v>
      </c>
      <c r="E18" s="413">
        <v>6.9530391734227024</v>
      </c>
      <c r="F18" s="413">
        <v>7.9859007545299328</v>
      </c>
      <c r="G18" s="413">
        <v>14.854821831800402</v>
      </c>
    </row>
    <row r="19" spans="1:7" x14ac:dyDescent="0.2">
      <c r="A19" s="81" t="s">
        <v>120</v>
      </c>
      <c r="B19" s="81" t="s">
        <v>449</v>
      </c>
      <c r="C19" s="58">
        <v>161</v>
      </c>
      <c r="D19" s="58">
        <v>121</v>
      </c>
      <c r="E19" s="413">
        <v>11.113879993566375</v>
      </c>
      <c r="F19" s="413">
        <v>8.253160585360531</v>
      </c>
      <c r="G19" s="413">
        <v>-25.740060265738542</v>
      </c>
    </row>
    <row r="20" spans="1:7" x14ac:dyDescent="0.2">
      <c r="A20" s="81" t="s">
        <v>119</v>
      </c>
      <c r="B20" s="81" t="s">
        <v>450</v>
      </c>
      <c r="C20" s="58">
        <v>224</v>
      </c>
      <c r="D20" s="58">
        <v>272</v>
      </c>
      <c r="E20" s="413">
        <v>20.684528618984519</v>
      </c>
      <c r="F20" s="413">
        <v>24.911436180930295</v>
      </c>
      <c r="G20" s="413">
        <v>20.435116699088173</v>
      </c>
    </row>
    <row r="21" spans="1:7" x14ac:dyDescent="0.2">
      <c r="A21" s="81" t="s">
        <v>122</v>
      </c>
      <c r="B21" s="81" t="s">
        <v>485</v>
      </c>
      <c r="C21" s="58">
        <v>353</v>
      </c>
      <c r="D21" s="58">
        <v>320</v>
      </c>
      <c r="E21" s="413">
        <v>60.304048571238212</v>
      </c>
      <c r="F21" s="413">
        <v>54.226442847023812</v>
      </c>
      <c r="G21" s="413">
        <v>-10.078271472992096</v>
      </c>
    </row>
    <row r="22" spans="1:7" x14ac:dyDescent="0.2">
      <c r="A22" s="81" t="s">
        <v>123</v>
      </c>
      <c r="B22" s="81" t="s">
        <v>495</v>
      </c>
      <c r="C22" s="58">
        <v>538</v>
      </c>
      <c r="D22" s="58">
        <v>562</v>
      </c>
      <c r="E22" s="413">
        <v>62.269815806347822</v>
      </c>
      <c r="F22" s="413">
        <v>64.286613056359457</v>
      </c>
      <c r="G22" s="413">
        <v>3.2388039436051175</v>
      </c>
    </row>
    <row r="23" spans="1:7" x14ac:dyDescent="0.2">
      <c r="A23" s="81" t="s">
        <v>125</v>
      </c>
      <c r="B23" s="81" t="s">
        <v>483</v>
      </c>
      <c r="C23" s="58">
        <v>568</v>
      </c>
      <c r="D23" s="58">
        <v>617</v>
      </c>
      <c r="E23" s="413">
        <v>22.598411506729192</v>
      </c>
      <c r="F23" s="413">
        <v>24.447320185403402</v>
      </c>
      <c r="G23" s="413">
        <v>8.1815869142999542</v>
      </c>
    </row>
    <row r="24" spans="1:7" x14ac:dyDescent="0.2">
      <c r="A24" s="81" t="s">
        <v>131</v>
      </c>
      <c r="B24" s="81" t="s">
        <v>454</v>
      </c>
      <c r="C24" s="58">
        <v>481</v>
      </c>
      <c r="D24" s="58">
        <v>559</v>
      </c>
      <c r="E24" s="413">
        <v>33.263210888757037</v>
      </c>
      <c r="F24" s="413">
        <v>38.491332564424781</v>
      </c>
      <c r="G24" s="413">
        <v>15.717429364087177</v>
      </c>
    </row>
    <row r="25" spans="1:7" x14ac:dyDescent="0.2">
      <c r="A25" s="81" t="s">
        <v>126</v>
      </c>
      <c r="B25" s="81" t="s">
        <v>486</v>
      </c>
      <c r="C25" s="58">
        <v>92</v>
      </c>
      <c r="D25" s="58">
        <v>44</v>
      </c>
      <c r="E25" s="413">
        <v>11.47535667154785</v>
      </c>
      <c r="F25" s="413">
        <v>5.4214032070064242</v>
      </c>
      <c r="G25" s="413">
        <v>-52.756124605274167</v>
      </c>
    </row>
    <row r="26" spans="1:7" x14ac:dyDescent="0.2">
      <c r="A26" s="81" t="s">
        <v>117</v>
      </c>
      <c r="B26" s="81" t="s">
        <v>458</v>
      </c>
      <c r="C26" s="58">
        <v>570</v>
      </c>
      <c r="D26" s="58">
        <v>659</v>
      </c>
      <c r="E26" s="413">
        <v>30.095084627905955</v>
      </c>
      <c r="F26" s="413">
        <v>34.532286639987554</v>
      </c>
      <c r="G26" s="413">
        <v>14.74394263030967</v>
      </c>
    </row>
    <row r="27" spans="1:7" x14ac:dyDescent="0.2">
      <c r="A27" s="81" t="s">
        <v>139</v>
      </c>
      <c r="B27" s="81" t="s">
        <v>487</v>
      </c>
      <c r="C27" s="58">
        <v>446</v>
      </c>
      <c r="D27" s="58">
        <v>419</v>
      </c>
      <c r="E27" s="413">
        <v>27.436310542125501</v>
      </c>
      <c r="F27" s="413">
        <v>25.647350763330042</v>
      </c>
      <c r="G27" s="413">
        <v>-6.5204094262189649</v>
      </c>
    </row>
    <row r="28" spans="1:7" x14ac:dyDescent="0.2">
      <c r="A28" s="81" t="s">
        <v>124</v>
      </c>
      <c r="B28" s="81" t="s">
        <v>488</v>
      </c>
      <c r="C28" s="58">
        <v>226</v>
      </c>
      <c r="D28" s="58">
        <v>256</v>
      </c>
      <c r="E28" s="413">
        <v>26.668869405142608</v>
      </c>
      <c r="F28" s="413">
        <v>30.110633052535999</v>
      </c>
      <c r="G28" s="413">
        <v>12.90554764473708</v>
      </c>
    </row>
    <row r="29" spans="1:7" x14ac:dyDescent="0.2">
      <c r="A29" s="81" t="s">
        <v>135</v>
      </c>
      <c r="B29" s="81" t="s">
        <v>86</v>
      </c>
      <c r="C29" s="58">
        <v>1392</v>
      </c>
      <c r="D29" s="58">
        <v>1438</v>
      </c>
      <c r="E29" s="413">
        <v>21.419217007596899</v>
      </c>
      <c r="F29" s="413">
        <v>22.054314961996948</v>
      </c>
      <c r="G29" s="413">
        <v>2.9650848309478173</v>
      </c>
    </row>
    <row r="30" spans="1:7" x14ac:dyDescent="0.2">
      <c r="A30" s="81" t="s">
        <v>138</v>
      </c>
      <c r="B30" s="81" t="s">
        <v>459</v>
      </c>
      <c r="C30" s="58">
        <v>78</v>
      </c>
      <c r="D30" s="58">
        <v>72</v>
      </c>
      <c r="E30" s="413">
        <v>8.8872481661505223</v>
      </c>
      <c r="F30" s="413">
        <v>8.1339388598929041</v>
      </c>
      <c r="G30" s="413">
        <v>-8.4762942608804348</v>
      </c>
    </row>
    <row r="31" spans="1:7" x14ac:dyDescent="0.2">
      <c r="A31" s="81" t="s">
        <v>129</v>
      </c>
      <c r="B31" s="81" t="s">
        <v>490</v>
      </c>
      <c r="C31" s="58">
        <v>244</v>
      </c>
      <c r="D31" s="58">
        <v>271</v>
      </c>
      <c r="E31" s="413">
        <v>16.475143127805921</v>
      </c>
      <c r="F31" s="413">
        <v>18.249883328697909</v>
      </c>
      <c r="G31" s="413">
        <v>10.772229334364148</v>
      </c>
    </row>
    <row r="32" spans="1:7" x14ac:dyDescent="0.2">
      <c r="A32" s="81" t="s">
        <v>116</v>
      </c>
      <c r="B32" s="81" t="s">
        <v>489</v>
      </c>
      <c r="C32" s="58">
        <v>382</v>
      </c>
      <c r="D32" s="58">
        <v>346</v>
      </c>
      <c r="E32" s="413">
        <v>74.723357308707236</v>
      </c>
      <c r="F32" s="413">
        <v>66.610708537721678</v>
      </c>
      <c r="G32" s="413">
        <v>-10.856911497524779</v>
      </c>
    </row>
    <row r="33" spans="1:7" x14ac:dyDescent="0.2">
      <c r="A33" s="81" t="s">
        <v>134</v>
      </c>
      <c r="B33" s="81" t="s">
        <v>461</v>
      </c>
      <c r="C33" s="58" t="s">
        <v>92</v>
      </c>
      <c r="D33" s="58" t="s">
        <v>92</v>
      </c>
      <c r="E33" s="413" t="s">
        <v>92</v>
      </c>
      <c r="F33" s="413" t="s">
        <v>92</v>
      </c>
      <c r="G33" s="413" t="s">
        <v>92</v>
      </c>
    </row>
    <row r="34" spans="1:7" x14ac:dyDescent="0.2">
      <c r="A34" s="81" t="s">
        <v>136</v>
      </c>
      <c r="B34" s="81" t="s">
        <v>463</v>
      </c>
      <c r="C34" s="58">
        <v>195</v>
      </c>
      <c r="D34" s="58">
        <v>222</v>
      </c>
      <c r="E34" s="413">
        <v>40.812226087174913</v>
      </c>
      <c r="F34" s="413">
        <v>45.694243760265771</v>
      </c>
      <c r="G34" s="413">
        <v>11.962145026499815</v>
      </c>
    </row>
    <row r="35" spans="1:7" x14ac:dyDescent="0.2">
      <c r="A35" s="81" t="s">
        <v>128</v>
      </c>
      <c r="B35" s="81" t="s">
        <v>165</v>
      </c>
      <c r="C35" s="58">
        <v>2316</v>
      </c>
      <c r="D35" s="58">
        <v>2546</v>
      </c>
      <c r="E35" s="413">
        <v>19.238796578385013</v>
      </c>
      <c r="F35" s="413">
        <v>21.029295642492063</v>
      </c>
      <c r="G35" s="413">
        <v>9.3067103070193724</v>
      </c>
    </row>
    <row r="36" spans="1:7" x14ac:dyDescent="0.2">
      <c r="A36" s="81" t="s">
        <v>118</v>
      </c>
      <c r="B36" s="81" t="s">
        <v>464</v>
      </c>
      <c r="C36" s="58">
        <v>95</v>
      </c>
      <c r="D36" s="58">
        <v>77</v>
      </c>
      <c r="E36" s="413">
        <v>14.808510372971817</v>
      </c>
      <c r="F36" s="413">
        <v>11.84422232682055</v>
      </c>
      <c r="G36" s="413">
        <v>-20.017462739274738</v>
      </c>
    </row>
    <row r="37" spans="1:7" x14ac:dyDescent="0.2">
      <c r="A37" s="513" t="s">
        <v>121</v>
      </c>
      <c r="B37" s="513" t="s">
        <v>672</v>
      </c>
      <c r="C37" s="322">
        <v>66</v>
      </c>
      <c r="D37" s="322">
        <v>78</v>
      </c>
      <c r="E37" s="415">
        <v>23.583557258018409</v>
      </c>
      <c r="F37" s="415">
        <v>27.197885538744782</v>
      </c>
      <c r="G37" s="415">
        <v>15.32562811107514</v>
      </c>
    </row>
    <row r="39" spans="1:7" x14ac:dyDescent="0.2">
      <c r="A39" s="3" t="s">
        <v>671</v>
      </c>
    </row>
    <row r="40" spans="1:7" x14ac:dyDescent="0.2">
      <c r="A40" s="3" t="s">
        <v>663</v>
      </c>
    </row>
    <row r="41" spans="1:7" x14ac:dyDescent="0.2">
      <c r="A41" s="3" t="s">
        <v>670</v>
      </c>
    </row>
    <row r="42" spans="1:7" x14ac:dyDescent="0.2">
      <c r="A42" s="3" t="s">
        <v>669</v>
      </c>
    </row>
    <row r="43" spans="1:7" x14ac:dyDescent="0.2">
      <c r="A43" s="35" t="s">
        <v>169</v>
      </c>
    </row>
    <row r="44" spans="1:7" x14ac:dyDescent="0.2">
      <c r="A44" s="3" t="s">
        <v>668</v>
      </c>
    </row>
  </sheetData>
  <mergeCells count="6">
    <mergeCell ref="A5:A7"/>
    <mergeCell ref="B5:B7"/>
    <mergeCell ref="C5:G5"/>
    <mergeCell ref="C6:D6"/>
    <mergeCell ref="E6:F6"/>
    <mergeCell ref="G6:G7"/>
  </mergeCells>
  <hyperlinks>
    <hyperlink ref="G1" location="Índice!A1" display="(Voltar ao índice)"/>
  </hyperlinks>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zoomScaleNormal="100" workbookViewId="0">
      <selection activeCell="M31" sqref="M31"/>
    </sheetView>
  </sheetViews>
  <sheetFormatPr defaultColWidth="9.140625" defaultRowHeight="11.25" x14ac:dyDescent="0.2"/>
  <cols>
    <col min="1" max="1" width="16.85546875" style="3" customWidth="1"/>
    <col min="2" max="5" width="9.140625" style="3" customWidth="1"/>
    <col min="6" max="6" width="9.140625" style="107" customWidth="1"/>
    <col min="7" max="11" width="9.140625" style="3" customWidth="1"/>
    <col min="12" max="13" width="9.42578125" style="3" customWidth="1"/>
    <col min="14" max="14" width="9.140625" style="3" customWidth="1"/>
    <col min="15" max="16384" width="9.140625" style="3"/>
  </cols>
  <sheetData>
    <row r="1" spans="1:14" x14ac:dyDescent="0.2">
      <c r="A1" s="7" t="s">
        <v>621</v>
      </c>
      <c r="B1" s="36"/>
      <c r="C1" s="36"/>
      <c r="D1" s="36"/>
      <c r="E1" s="36"/>
      <c r="F1" s="98"/>
      <c r="M1" s="10" t="s">
        <v>46</v>
      </c>
    </row>
    <row r="2" spans="1:14" x14ac:dyDescent="0.2">
      <c r="A2" s="11" t="s">
        <v>214</v>
      </c>
      <c r="B2" s="36"/>
      <c r="C2" s="36"/>
      <c r="D2" s="36"/>
      <c r="E2" s="36"/>
      <c r="F2" s="99"/>
      <c r="G2" s="100"/>
      <c r="H2" s="100"/>
      <c r="I2" s="100"/>
      <c r="J2" s="100"/>
      <c r="K2" s="100"/>
    </row>
    <row r="3" spans="1:14" x14ac:dyDescent="0.2">
      <c r="A3" s="11" t="s">
        <v>178</v>
      </c>
      <c r="B3" s="36"/>
      <c r="C3" s="36"/>
      <c r="D3" s="36"/>
      <c r="E3" s="36"/>
      <c r="F3" s="98"/>
    </row>
    <row r="4" spans="1:14" x14ac:dyDescent="0.2">
      <c r="A4" s="8"/>
      <c r="B4" s="36"/>
      <c r="C4" s="36"/>
      <c r="D4" s="101"/>
      <c r="E4" s="101"/>
      <c r="F4" s="102"/>
    </row>
    <row r="5" spans="1:14" ht="27" customHeight="1" x14ac:dyDescent="0.2">
      <c r="A5" s="764" t="s">
        <v>50</v>
      </c>
      <c r="B5" s="774" t="s">
        <v>215</v>
      </c>
      <c r="C5" s="775"/>
      <c r="D5" s="775"/>
      <c r="E5" s="775"/>
      <c r="F5" s="776"/>
      <c r="G5" s="827" t="s">
        <v>216</v>
      </c>
      <c r="H5" s="828"/>
      <c r="I5" s="828"/>
      <c r="J5" s="828"/>
      <c r="K5" s="829"/>
      <c r="L5" s="773" t="s">
        <v>217</v>
      </c>
      <c r="M5" s="773"/>
      <c r="N5" s="103"/>
    </row>
    <row r="6" spans="1:14" ht="17.45" customHeight="1" x14ac:dyDescent="0.2">
      <c r="A6" s="764"/>
      <c r="B6" s="767" t="s">
        <v>218</v>
      </c>
      <c r="C6" s="825"/>
      <c r="D6" s="825"/>
      <c r="E6" s="768"/>
      <c r="F6" s="826" t="s">
        <v>219</v>
      </c>
      <c r="G6" s="830"/>
      <c r="H6" s="831"/>
      <c r="I6" s="831"/>
      <c r="J6" s="831"/>
      <c r="K6" s="832"/>
      <c r="L6" s="773"/>
      <c r="M6" s="773"/>
      <c r="N6" s="103"/>
    </row>
    <row r="7" spans="1:14" ht="15.75" customHeight="1" x14ac:dyDescent="0.2">
      <c r="A7" s="764"/>
      <c r="B7" s="767" t="s">
        <v>148</v>
      </c>
      <c r="C7" s="768"/>
      <c r="D7" s="764" t="s">
        <v>220</v>
      </c>
      <c r="E7" s="764"/>
      <c r="F7" s="826"/>
      <c r="G7" s="767" t="s">
        <v>148</v>
      </c>
      <c r="H7" s="768"/>
      <c r="I7" s="764" t="s">
        <v>220</v>
      </c>
      <c r="J7" s="764"/>
      <c r="K7" s="805" t="s">
        <v>62</v>
      </c>
      <c r="L7" s="774" t="s">
        <v>221</v>
      </c>
      <c r="M7" s="776"/>
    </row>
    <row r="8" spans="1:14" ht="13.5" customHeight="1" x14ac:dyDescent="0.2">
      <c r="A8" s="764"/>
      <c r="B8" s="15">
        <v>2016</v>
      </c>
      <c r="C8" s="15">
        <v>2017</v>
      </c>
      <c r="D8" s="15">
        <v>2016</v>
      </c>
      <c r="E8" s="15">
        <v>2017</v>
      </c>
      <c r="F8" s="826"/>
      <c r="G8" s="523">
        <v>2016</v>
      </c>
      <c r="H8" s="523">
        <v>2017</v>
      </c>
      <c r="I8" s="534">
        <v>2016</v>
      </c>
      <c r="J8" s="534">
        <v>2017</v>
      </c>
      <c r="K8" s="806"/>
      <c r="L8" s="15">
        <v>2016</v>
      </c>
      <c r="M8" s="15">
        <v>2017</v>
      </c>
    </row>
    <row r="10" spans="1:14" x14ac:dyDescent="0.2">
      <c r="A10" s="345" t="s">
        <v>64</v>
      </c>
      <c r="B10" s="508">
        <v>4245</v>
      </c>
      <c r="C10" s="506">
        <v>4539</v>
      </c>
      <c r="D10" s="105">
        <v>4.0678324719973578</v>
      </c>
      <c r="E10" s="507">
        <v>4.3150631114818276</v>
      </c>
      <c r="F10" s="354">
        <v>6.0776996394612315</v>
      </c>
      <c r="G10" s="508">
        <v>929</v>
      </c>
      <c r="H10" s="508">
        <v>1133</v>
      </c>
      <c r="I10" s="211">
        <v>0.8902276481709176</v>
      </c>
      <c r="J10" s="211">
        <v>1.0771021161729259</v>
      </c>
      <c r="K10" s="211">
        <v>20.991761869670643</v>
      </c>
      <c r="L10" s="473">
        <v>21.88457008244994</v>
      </c>
      <c r="M10" s="507">
        <v>24.829257545714913</v>
      </c>
    </row>
    <row r="11" spans="1:14" x14ac:dyDescent="0.2">
      <c r="A11" s="71"/>
      <c r="C11" s="106"/>
      <c r="D11" s="107"/>
      <c r="E11" s="108"/>
      <c r="F11" s="60"/>
      <c r="G11" s="155"/>
      <c r="H11" s="320"/>
      <c r="I11" s="320"/>
      <c r="J11" s="320"/>
      <c r="K11" s="320"/>
      <c r="L11" s="109"/>
      <c r="M11" s="108"/>
    </row>
    <row r="12" spans="1:14" x14ac:dyDescent="0.2">
      <c r="A12" s="220" t="s">
        <v>180</v>
      </c>
      <c r="B12" s="220">
        <v>26</v>
      </c>
      <c r="C12" s="509">
        <v>34</v>
      </c>
      <c r="D12" s="219">
        <v>6.4228138347410004</v>
      </c>
      <c r="E12" s="510">
        <v>8.264422632850593</v>
      </c>
      <c r="F12" s="453">
        <v>28.67292818216729</v>
      </c>
      <c r="G12" s="404">
        <v>14</v>
      </c>
      <c r="H12" s="404">
        <v>13</v>
      </c>
      <c r="I12" s="410">
        <v>3.4584382187066924</v>
      </c>
      <c r="J12" s="410">
        <v>3.1599263007958154</v>
      </c>
      <c r="K12" s="410">
        <v>-8.6314081395534537</v>
      </c>
      <c r="L12" s="475">
        <v>53.846153846153847</v>
      </c>
      <c r="M12" s="511">
        <v>38.235294117647058</v>
      </c>
    </row>
    <row r="13" spans="1:14" x14ac:dyDescent="0.2">
      <c r="A13" s="81" t="s">
        <v>222</v>
      </c>
      <c r="B13" s="81">
        <v>54</v>
      </c>
      <c r="C13" s="110">
        <v>74</v>
      </c>
      <c r="D13" s="23">
        <v>3.1281063834224265</v>
      </c>
      <c r="E13" s="342">
        <v>4.2603536669267017</v>
      </c>
      <c r="F13" s="60">
        <v>36.195932769572117</v>
      </c>
      <c r="G13" s="156">
        <v>36</v>
      </c>
      <c r="H13" s="156">
        <v>31</v>
      </c>
      <c r="I13" s="175">
        <v>2.085404255614951</v>
      </c>
      <c r="J13" s="175">
        <v>1.7847427523611861</v>
      </c>
      <c r="K13" s="175">
        <v>-14.417420624525622</v>
      </c>
      <c r="L13" s="92">
        <v>66.666666666666657</v>
      </c>
      <c r="M13" s="512">
        <v>41.891891891891895</v>
      </c>
    </row>
    <row r="14" spans="1:14" x14ac:dyDescent="0.2">
      <c r="A14" s="81" t="s">
        <v>69</v>
      </c>
      <c r="B14" s="81">
        <v>20</v>
      </c>
      <c r="C14" s="110">
        <v>23</v>
      </c>
      <c r="D14" s="23">
        <v>5.1555825937220474</v>
      </c>
      <c r="E14" s="342">
        <v>5.8119260723003601</v>
      </c>
      <c r="F14" s="60">
        <v>12.730733465070321</v>
      </c>
      <c r="G14" s="58" t="s">
        <v>92</v>
      </c>
      <c r="H14" s="156">
        <v>2</v>
      </c>
      <c r="I14" s="175" t="s">
        <v>92</v>
      </c>
      <c r="J14" s="175">
        <v>0.50538487585220526</v>
      </c>
      <c r="K14" s="175" t="s">
        <v>92</v>
      </c>
      <c r="L14" s="92" t="s">
        <v>92</v>
      </c>
      <c r="M14" s="512">
        <v>8.695652173913043</v>
      </c>
    </row>
    <row r="15" spans="1:14" x14ac:dyDescent="0.2">
      <c r="A15" s="81" t="s">
        <v>70</v>
      </c>
      <c r="B15" s="81">
        <v>68</v>
      </c>
      <c r="C15" s="110">
        <v>73</v>
      </c>
      <c r="D15" s="23">
        <v>3.4320952386239925</v>
      </c>
      <c r="E15" s="342">
        <v>3.6271868085675147</v>
      </c>
      <c r="F15" s="60">
        <v>5.6843285625645779</v>
      </c>
      <c r="G15" s="156">
        <v>10</v>
      </c>
      <c r="H15" s="156">
        <v>16</v>
      </c>
      <c r="I15" s="175">
        <v>0.50471988803293999</v>
      </c>
      <c r="J15" s="175">
        <v>0.79499984845315397</v>
      </c>
      <c r="K15" s="175">
        <v>57.513081474068883</v>
      </c>
      <c r="L15" s="92">
        <v>14.705882352941178</v>
      </c>
      <c r="M15" s="512">
        <v>21.917808219178081</v>
      </c>
    </row>
    <row r="16" spans="1:14" x14ac:dyDescent="0.2">
      <c r="A16" s="81" t="s">
        <v>71</v>
      </c>
      <c r="B16" s="81">
        <v>443</v>
      </c>
      <c r="C16" s="110">
        <v>474</v>
      </c>
      <c r="D16" s="23">
        <v>5.7288744843689665</v>
      </c>
      <c r="E16" s="342">
        <v>6.0952024327315968</v>
      </c>
      <c r="F16" s="60">
        <v>6.3944139352702489</v>
      </c>
      <c r="G16" s="156">
        <v>18</v>
      </c>
      <c r="H16" s="156">
        <v>74</v>
      </c>
      <c r="I16" s="175">
        <v>0.23277593841679772</v>
      </c>
      <c r="J16" s="175">
        <v>0.95157168781041801</v>
      </c>
      <c r="K16" s="175">
        <v>308.79297674941739</v>
      </c>
      <c r="L16" s="92">
        <v>4.0632054176072234</v>
      </c>
      <c r="M16" s="512">
        <v>15.611814345991561</v>
      </c>
    </row>
    <row r="17" spans="1:13" x14ac:dyDescent="0.2">
      <c r="A17" s="81" t="s">
        <v>181</v>
      </c>
      <c r="B17" s="81">
        <v>202</v>
      </c>
      <c r="C17" s="110">
        <v>351</v>
      </c>
      <c r="D17" s="23">
        <v>4.4148537535982699</v>
      </c>
      <c r="E17" s="342">
        <v>7.6185928393909466</v>
      </c>
      <c r="F17" s="60">
        <v>72.567275488605048</v>
      </c>
      <c r="G17" s="58" t="s">
        <v>92</v>
      </c>
      <c r="H17" s="58" t="s">
        <v>92</v>
      </c>
      <c r="I17" s="175" t="s">
        <v>92</v>
      </c>
      <c r="J17" s="175" t="s">
        <v>92</v>
      </c>
      <c r="K17" s="175" t="s">
        <v>92</v>
      </c>
      <c r="L17" s="92" t="s">
        <v>92</v>
      </c>
      <c r="M17" s="512" t="s">
        <v>92</v>
      </c>
    </row>
    <row r="18" spans="1:13" x14ac:dyDescent="0.2">
      <c r="A18" s="81" t="s">
        <v>73</v>
      </c>
      <c r="B18" s="81">
        <v>54</v>
      </c>
      <c r="C18" s="110">
        <v>41</v>
      </c>
      <c r="D18" s="23">
        <v>3.4448771805594096</v>
      </c>
      <c r="E18" s="342">
        <v>2.5596539847257329</v>
      </c>
      <c r="F18" s="60">
        <v>-25.696799898390754</v>
      </c>
      <c r="G18" s="156">
        <v>20</v>
      </c>
      <c r="H18" s="156">
        <v>19</v>
      </c>
      <c r="I18" s="175">
        <v>1.2758804372442258</v>
      </c>
      <c r="J18" s="175">
        <v>1.1861811148729007</v>
      </c>
      <c r="K18" s="175">
        <v>-7.0303862143279439</v>
      </c>
      <c r="L18" s="92">
        <v>37.037037037037038</v>
      </c>
      <c r="M18" s="512">
        <v>46.341463414634148</v>
      </c>
    </row>
    <row r="19" spans="1:13" x14ac:dyDescent="0.2">
      <c r="A19" s="81" t="s">
        <v>154</v>
      </c>
      <c r="B19" s="81">
        <v>99</v>
      </c>
      <c r="C19" s="110">
        <v>135</v>
      </c>
      <c r="D19" s="23">
        <v>4.9721808989903957</v>
      </c>
      <c r="E19" s="342">
        <v>6.7066582212452026</v>
      </c>
      <c r="F19" s="60">
        <v>34.883632705459156</v>
      </c>
      <c r="G19" s="156">
        <v>35</v>
      </c>
      <c r="H19" s="156">
        <v>42</v>
      </c>
      <c r="I19" s="175">
        <v>1.7578417319663018</v>
      </c>
      <c r="J19" s="175">
        <v>2.0865158910540633</v>
      </c>
      <c r="K19" s="175">
        <v>18.697596780804048</v>
      </c>
      <c r="L19" s="92">
        <v>35.353535353535356</v>
      </c>
      <c r="M19" s="512">
        <v>31.111111111111111</v>
      </c>
    </row>
    <row r="20" spans="1:13" x14ac:dyDescent="0.2">
      <c r="A20" s="81" t="s">
        <v>75</v>
      </c>
      <c r="B20" s="81">
        <v>198</v>
      </c>
      <c r="C20" s="110">
        <v>197</v>
      </c>
      <c r="D20" s="23">
        <v>5.9195338038266501</v>
      </c>
      <c r="E20" s="342">
        <v>5.8172635119971465</v>
      </c>
      <c r="F20" s="60">
        <v>-1.7276747666073233</v>
      </c>
      <c r="G20" s="156">
        <v>17</v>
      </c>
      <c r="H20" s="156">
        <v>31</v>
      </c>
      <c r="I20" s="175">
        <v>0.50824280133865174</v>
      </c>
      <c r="J20" s="175">
        <v>0.91540694858838345</v>
      </c>
      <c r="K20" s="175">
        <v>80.112132661261356</v>
      </c>
      <c r="L20" s="92">
        <v>8.5858585858585847</v>
      </c>
      <c r="M20" s="512">
        <v>15.736040609137056</v>
      </c>
    </row>
    <row r="21" spans="1:13" x14ac:dyDescent="0.2">
      <c r="A21" s="81" t="s">
        <v>76</v>
      </c>
      <c r="B21" s="81">
        <v>123</v>
      </c>
      <c r="C21" s="110">
        <v>125</v>
      </c>
      <c r="D21" s="23">
        <v>3.4991991670199054</v>
      </c>
      <c r="E21" s="342">
        <v>3.5297542754501636</v>
      </c>
      <c r="F21" s="60">
        <v>0.87320289505785631</v>
      </c>
      <c r="G21" s="58" t="s">
        <v>92</v>
      </c>
      <c r="H21" s="156">
        <v>50</v>
      </c>
      <c r="I21" s="175" t="s">
        <v>92</v>
      </c>
      <c r="J21" s="175">
        <v>1.4119017101800655</v>
      </c>
      <c r="K21" s="175" t="s">
        <v>92</v>
      </c>
      <c r="L21" s="151" t="s">
        <v>92</v>
      </c>
      <c r="M21" s="512">
        <v>40</v>
      </c>
    </row>
    <row r="22" spans="1:13" x14ac:dyDescent="0.2">
      <c r="A22" s="81" t="s">
        <v>223</v>
      </c>
      <c r="B22" s="81">
        <v>91</v>
      </c>
      <c r="C22" s="110">
        <v>84</v>
      </c>
      <c r="D22" s="23">
        <v>5.6339981451144565</v>
      </c>
      <c r="E22" s="342">
        <v>5.1359780767107237</v>
      </c>
      <c r="F22" s="60">
        <v>-8.8395497402780077</v>
      </c>
      <c r="G22" s="156">
        <v>49</v>
      </c>
      <c r="H22" s="156">
        <v>76</v>
      </c>
      <c r="I22" s="175">
        <v>3.0336913089077844</v>
      </c>
      <c r="J22" s="175">
        <v>4.6468373075001788</v>
      </c>
      <c r="K22" s="175">
        <v>53.174362001029472</v>
      </c>
      <c r="L22" s="92">
        <v>53.846153846153847</v>
      </c>
      <c r="M22" s="512">
        <v>90.476190476190482</v>
      </c>
    </row>
    <row r="23" spans="1:13" x14ac:dyDescent="0.2">
      <c r="A23" s="81" t="s">
        <v>224</v>
      </c>
      <c r="B23" s="81">
        <v>104</v>
      </c>
      <c r="C23" s="110">
        <v>84</v>
      </c>
      <c r="D23" s="23">
        <v>7.7750266145141804</v>
      </c>
      <c r="E23" s="342">
        <v>6.2061322497229403</v>
      </c>
      <c r="F23" s="60">
        <v>-20.178636583217301</v>
      </c>
      <c r="G23" s="156">
        <v>34</v>
      </c>
      <c r="H23" s="156">
        <v>27</v>
      </c>
      <c r="I23" s="175">
        <v>2.5418356239757895</v>
      </c>
      <c r="J23" s="175">
        <v>1.9948282231252308</v>
      </c>
      <c r="K23" s="175">
        <v>-21.520172102827097</v>
      </c>
      <c r="L23" s="92">
        <v>32.692307692307693</v>
      </c>
      <c r="M23" s="512">
        <v>32.142857142857146</v>
      </c>
    </row>
    <row r="24" spans="1:13" x14ac:dyDescent="0.2">
      <c r="A24" s="81" t="s">
        <v>185</v>
      </c>
      <c r="B24" s="81">
        <v>353</v>
      </c>
      <c r="C24" s="110">
        <v>344</v>
      </c>
      <c r="D24" s="23">
        <v>3.3430914352554466</v>
      </c>
      <c r="E24" s="342">
        <v>3.2386364813193751</v>
      </c>
      <c r="F24" s="60">
        <v>-3.1245018558126891</v>
      </c>
      <c r="G24" s="156">
        <v>134</v>
      </c>
      <c r="H24" s="156">
        <v>145</v>
      </c>
      <c r="I24" s="175">
        <v>1.2690488734397447</v>
      </c>
      <c r="J24" s="175">
        <v>1.3651229354398529</v>
      </c>
      <c r="K24" s="175">
        <v>7.5705565018705956</v>
      </c>
      <c r="L24" s="92">
        <v>37.960339943342774</v>
      </c>
      <c r="M24" s="512">
        <v>42.151162790697676</v>
      </c>
    </row>
    <row r="25" spans="1:13" x14ac:dyDescent="0.2">
      <c r="A25" s="81" t="s">
        <v>81</v>
      </c>
      <c r="B25" s="81">
        <v>268</v>
      </c>
      <c r="C25" s="110">
        <v>277</v>
      </c>
      <c r="D25" s="23">
        <v>6.5766031942659877</v>
      </c>
      <c r="E25" s="342">
        <v>6.7164622429346821</v>
      </c>
      <c r="F25" s="60">
        <v>2.1266152835651475</v>
      </c>
      <c r="G25" s="156">
        <v>44</v>
      </c>
      <c r="H25" s="156">
        <v>37</v>
      </c>
      <c r="I25" s="175">
        <v>1.0797408229391918</v>
      </c>
      <c r="J25" s="175">
        <v>0.89714477613206944</v>
      </c>
      <c r="K25" s="175">
        <v>-16.911099675760401</v>
      </c>
      <c r="L25" s="92">
        <v>16.417910447761194</v>
      </c>
      <c r="M25" s="512">
        <v>13.357400722021662</v>
      </c>
    </row>
    <row r="26" spans="1:13" x14ac:dyDescent="0.2">
      <c r="A26" s="81" t="s">
        <v>186</v>
      </c>
      <c r="B26" s="81">
        <v>97</v>
      </c>
      <c r="C26" s="110">
        <v>76</v>
      </c>
      <c r="D26" s="23">
        <v>4.7046931982261855</v>
      </c>
      <c r="E26" s="342">
        <v>3.6601317262144413</v>
      </c>
      <c r="F26" s="60">
        <v>-22.202541759908513</v>
      </c>
      <c r="G26" s="156">
        <v>24</v>
      </c>
      <c r="H26" s="156">
        <v>22</v>
      </c>
      <c r="I26" s="175">
        <v>1.1640478016229736</v>
      </c>
      <c r="J26" s="175">
        <v>1.0595118154831278</v>
      </c>
      <c r="K26" s="175">
        <v>-8.9803860283140029</v>
      </c>
      <c r="L26" s="92">
        <v>24.742268041237114</v>
      </c>
      <c r="M26" s="512">
        <v>28.947368421052634</v>
      </c>
    </row>
    <row r="27" spans="1:13" x14ac:dyDescent="0.2">
      <c r="A27" s="81" t="s">
        <v>83</v>
      </c>
      <c r="B27" s="81">
        <v>200</v>
      </c>
      <c r="C27" s="110">
        <v>180</v>
      </c>
      <c r="D27" s="23">
        <v>3.5154525231105849</v>
      </c>
      <c r="E27" s="342">
        <v>3.1406131000206758</v>
      </c>
      <c r="F27" s="60">
        <v>-10.662622254907861</v>
      </c>
      <c r="G27" s="156">
        <v>20</v>
      </c>
      <c r="H27" s="156">
        <v>21</v>
      </c>
      <c r="I27" s="175">
        <v>0.35154525231105849</v>
      </c>
      <c r="J27" s="175">
        <v>0.36640486166907882</v>
      </c>
      <c r="K27" s="175">
        <v>4.2269407026074957</v>
      </c>
      <c r="L27" s="92">
        <v>10</v>
      </c>
      <c r="M27" s="512">
        <v>11.666666666666666</v>
      </c>
    </row>
    <row r="28" spans="1:13" x14ac:dyDescent="0.2">
      <c r="A28" s="81" t="s">
        <v>187</v>
      </c>
      <c r="B28" s="81">
        <v>280</v>
      </c>
      <c r="C28" s="110">
        <v>316</v>
      </c>
      <c r="D28" s="23">
        <v>5.768797317014779</v>
      </c>
      <c r="E28" s="342">
        <v>6.4647562357279256</v>
      </c>
      <c r="F28" s="60">
        <v>12.064194328000589</v>
      </c>
      <c r="G28" s="156">
        <v>112</v>
      </c>
      <c r="H28" s="156">
        <v>76</v>
      </c>
      <c r="I28" s="175">
        <v>2.3075189268059115</v>
      </c>
      <c r="J28" s="175">
        <v>1.5548147908712731</v>
      </c>
      <c r="K28" s="175">
        <v>-32.619629992657885</v>
      </c>
      <c r="L28" s="92">
        <v>40</v>
      </c>
      <c r="M28" s="512">
        <v>24.050632911392405</v>
      </c>
    </row>
    <row r="29" spans="1:13" x14ac:dyDescent="0.2">
      <c r="A29" s="81" t="s">
        <v>206</v>
      </c>
      <c r="B29" s="81">
        <v>55</v>
      </c>
      <c r="C29" s="110">
        <v>62</v>
      </c>
      <c r="D29" s="23">
        <v>3.3476694742454658</v>
      </c>
      <c r="E29" s="342">
        <v>3.7610199400784596</v>
      </c>
      <c r="F29" s="60">
        <v>12.347409713324797</v>
      </c>
      <c r="G29" s="156">
        <v>31</v>
      </c>
      <c r="H29" s="156">
        <v>26</v>
      </c>
      <c r="I29" s="175">
        <v>1.8868682491201716</v>
      </c>
      <c r="J29" s="175">
        <v>1.5772019103554833</v>
      </c>
      <c r="K29" s="175">
        <v>-16.411656664904019</v>
      </c>
      <c r="L29" s="92">
        <v>56.36363636363636</v>
      </c>
      <c r="M29" s="512">
        <v>41.935483870967744</v>
      </c>
    </row>
    <row r="30" spans="1:13" x14ac:dyDescent="0.2">
      <c r="A30" s="81" t="s">
        <v>86</v>
      </c>
      <c r="B30" s="81">
        <v>396</v>
      </c>
      <c r="C30" s="110">
        <v>381</v>
      </c>
      <c r="D30" s="23">
        <v>4.615424422075435</v>
      </c>
      <c r="E30" s="342">
        <v>4.4187258876449063</v>
      </c>
      <c r="F30" s="60">
        <v>-4.2617648225312887</v>
      </c>
      <c r="G30" s="156">
        <v>16</v>
      </c>
      <c r="H30" s="156">
        <v>68</v>
      </c>
      <c r="I30" s="175">
        <v>0.1864817948313307</v>
      </c>
      <c r="J30" s="175">
        <v>0.78864399044580991</v>
      </c>
      <c r="K30" s="175">
        <v>322.90669239810973</v>
      </c>
      <c r="L30" s="92">
        <v>4.0404040404040407</v>
      </c>
      <c r="M30" s="512">
        <v>17.84776902887139</v>
      </c>
    </row>
    <row r="31" spans="1:13" x14ac:dyDescent="0.2">
      <c r="A31" s="81" t="s">
        <v>87</v>
      </c>
      <c r="B31" s="81">
        <v>102</v>
      </c>
      <c r="C31" s="110">
        <v>149</v>
      </c>
      <c r="D31" s="23">
        <v>5.7834276447841422</v>
      </c>
      <c r="E31" s="342">
        <v>8.3684029324231801</v>
      </c>
      <c r="F31" s="60">
        <v>44.696250154877106</v>
      </c>
      <c r="G31" s="156">
        <v>27</v>
      </c>
      <c r="H31" s="156">
        <v>23</v>
      </c>
      <c r="I31" s="175">
        <v>1.5309073177369787</v>
      </c>
      <c r="J31" s="175">
        <v>1.2917668956089474</v>
      </c>
      <c r="K31" s="175">
        <v>-15.620829514456435</v>
      </c>
      <c r="L31" s="92">
        <v>26.47058823529412</v>
      </c>
      <c r="M31" s="512">
        <v>15.436241610738255</v>
      </c>
    </row>
    <row r="32" spans="1:13" x14ac:dyDescent="0.2">
      <c r="A32" s="81" t="s">
        <v>189</v>
      </c>
      <c r="B32" s="81">
        <v>288</v>
      </c>
      <c r="C32" s="110">
        <v>280</v>
      </c>
      <c r="D32" s="23">
        <v>5.0092671442168006</v>
      </c>
      <c r="E32" s="342">
        <v>4.8534946634959484</v>
      </c>
      <c r="F32" s="60">
        <v>-3.1096860326303766</v>
      </c>
      <c r="G32" s="156">
        <v>96</v>
      </c>
      <c r="H32" s="156">
        <v>83</v>
      </c>
      <c r="I32" s="175">
        <v>1.6697557147389337</v>
      </c>
      <c r="J32" s="175">
        <v>1.4387144895362989</v>
      </c>
      <c r="K32" s="175">
        <v>-13.836827936160601</v>
      </c>
      <c r="L32" s="92">
        <v>33.333333333333329</v>
      </c>
      <c r="M32" s="512">
        <v>29.642857142857142</v>
      </c>
    </row>
    <row r="33" spans="1:13" x14ac:dyDescent="0.2">
      <c r="A33" s="81" t="s">
        <v>190</v>
      </c>
      <c r="B33" s="81">
        <v>44</v>
      </c>
      <c r="C33" s="110">
        <v>66</v>
      </c>
      <c r="D33" s="23">
        <v>5.0208994941443761</v>
      </c>
      <c r="E33" s="342">
        <v>7.449596705923784</v>
      </c>
      <c r="F33" s="60">
        <v>48.371755192707511</v>
      </c>
      <c r="G33" s="156">
        <v>37</v>
      </c>
      <c r="H33" s="156">
        <v>54</v>
      </c>
      <c r="I33" s="175">
        <v>4.2221200291668612</v>
      </c>
      <c r="J33" s="175">
        <v>6.0951245775740048</v>
      </c>
      <c r="K33" s="175">
        <v>44.361707755066782</v>
      </c>
      <c r="L33" s="92">
        <v>84.090909090909093</v>
      </c>
      <c r="M33" s="512">
        <v>81.818181818181799</v>
      </c>
    </row>
    <row r="34" spans="1:13" x14ac:dyDescent="0.2">
      <c r="A34" s="81" t="s">
        <v>225</v>
      </c>
      <c r="B34" s="81">
        <v>6</v>
      </c>
      <c r="C34" s="110">
        <v>12</v>
      </c>
      <c r="D34" s="23">
        <v>2.3934419690049267</v>
      </c>
      <c r="E34" s="342">
        <v>4.7073591715047858</v>
      </c>
      <c r="F34" s="60">
        <v>96.677388984779526</v>
      </c>
      <c r="G34" s="156">
        <v>3</v>
      </c>
      <c r="H34" s="156">
        <v>3</v>
      </c>
      <c r="I34" s="175">
        <v>1.1967209845024633</v>
      </c>
      <c r="J34" s="175">
        <v>1.1768397928761964</v>
      </c>
      <c r="K34" s="175">
        <v>-1.6613055076102334</v>
      </c>
      <c r="L34" s="92">
        <v>50</v>
      </c>
      <c r="M34" s="512">
        <v>25</v>
      </c>
    </row>
    <row r="35" spans="1:13" x14ac:dyDescent="0.2">
      <c r="A35" s="81" t="s">
        <v>93</v>
      </c>
      <c r="B35" s="81">
        <v>115</v>
      </c>
      <c r="C35" s="110">
        <v>110</v>
      </c>
      <c r="D35" s="23">
        <v>3.3381838596197895</v>
      </c>
      <c r="E35" s="342">
        <v>3.1517983445035931</v>
      </c>
      <c r="F35" s="60">
        <v>-5.5834406657704339</v>
      </c>
      <c r="G35" s="156">
        <v>54</v>
      </c>
      <c r="H35" s="156">
        <v>48</v>
      </c>
      <c r="I35" s="175">
        <v>1.56749502973451</v>
      </c>
      <c r="J35" s="175">
        <v>1.3753301866924772</v>
      </c>
      <c r="K35" s="175">
        <v>-12.259359002534143</v>
      </c>
      <c r="L35" s="92">
        <v>46.956521739130437</v>
      </c>
      <c r="M35" s="512">
        <v>43.636363636363633</v>
      </c>
    </row>
    <row r="36" spans="1:13" x14ac:dyDescent="0.2">
      <c r="A36" s="81" t="s">
        <v>226</v>
      </c>
      <c r="B36" s="81">
        <v>474</v>
      </c>
      <c r="C36" s="110">
        <v>508</v>
      </c>
      <c r="D36" s="23">
        <v>2.0868353313901111</v>
      </c>
      <c r="E36" s="342">
        <v>2.21952219192322</v>
      </c>
      <c r="F36" s="60">
        <v>6.3582812949942502</v>
      </c>
      <c r="G36" s="58">
        <v>60</v>
      </c>
      <c r="H36" s="156">
        <v>108</v>
      </c>
      <c r="I36" s="175">
        <v>0.26415637106203937</v>
      </c>
      <c r="J36" s="175">
        <v>0.47186692269233815</v>
      </c>
      <c r="K36" s="175">
        <v>78.631664568679355</v>
      </c>
      <c r="L36" s="92">
        <v>12.658227848101266</v>
      </c>
      <c r="M36" s="512">
        <v>21.259842519685041</v>
      </c>
    </row>
    <row r="37" spans="1:13" x14ac:dyDescent="0.2">
      <c r="A37" s="81" t="s">
        <v>95</v>
      </c>
      <c r="B37" s="81">
        <v>51</v>
      </c>
      <c r="C37" s="110">
        <v>69</v>
      </c>
      <c r="D37" s="23">
        <v>4.3997870848132292</v>
      </c>
      <c r="E37" s="342">
        <v>5.8893217208427364</v>
      </c>
      <c r="F37" s="60">
        <v>33.854698132346961</v>
      </c>
      <c r="G37" s="58" t="s">
        <v>92</v>
      </c>
      <c r="H37" s="58">
        <v>6</v>
      </c>
      <c r="I37" s="175" t="s">
        <v>92</v>
      </c>
      <c r="J37" s="175">
        <v>0.51211493224719451</v>
      </c>
      <c r="K37" s="175" t="s">
        <v>92</v>
      </c>
      <c r="L37" s="151" t="s">
        <v>92</v>
      </c>
      <c r="M37" s="413">
        <v>8.695652173913043</v>
      </c>
    </row>
    <row r="38" spans="1:13" x14ac:dyDescent="0.2">
      <c r="A38" s="513" t="s">
        <v>96</v>
      </c>
      <c r="B38" s="513">
        <v>34</v>
      </c>
      <c r="C38" s="514">
        <v>14</v>
      </c>
      <c r="D38" s="233">
        <v>4.4985803009814846</v>
      </c>
      <c r="E38" s="515">
        <v>1.8297472465571345</v>
      </c>
      <c r="F38" s="454">
        <v>-59.326117927517565</v>
      </c>
      <c r="G38" s="405">
        <v>38</v>
      </c>
      <c r="H38" s="405">
        <v>32</v>
      </c>
      <c r="I38" s="414">
        <v>5.0278250422734239</v>
      </c>
      <c r="J38" s="414">
        <v>4.182279420702022</v>
      </c>
      <c r="K38" s="414">
        <v>-16.81732388184043</v>
      </c>
      <c r="L38" s="476">
        <v>111.76470588235294</v>
      </c>
      <c r="M38" s="516">
        <v>228.57142857142856</v>
      </c>
    </row>
    <row r="39" spans="1:13" x14ac:dyDescent="0.2">
      <c r="D39" s="108"/>
      <c r="E39" s="108"/>
      <c r="F39" s="111"/>
    </row>
    <row r="40" spans="1:13" x14ac:dyDescent="0.2">
      <c r="A40" s="3" t="s">
        <v>227</v>
      </c>
      <c r="F40" s="3"/>
      <c r="G40" s="107"/>
    </row>
    <row r="41" spans="1:13" x14ac:dyDescent="0.2">
      <c r="A41" s="3" t="s">
        <v>98</v>
      </c>
      <c r="F41" s="3"/>
      <c r="G41" s="107"/>
    </row>
    <row r="42" spans="1:13" x14ac:dyDescent="0.2">
      <c r="A42" s="112" t="s">
        <v>228</v>
      </c>
      <c r="F42" s="3"/>
      <c r="G42" s="107"/>
    </row>
    <row r="43" spans="1:13" x14ac:dyDescent="0.2">
      <c r="A43" s="113" t="s">
        <v>229</v>
      </c>
      <c r="F43" s="3"/>
      <c r="G43" s="107"/>
    </row>
    <row r="44" spans="1:13" x14ac:dyDescent="0.2">
      <c r="A44" s="112" t="s">
        <v>230</v>
      </c>
      <c r="B44" s="114"/>
      <c r="C44" s="114"/>
      <c r="D44" s="114"/>
      <c r="E44" s="114"/>
      <c r="F44" s="114"/>
      <c r="G44" s="115"/>
    </row>
    <row r="45" spans="1:13" x14ac:dyDescent="0.2">
      <c r="A45" s="112" t="s">
        <v>231</v>
      </c>
    </row>
  </sheetData>
  <mergeCells count="12">
    <mergeCell ref="A5:A8"/>
    <mergeCell ref="B5:F5"/>
    <mergeCell ref="L5:M6"/>
    <mergeCell ref="B6:E6"/>
    <mergeCell ref="F6:F8"/>
    <mergeCell ref="B7:C7"/>
    <mergeCell ref="D7:E7"/>
    <mergeCell ref="G7:H7"/>
    <mergeCell ref="L7:M7"/>
    <mergeCell ref="G5:K6"/>
    <mergeCell ref="I7:J7"/>
    <mergeCell ref="K7:K8"/>
  </mergeCells>
  <hyperlinks>
    <hyperlink ref="M1" location="Índice!A1" display="(Voltar ao índice)"/>
  </hyperlinks>
  <pageMargins left="0.511811024" right="0.511811024" top="0.78740157499999996" bottom="0.78740157499999996" header="0.31496062000000002" footer="0.31496062000000002"/>
  <pageSetup paperSize="9" scale="38"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zoomScaleNormal="100" workbookViewId="0">
      <selection activeCell="M31" sqref="M31"/>
    </sheetView>
  </sheetViews>
  <sheetFormatPr defaultColWidth="9.140625" defaultRowHeight="11.25" x14ac:dyDescent="0.25"/>
  <cols>
    <col min="1" max="1" width="15.140625" style="185" customWidth="1"/>
    <col min="2" max="16384" width="9.140625" style="185"/>
  </cols>
  <sheetData>
    <row r="1" spans="1:11" x14ac:dyDescent="0.25">
      <c r="A1" s="7" t="s">
        <v>622</v>
      </c>
      <c r="B1" s="35"/>
      <c r="C1" s="35"/>
      <c r="D1" s="35"/>
      <c r="E1" s="35"/>
      <c r="F1" s="35"/>
      <c r="K1" s="186" t="s">
        <v>46</v>
      </c>
    </row>
    <row r="2" spans="1:11" x14ac:dyDescent="0.25">
      <c r="A2" s="11" t="s">
        <v>325</v>
      </c>
      <c r="B2" s="35"/>
      <c r="C2" s="35"/>
      <c r="D2" s="35"/>
      <c r="E2" s="35"/>
      <c r="G2" s="35"/>
      <c r="H2" s="35"/>
      <c r="I2" s="35"/>
      <c r="J2" s="35"/>
    </row>
    <row r="3" spans="1:11" x14ac:dyDescent="0.25">
      <c r="A3" s="11" t="s">
        <v>143</v>
      </c>
      <c r="B3" s="35"/>
      <c r="C3" s="35"/>
      <c r="D3" s="35"/>
      <c r="E3" s="35"/>
      <c r="F3" s="35"/>
      <c r="G3" s="35"/>
      <c r="H3" s="35"/>
      <c r="I3" s="35"/>
      <c r="J3" s="35"/>
      <c r="K3" s="35"/>
    </row>
    <row r="4" spans="1:11" x14ac:dyDescent="0.25">
      <c r="A4" s="35"/>
      <c r="B4" s="90"/>
      <c r="C4" s="90"/>
      <c r="D4" s="90"/>
      <c r="E4" s="90"/>
      <c r="F4" s="35"/>
      <c r="G4" s="35"/>
      <c r="H4" s="35"/>
      <c r="I4" s="35"/>
      <c r="J4" s="35"/>
      <c r="K4" s="35"/>
    </row>
    <row r="5" spans="1:11" ht="15.75" customHeight="1" x14ac:dyDescent="0.25">
      <c r="A5" s="764" t="s">
        <v>145</v>
      </c>
      <c r="B5" s="808" t="s">
        <v>326</v>
      </c>
      <c r="C5" s="809"/>
      <c r="D5" s="809"/>
      <c r="E5" s="809"/>
      <c r="F5" s="809"/>
      <c r="G5" s="809"/>
      <c r="H5" s="809"/>
      <c r="I5" s="809"/>
      <c r="J5" s="809"/>
      <c r="K5" s="810"/>
    </row>
    <row r="6" spans="1:11" ht="16.5" customHeight="1" x14ac:dyDescent="0.25">
      <c r="A6" s="764"/>
      <c r="B6" s="808" t="s">
        <v>327</v>
      </c>
      <c r="C6" s="809"/>
      <c r="D6" s="809"/>
      <c r="E6" s="809"/>
      <c r="F6" s="810"/>
      <c r="G6" s="808" t="s">
        <v>328</v>
      </c>
      <c r="H6" s="809"/>
      <c r="I6" s="809"/>
      <c r="J6" s="809"/>
      <c r="K6" s="810"/>
    </row>
    <row r="7" spans="1:11" ht="13.7" customHeight="1" x14ac:dyDescent="0.25">
      <c r="A7" s="764"/>
      <c r="B7" s="764" t="s">
        <v>148</v>
      </c>
      <c r="C7" s="764"/>
      <c r="D7" s="764" t="s">
        <v>329</v>
      </c>
      <c r="E7" s="764"/>
      <c r="F7" s="765" t="s">
        <v>62</v>
      </c>
      <c r="G7" s="764" t="s">
        <v>148</v>
      </c>
      <c r="H7" s="764"/>
      <c r="I7" s="764" t="s">
        <v>330</v>
      </c>
      <c r="J7" s="764"/>
      <c r="K7" s="765" t="s">
        <v>62</v>
      </c>
    </row>
    <row r="8" spans="1:11" x14ac:dyDescent="0.25">
      <c r="A8" s="764"/>
      <c r="B8" s="165">
        <v>2016</v>
      </c>
      <c r="C8" s="165">
        <v>2017</v>
      </c>
      <c r="D8" s="165">
        <v>2016</v>
      </c>
      <c r="E8" s="165">
        <v>2017</v>
      </c>
      <c r="F8" s="765"/>
      <c r="G8" s="165">
        <v>2016</v>
      </c>
      <c r="H8" s="165">
        <v>2017</v>
      </c>
      <c r="I8" s="165">
        <v>2016</v>
      </c>
      <c r="J8" s="165">
        <v>2017</v>
      </c>
      <c r="K8" s="765"/>
    </row>
    <row r="9" spans="1:11" s="179" customFormat="1" x14ac:dyDescent="0.25">
      <c r="A9" s="48"/>
      <c r="B9" s="48"/>
      <c r="C9" s="48"/>
      <c r="D9" s="48"/>
      <c r="E9" s="48"/>
      <c r="F9" s="48"/>
      <c r="G9" s="48"/>
      <c r="H9" s="48"/>
      <c r="I9" s="48"/>
      <c r="J9" s="48"/>
      <c r="K9" s="48"/>
    </row>
    <row r="10" spans="1:11" s="179" customFormat="1" x14ac:dyDescent="0.25">
      <c r="A10" s="345" t="s">
        <v>64</v>
      </c>
      <c r="B10" s="208">
        <v>194273</v>
      </c>
      <c r="C10" s="208">
        <v>193482</v>
      </c>
      <c r="D10" s="209">
        <v>186.1649040830018</v>
      </c>
      <c r="E10" s="209">
        <v>183.93633860668143</v>
      </c>
      <c r="F10" s="517">
        <v>-1.1970921626166198</v>
      </c>
      <c r="G10" s="208">
        <v>223050</v>
      </c>
      <c r="H10" s="208">
        <v>221238</v>
      </c>
      <c r="I10" s="457">
        <v>108.23391405781769</v>
      </c>
      <c r="J10" s="457">
        <v>106.53809605176137</v>
      </c>
      <c r="K10" s="472">
        <v>-1.5668083528333154</v>
      </c>
    </row>
    <row r="11" spans="1:11" s="179" customFormat="1" x14ac:dyDescent="0.25">
      <c r="A11" s="71"/>
      <c r="B11" s="25"/>
      <c r="C11" s="25"/>
      <c r="D11" s="76"/>
      <c r="E11" s="76"/>
      <c r="F11" s="195"/>
      <c r="G11" s="25"/>
      <c r="H11" s="25"/>
      <c r="I11" s="125"/>
      <c r="J11" s="125"/>
      <c r="K11" s="32"/>
    </row>
    <row r="12" spans="1:11" s="179" customFormat="1" x14ac:dyDescent="0.25">
      <c r="A12" s="213" t="s">
        <v>151</v>
      </c>
      <c r="B12" s="474">
        <v>684</v>
      </c>
      <c r="C12" s="474">
        <v>658</v>
      </c>
      <c r="D12" s="484">
        <v>168.96941011395555</v>
      </c>
      <c r="E12" s="484">
        <v>159.94088507104973</v>
      </c>
      <c r="F12" s="485">
        <v>-5.3432896740403084</v>
      </c>
      <c r="G12" s="446">
        <v>684</v>
      </c>
      <c r="H12" s="446">
        <v>658</v>
      </c>
      <c r="I12" s="461">
        <v>83.753016761623485</v>
      </c>
      <c r="J12" s="461">
        <v>79.313516204426364</v>
      </c>
      <c r="K12" s="475">
        <v>-5.3007052508123431</v>
      </c>
    </row>
    <row r="13" spans="1:11" s="179" customFormat="1" x14ac:dyDescent="0.25">
      <c r="A13" s="14" t="s">
        <v>68</v>
      </c>
      <c r="B13" s="27">
        <v>1941</v>
      </c>
      <c r="C13" s="27">
        <v>2156</v>
      </c>
      <c r="D13" s="76">
        <v>112.43804611523944</v>
      </c>
      <c r="E13" s="76">
        <v>124.12597980937797</v>
      </c>
      <c r="F13" s="187">
        <v>10.394998933154165</v>
      </c>
      <c r="G13" s="24">
        <v>1578</v>
      </c>
      <c r="H13" s="24">
        <v>1815</v>
      </c>
      <c r="I13" s="125">
        <v>46.978784821386839</v>
      </c>
      <c r="J13" s="125">
        <v>53.764667164125612</v>
      </c>
      <c r="K13" s="92">
        <v>14.444567624596228</v>
      </c>
    </row>
    <row r="14" spans="1:11" s="179" customFormat="1" x14ac:dyDescent="0.25">
      <c r="A14" s="14" t="s">
        <v>152</v>
      </c>
      <c r="B14" s="27">
        <v>788</v>
      </c>
      <c r="C14" s="27">
        <v>622</v>
      </c>
      <c r="D14" s="76">
        <v>203.12995419264865</v>
      </c>
      <c r="E14" s="76">
        <v>157.17469639003585</v>
      </c>
      <c r="F14" s="187">
        <v>-22.623575132119011</v>
      </c>
      <c r="G14" s="24">
        <v>786</v>
      </c>
      <c r="H14" s="24">
        <v>694</v>
      </c>
      <c r="I14" s="125">
        <v>100.47360650394033</v>
      </c>
      <c r="J14" s="125">
        <v>86.99772602485578</v>
      </c>
      <c r="K14" s="92">
        <v>-13.412358676062908</v>
      </c>
    </row>
    <row r="15" spans="1:11" s="179" customFormat="1" x14ac:dyDescent="0.25">
      <c r="A15" s="14" t="s">
        <v>70</v>
      </c>
      <c r="B15" s="27">
        <v>2891</v>
      </c>
      <c r="C15" s="27">
        <v>2578</v>
      </c>
      <c r="D15" s="76">
        <v>145.91451963032296</v>
      </c>
      <c r="E15" s="76">
        <v>128.09435058201441</v>
      </c>
      <c r="F15" s="187">
        <v>-12.212745581081485</v>
      </c>
      <c r="G15" s="24">
        <v>3148</v>
      </c>
      <c r="H15" s="24">
        <v>2687</v>
      </c>
      <c r="I15" s="125">
        <v>78.66721543796622</v>
      </c>
      <c r="J15" s="125">
        <v>66.123406406218706</v>
      </c>
      <c r="K15" s="92">
        <v>-15.945408721933285</v>
      </c>
    </row>
    <row r="16" spans="1:11" s="179" customFormat="1" x14ac:dyDescent="0.25">
      <c r="A16" s="14" t="s">
        <v>71</v>
      </c>
      <c r="B16" s="27">
        <v>11135</v>
      </c>
      <c r="C16" s="27">
        <v>11653</v>
      </c>
      <c r="D16" s="76">
        <v>143.99778190394682</v>
      </c>
      <c r="E16" s="76">
        <v>149.84682267641625</v>
      </c>
      <c r="F16" s="187">
        <v>4.0618964369680377</v>
      </c>
      <c r="G16" s="24">
        <v>11108</v>
      </c>
      <c r="H16" s="24">
        <v>11637</v>
      </c>
      <c r="I16" s="125">
        <v>72.712676395991082</v>
      </c>
      <c r="J16" s="125">
        <v>75.838510178959197</v>
      </c>
      <c r="K16" s="92">
        <v>4.2988842357347901</v>
      </c>
    </row>
    <row r="17" spans="1:11" s="179" customFormat="1" x14ac:dyDescent="0.25">
      <c r="A17" s="14" t="s">
        <v>181</v>
      </c>
      <c r="B17" s="27">
        <v>5562</v>
      </c>
      <c r="C17" s="27">
        <v>5644</v>
      </c>
      <c r="D17" s="76">
        <v>121.56146820551275</v>
      </c>
      <c r="E17" s="76">
        <v>122.50523642599003</v>
      </c>
      <c r="F17" s="187">
        <v>0.77637119262308207</v>
      </c>
      <c r="G17" s="24">
        <v>5860</v>
      </c>
      <c r="H17" s="24">
        <v>5931</v>
      </c>
      <c r="I17" s="125">
        <v>65.375059281010451</v>
      </c>
      <c r="J17" s="125">
        <v>65.750527134979819</v>
      </c>
      <c r="K17" s="92">
        <v>0.57432889254516173</v>
      </c>
    </row>
    <row r="18" spans="1:11" s="179" customFormat="1" x14ac:dyDescent="0.25">
      <c r="A18" s="14" t="s">
        <v>73</v>
      </c>
      <c r="B18" s="27" t="s">
        <v>92</v>
      </c>
      <c r="C18" s="27" t="s">
        <v>92</v>
      </c>
      <c r="D18" s="76" t="s">
        <v>92</v>
      </c>
      <c r="E18" s="76" t="s">
        <v>92</v>
      </c>
      <c r="F18" s="92" t="s">
        <v>92</v>
      </c>
      <c r="G18" s="27" t="s">
        <v>92</v>
      </c>
      <c r="H18" s="27" t="s">
        <v>92</v>
      </c>
      <c r="I18" s="125" t="s">
        <v>92</v>
      </c>
      <c r="J18" s="125" t="s">
        <v>92</v>
      </c>
      <c r="K18" s="92" t="s">
        <v>92</v>
      </c>
    </row>
    <row r="19" spans="1:11" s="179" customFormat="1" x14ac:dyDescent="0.25">
      <c r="A19" s="14" t="s">
        <v>154</v>
      </c>
      <c r="B19" s="27" t="s">
        <v>92</v>
      </c>
      <c r="C19" s="27" t="s">
        <v>92</v>
      </c>
      <c r="D19" s="76" t="s">
        <v>92</v>
      </c>
      <c r="E19" s="76" t="s">
        <v>92</v>
      </c>
      <c r="F19" s="187" t="s">
        <v>92</v>
      </c>
      <c r="G19" s="24" t="s">
        <v>92</v>
      </c>
      <c r="H19" s="24" t="s">
        <v>92</v>
      </c>
      <c r="I19" s="125" t="s">
        <v>92</v>
      </c>
      <c r="J19" s="125" t="s">
        <v>92</v>
      </c>
      <c r="K19" s="92" t="s">
        <v>92</v>
      </c>
    </row>
    <row r="20" spans="1:11" s="179" customFormat="1" x14ac:dyDescent="0.25">
      <c r="A20" s="14" t="s">
        <v>75</v>
      </c>
      <c r="B20" s="27" t="s">
        <v>92</v>
      </c>
      <c r="C20" s="27" t="s">
        <v>92</v>
      </c>
      <c r="D20" s="76" t="s">
        <v>92</v>
      </c>
      <c r="E20" s="76" t="s">
        <v>92</v>
      </c>
      <c r="F20" s="187" t="s">
        <v>92</v>
      </c>
      <c r="G20" s="24">
        <v>4921</v>
      </c>
      <c r="H20" s="24">
        <v>5171</v>
      </c>
      <c r="I20" s="125">
        <v>73.493228273312369</v>
      </c>
      <c r="J20" s="125">
        <v>76.282252891821713</v>
      </c>
      <c r="K20" s="92">
        <v>3.7949409544744794</v>
      </c>
    </row>
    <row r="21" spans="1:11" s="179" customFormat="1" x14ac:dyDescent="0.25">
      <c r="A21" s="14" t="s">
        <v>331</v>
      </c>
      <c r="B21" s="27">
        <v>8600</v>
      </c>
      <c r="C21" s="27">
        <v>8955</v>
      </c>
      <c r="D21" s="76">
        <v>244.65945395423728</v>
      </c>
      <c r="E21" s="76">
        <v>252.87159629324972</v>
      </c>
      <c r="F21" s="92">
        <v>3.3565603970278302</v>
      </c>
      <c r="G21" s="24">
        <v>8600</v>
      </c>
      <c r="H21" s="24">
        <v>8955</v>
      </c>
      <c r="I21" s="125">
        <v>123.6691900933501</v>
      </c>
      <c r="J21" s="125">
        <v>127.9243864736425</v>
      </c>
      <c r="K21" s="92">
        <v>3.4407893971654779</v>
      </c>
    </row>
    <row r="22" spans="1:11" s="179" customFormat="1" x14ac:dyDescent="0.25">
      <c r="A22" s="14" t="s">
        <v>183</v>
      </c>
      <c r="B22" s="27" t="s">
        <v>92</v>
      </c>
      <c r="C22" s="27" t="s">
        <v>92</v>
      </c>
      <c r="D22" s="76" t="s">
        <v>92</v>
      </c>
      <c r="E22" s="76" t="s">
        <v>92</v>
      </c>
      <c r="F22" s="187" t="s">
        <v>92</v>
      </c>
      <c r="G22" s="24" t="s">
        <v>92</v>
      </c>
      <c r="H22" s="24" t="s">
        <v>92</v>
      </c>
      <c r="I22" s="125" t="s">
        <v>92</v>
      </c>
      <c r="J22" s="125" t="s">
        <v>92</v>
      </c>
      <c r="K22" s="92" t="s">
        <v>92</v>
      </c>
    </row>
    <row r="23" spans="1:11" s="179" customFormat="1" x14ac:dyDescent="0.25">
      <c r="A23" s="14" t="s">
        <v>224</v>
      </c>
      <c r="B23" s="27">
        <v>38</v>
      </c>
      <c r="C23" s="27">
        <v>46</v>
      </c>
      <c r="D23" s="76">
        <v>2.8408751091494122</v>
      </c>
      <c r="E23" s="76">
        <v>3.3985962319911338</v>
      </c>
      <c r="F23" s="187">
        <v>19.632018353975056</v>
      </c>
      <c r="G23" s="24">
        <v>5495</v>
      </c>
      <c r="H23" s="24">
        <v>5632</v>
      </c>
      <c r="I23" s="125">
        <v>204.85493139317012</v>
      </c>
      <c r="J23" s="125">
        <v>207.58182287948273</v>
      </c>
      <c r="K23" s="92">
        <v>1.3311329474802847</v>
      </c>
    </row>
    <row r="24" spans="1:11" s="179" customFormat="1" x14ac:dyDescent="0.25">
      <c r="A24" s="14" t="s">
        <v>332</v>
      </c>
      <c r="B24" s="27">
        <v>21798</v>
      </c>
      <c r="C24" s="27">
        <v>22670</v>
      </c>
      <c r="D24" s="76">
        <v>206.43826375551905</v>
      </c>
      <c r="E24" s="76">
        <v>213.42990997532044</v>
      </c>
      <c r="F24" s="92">
        <v>3.3867976278280754</v>
      </c>
      <c r="G24" s="24">
        <v>21798</v>
      </c>
      <c r="H24" s="24">
        <v>22670</v>
      </c>
      <c r="I24" s="125">
        <v>103.81206197291495</v>
      </c>
      <c r="J24" s="125">
        <v>107.34137340896125</v>
      </c>
      <c r="K24" s="92">
        <v>3.3997122964064763</v>
      </c>
    </row>
    <row r="25" spans="1:11" s="179" customFormat="1" x14ac:dyDescent="0.25">
      <c r="A25" s="14" t="s">
        <v>81</v>
      </c>
      <c r="B25" s="27">
        <v>3271</v>
      </c>
      <c r="C25" s="27">
        <v>3868</v>
      </c>
      <c r="D25" s="76">
        <v>80.268914359865832</v>
      </c>
      <c r="E25" s="76">
        <v>93.787999839968762</v>
      </c>
      <c r="F25" s="92">
        <v>16.842242838234299</v>
      </c>
      <c r="G25" s="24">
        <v>3998</v>
      </c>
      <c r="H25" s="24">
        <v>4989</v>
      </c>
      <c r="I25" s="125">
        <v>48.327491646040649</v>
      </c>
      <c r="J25" s="125">
        <v>59.629757651469617</v>
      </c>
      <c r="K25" s="92">
        <v>23.386825221985074</v>
      </c>
    </row>
    <row r="26" spans="1:11" s="179" customFormat="1" x14ac:dyDescent="0.25">
      <c r="A26" s="14" t="s">
        <v>159</v>
      </c>
      <c r="B26" s="27">
        <v>2122</v>
      </c>
      <c r="C26" s="27">
        <v>2014</v>
      </c>
      <c r="D26" s="76">
        <v>102.92122646016458</v>
      </c>
      <c r="E26" s="76">
        <v>96.993490744682703</v>
      </c>
      <c r="F26" s="92">
        <v>-5.7594880272595521</v>
      </c>
      <c r="G26" s="24">
        <v>2122</v>
      </c>
      <c r="H26" s="24">
        <v>2014</v>
      </c>
      <c r="I26" s="125">
        <v>53.057759697355735</v>
      </c>
      <c r="J26" s="125">
        <v>50.030331198805236</v>
      </c>
      <c r="K26" s="92">
        <v>-5.7059109088267395</v>
      </c>
    </row>
    <row r="27" spans="1:11" s="179" customFormat="1" x14ac:dyDescent="0.25">
      <c r="A27" s="14" t="s">
        <v>83</v>
      </c>
      <c r="B27" s="27">
        <v>12744</v>
      </c>
      <c r="C27" s="27">
        <v>12854</v>
      </c>
      <c r="D27" s="76">
        <v>224.00463477260649</v>
      </c>
      <c r="E27" s="76">
        <v>224.27467104258761</v>
      </c>
      <c r="F27" s="92">
        <v>0.12054941195982494</v>
      </c>
      <c r="G27" s="24">
        <v>14473</v>
      </c>
      <c r="H27" s="24">
        <v>14111</v>
      </c>
      <c r="I27" s="125">
        <v>128.73219292128596</v>
      </c>
      <c r="J27" s="125">
        <v>124.64565513035546</v>
      </c>
      <c r="K27" s="92">
        <v>-3.1744489845125456</v>
      </c>
    </row>
    <row r="28" spans="1:11" s="179" customFormat="1" x14ac:dyDescent="0.25">
      <c r="A28" s="14" t="s">
        <v>187</v>
      </c>
      <c r="B28" s="27">
        <v>6779</v>
      </c>
      <c r="C28" s="27">
        <v>7179</v>
      </c>
      <c r="D28" s="76">
        <v>139.66670361443997</v>
      </c>
      <c r="E28" s="76">
        <v>146.86862346927461</v>
      </c>
      <c r="F28" s="92">
        <v>5.1565044985353525</v>
      </c>
      <c r="G28" s="24">
        <v>8492</v>
      </c>
      <c r="H28" s="24">
        <v>8629</v>
      </c>
      <c r="I28" s="125">
        <v>90.241198613949607</v>
      </c>
      <c r="J28" s="125">
        <v>91.087909914067652</v>
      </c>
      <c r="K28" s="92">
        <v>0.9382757688539467</v>
      </c>
    </row>
    <row r="29" spans="1:11" s="179" customFormat="1" x14ac:dyDescent="0.25">
      <c r="A29" s="14" t="s">
        <v>206</v>
      </c>
      <c r="B29" s="27" t="s">
        <v>92</v>
      </c>
      <c r="C29" s="27" t="s">
        <v>92</v>
      </c>
      <c r="D29" s="76" t="s">
        <v>92</v>
      </c>
      <c r="E29" s="76" t="s">
        <v>92</v>
      </c>
      <c r="F29" s="92" t="s">
        <v>92</v>
      </c>
      <c r="G29" s="24">
        <v>2279</v>
      </c>
      <c r="H29" s="24">
        <v>2407</v>
      </c>
      <c r="I29" s="125">
        <v>70.948701504896988</v>
      </c>
      <c r="J29" s="125">
        <v>74.768805348563347</v>
      </c>
      <c r="K29" s="92">
        <v>5.3843181941852558</v>
      </c>
    </row>
    <row r="30" spans="1:11" s="179" customFormat="1" x14ac:dyDescent="0.25">
      <c r="A30" s="14" t="s">
        <v>86</v>
      </c>
      <c r="B30" s="27">
        <v>26632</v>
      </c>
      <c r="C30" s="27">
        <v>24206</v>
      </c>
      <c r="D30" s="76">
        <v>310.39894749675</v>
      </c>
      <c r="E30" s="76">
        <v>280.73406518722464</v>
      </c>
      <c r="F30" s="92">
        <v>-9.5570176860332197</v>
      </c>
      <c r="G30" s="24">
        <v>26946</v>
      </c>
      <c r="H30" s="24">
        <v>24477</v>
      </c>
      <c r="I30" s="125">
        <v>161.97407116472016</v>
      </c>
      <c r="J30" s="125">
        <v>146.40268208134529</v>
      </c>
      <c r="K30" s="92">
        <v>-9.6135072554541683</v>
      </c>
    </row>
    <row r="31" spans="1:11" s="179" customFormat="1" x14ac:dyDescent="0.25">
      <c r="A31" s="14" t="s">
        <v>87</v>
      </c>
      <c r="B31" s="27">
        <v>2832</v>
      </c>
      <c r="C31" s="27">
        <v>1906</v>
      </c>
      <c r="D31" s="76">
        <v>160.57516754930089</v>
      </c>
      <c r="E31" s="76">
        <v>107.04816100133277</v>
      </c>
      <c r="F31" s="92">
        <v>-33.334548152679886</v>
      </c>
      <c r="G31" s="24">
        <v>2342</v>
      </c>
      <c r="H31" s="24">
        <v>2220</v>
      </c>
      <c r="I31" s="125">
        <v>67.395722242142298</v>
      </c>
      <c r="J31" s="125">
        <v>63.301913343102356</v>
      </c>
      <c r="K31" s="92">
        <v>-6.0742859677822336</v>
      </c>
    </row>
    <row r="32" spans="1:11" s="179" customFormat="1" x14ac:dyDescent="0.25">
      <c r="A32" s="14" t="s">
        <v>189</v>
      </c>
      <c r="B32" s="27">
        <v>22667</v>
      </c>
      <c r="C32" s="27">
        <v>22960</v>
      </c>
      <c r="D32" s="76">
        <v>394.25367485403558</v>
      </c>
      <c r="E32" s="76">
        <v>397.98656240666776</v>
      </c>
      <c r="F32" s="92">
        <v>0.94682378141794921</v>
      </c>
      <c r="G32" s="24">
        <v>24536</v>
      </c>
      <c r="H32" s="24">
        <v>22595</v>
      </c>
      <c r="I32" s="125">
        <v>217.3924600186063</v>
      </c>
      <c r="J32" s="125">
        <v>199.55143980404304</v>
      </c>
      <c r="K32" s="92">
        <v>-8.2068256705114191</v>
      </c>
    </row>
    <row r="33" spans="1:12" s="179" customFormat="1" x14ac:dyDescent="0.25">
      <c r="A33" s="14" t="s">
        <v>190</v>
      </c>
      <c r="B33" s="27" t="s">
        <v>92</v>
      </c>
      <c r="C33" s="27" t="s">
        <v>92</v>
      </c>
      <c r="D33" s="76" t="s">
        <v>92</v>
      </c>
      <c r="E33" s="76" t="s">
        <v>92</v>
      </c>
      <c r="F33" s="92" t="s">
        <v>92</v>
      </c>
      <c r="G33" s="24">
        <v>3748</v>
      </c>
      <c r="H33" s="24">
        <v>3700</v>
      </c>
      <c r="I33" s="125">
        <v>209.70424874907613</v>
      </c>
      <c r="J33" s="125">
        <v>204.89669883729431</v>
      </c>
      <c r="K33" s="92">
        <v>-2.2925381533563272</v>
      </c>
    </row>
    <row r="34" spans="1:12" s="179" customFormat="1" x14ac:dyDescent="0.25">
      <c r="A34" s="14" t="s">
        <v>225</v>
      </c>
      <c r="B34" s="27" t="s">
        <v>92</v>
      </c>
      <c r="C34" s="27" t="s">
        <v>92</v>
      </c>
      <c r="D34" s="76" t="s">
        <v>92</v>
      </c>
      <c r="E34" s="76" t="s">
        <v>92</v>
      </c>
      <c r="F34" s="92" t="s">
        <v>92</v>
      </c>
      <c r="G34" s="24" t="s">
        <v>92</v>
      </c>
      <c r="H34" s="24" t="s">
        <v>92</v>
      </c>
      <c r="I34" s="125" t="s">
        <v>92</v>
      </c>
      <c r="J34" s="125" t="s">
        <v>92</v>
      </c>
      <c r="K34" s="92" t="s">
        <v>92</v>
      </c>
    </row>
    <row r="35" spans="1:12" s="179" customFormat="1" x14ac:dyDescent="0.25">
      <c r="A35" s="14" t="s">
        <v>93</v>
      </c>
      <c r="B35" s="27">
        <v>11453</v>
      </c>
      <c r="C35" s="27">
        <v>12848</v>
      </c>
      <c r="D35" s="76">
        <v>332.45408473239524</v>
      </c>
      <c r="E35" s="76">
        <v>368.13004663801968</v>
      </c>
      <c r="F35" s="92">
        <v>10.731094471088042</v>
      </c>
      <c r="G35" s="24">
        <v>14395</v>
      </c>
      <c r="H35" s="24">
        <v>15813</v>
      </c>
      <c r="I35" s="125">
        <v>208.3046031193162</v>
      </c>
      <c r="J35" s="125">
        <v>225.86253908458897</v>
      </c>
      <c r="K35" s="92">
        <v>8.4289716608977994</v>
      </c>
    </row>
    <row r="36" spans="1:12" s="179" customFormat="1" x14ac:dyDescent="0.25">
      <c r="A36" s="14" t="s">
        <v>165</v>
      </c>
      <c r="B36" s="27">
        <v>52336</v>
      </c>
      <c r="C36" s="27">
        <v>50665</v>
      </c>
      <c r="D36" s="76">
        <v>230.41479726504821</v>
      </c>
      <c r="E36" s="76">
        <v>221.36238553895657</v>
      </c>
      <c r="F36" s="92">
        <v>-3.9287458242877382</v>
      </c>
      <c r="G36" s="24">
        <v>52336</v>
      </c>
      <c r="H36" s="24">
        <v>50665</v>
      </c>
      <c r="I36" s="125">
        <v>116.95274196145989</v>
      </c>
      <c r="J36" s="125">
        <v>112.35203581711497</v>
      </c>
      <c r="K36" s="92">
        <v>-3.9338164006971543</v>
      </c>
    </row>
    <row r="37" spans="1:12" s="179" customFormat="1" x14ac:dyDescent="0.25">
      <c r="A37" s="14" t="s">
        <v>95</v>
      </c>
      <c r="B37" s="27" t="s">
        <v>92</v>
      </c>
      <c r="C37" s="27" t="s">
        <v>92</v>
      </c>
      <c r="D37" s="76" t="s">
        <v>92</v>
      </c>
      <c r="E37" s="76" t="s">
        <v>92</v>
      </c>
      <c r="F37" s="92" t="s">
        <v>92</v>
      </c>
      <c r="G37" s="24">
        <v>3405</v>
      </c>
      <c r="H37" s="24">
        <v>3768</v>
      </c>
      <c r="I37" s="125">
        <v>150.27944031611204</v>
      </c>
      <c r="J37" s="125">
        <v>164.67696567831354</v>
      </c>
      <c r="K37" s="92">
        <v>9.5805023840362722</v>
      </c>
    </row>
    <row r="38" spans="1:12" s="179" customFormat="1" x14ac:dyDescent="0.25">
      <c r="A38" s="226" t="s">
        <v>96</v>
      </c>
      <c r="B38" s="227" t="s">
        <v>92</v>
      </c>
      <c r="C38" s="227" t="s">
        <v>92</v>
      </c>
      <c r="D38" s="486" t="s">
        <v>92</v>
      </c>
      <c r="E38" s="486" t="s">
        <v>92</v>
      </c>
      <c r="F38" s="476" t="s">
        <v>92</v>
      </c>
      <c r="G38" s="399" t="s">
        <v>92</v>
      </c>
      <c r="H38" s="399" t="s">
        <v>92</v>
      </c>
      <c r="I38" s="467" t="s">
        <v>92</v>
      </c>
      <c r="J38" s="467" t="s">
        <v>92</v>
      </c>
      <c r="K38" s="476" t="s">
        <v>92</v>
      </c>
    </row>
    <row r="39" spans="1:12" x14ac:dyDescent="0.25">
      <c r="A39" s="14"/>
      <c r="B39" s="27"/>
      <c r="C39" s="27"/>
      <c r="D39" s="27"/>
      <c r="E39" s="27"/>
      <c r="F39" s="161"/>
      <c r="G39" s="161"/>
      <c r="H39" s="161"/>
      <c r="I39" s="161"/>
      <c r="J39" s="161"/>
      <c r="K39" s="32"/>
      <c r="L39" s="179"/>
    </row>
    <row r="40" spans="1:12" ht="24.75" customHeight="1" x14ac:dyDescent="0.25">
      <c r="A40" s="777" t="s">
        <v>166</v>
      </c>
      <c r="B40" s="777"/>
      <c r="C40" s="777"/>
      <c r="D40" s="777"/>
      <c r="E40" s="777"/>
      <c r="F40" s="777"/>
      <c r="G40" s="777"/>
      <c r="H40" s="777"/>
      <c r="I40" s="777"/>
      <c r="J40" s="777"/>
      <c r="K40" s="777"/>
      <c r="L40" s="189"/>
    </row>
    <row r="41" spans="1:12" x14ac:dyDescent="0.25">
      <c r="A41" s="35" t="s">
        <v>98</v>
      </c>
      <c r="B41" s="190"/>
      <c r="C41" s="190"/>
      <c r="D41" s="190"/>
      <c r="E41" s="190"/>
      <c r="F41" s="190"/>
      <c r="G41" s="191"/>
      <c r="H41" s="191"/>
      <c r="I41" s="191"/>
      <c r="J41" s="191"/>
      <c r="K41" s="191"/>
      <c r="L41" s="191"/>
    </row>
    <row r="42" spans="1:12" x14ac:dyDescent="0.25">
      <c r="A42" s="36" t="s">
        <v>333</v>
      </c>
      <c r="B42" s="9"/>
      <c r="C42" s="9"/>
      <c r="D42" s="9"/>
      <c r="E42" s="9"/>
      <c r="F42" s="9"/>
      <c r="G42" s="35"/>
      <c r="H42" s="35"/>
      <c r="I42" s="35"/>
      <c r="J42" s="35"/>
      <c r="K42" s="35"/>
      <c r="L42" s="63"/>
    </row>
    <row r="43" spans="1:12" x14ac:dyDescent="0.25">
      <c r="A43" s="35" t="s">
        <v>334</v>
      </c>
      <c r="B43" s="194"/>
      <c r="C43" s="194"/>
      <c r="D43" s="194"/>
      <c r="E43" s="194"/>
      <c r="F43" s="194"/>
      <c r="G43" s="35"/>
      <c r="H43" s="35"/>
      <c r="I43" s="35"/>
      <c r="J43" s="35"/>
      <c r="K43" s="35"/>
    </row>
    <row r="44" spans="1:12" x14ac:dyDescent="0.25">
      <c r="A44" s="35" t="s">
        <v>209</v>
      </c>
    </row>
    <row r="45" spans="1:12" x14ac:dyDescent="0.25">
      <c r="A45" s="185" t="s">
        <v>335</v>
      </c>
    </row>
    <row r="46" spans="1:12" x14ac:dyDescent="0.25">
      <c r="A46" s="185" t="s">
        <v>512</v>
      </c>
    </row>
  </sheetData>
  <mergeCells count="11">
    <mergeCell ref="A40:K40"/>
    <mergeCell ref="A5:A8"/>
    <mergeCell ref="B5:K5"/>
    <mergeCell ref="B6:F6"/>
    <mergeCell ref="G6:K6"/>
    <mergeCell ref="B7:C7"/>
    <mergeCell ref="D7:E7"/>
    <mergeCell ref="F7:F8"/>
    <mergeCell ref="G7:H7"/>
    <mergeCell ref="I7:J7"/>
    <mergeCell ref="K7:K8"/>
  </mergeCells>
  <conditionalFormatting sqref="B39:J39 B12:C38">
    <cfRule type="cellIs" dxfId="5" priority="4" operator="equal">
      <formula>""""""</formula>
    </cfRule>
    <cfRule type="cellIs" dxfId="4" priority="5" operator="equal">
      <formula>""" """</formula>
    </cfRule>
    <cfRule type="cellIs" dxfId="3" priority="6" operator="equal">
      <formula>""""""</formula>
    </cfRule>
  </conditionalFormatting>
  <conditionalFormatting sqref="G18:H18">
    <cfRule type="cellIs" dxfId="2" priority="1" operator="equal">
      <formula>""""""</formula>
    </cfRule>
    <cfRule type="cellIs" dxfId="1" priority="2" operator="equal">
      <formula>""" """</formula>
    </cfRule>
    <cfRule type="cellIs" dxfId="0" priority="3" operator="equal">
      <formula>""""""</formula>
    </cfRule>
  </conditionalFormatting>
  <hyperlinks>
    <hyperlink ref="K1" location="Índice!A1" display="(Voltar ao índice)"/>
  </hyperlinks>
  <pageMargins left="0.511811024" right="0.511811024" top="0.78740157499999996" bottom="0.78740157499999996" header="0.31496062000000002" footer="0.31496062000000002"/>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pane xSplit="1" ySplit="9" topLeftCell="B10"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
  <cols>
    <col min="1" max="1" width="15.42578125" style="8" customWidth="1"/>
    <col min="2" max="2" width="9.85546875" style="8" bestFit="1" customWidth="1"/>
    <col min="3" max="6" width="9.140625" style="8" customWidth="1"/>
    <col min="7" max="10" width="9.140625" style="8"/>
    <col min="11" max="11" width="9.140625" style="8" customWidth="1"/>
    <col min="12" max="14" width="9.140625" style="3"/>
    <col min="15" max="15" width="9.5703125" style="3" bestFit="1" customWidth="1"/>
    <col min="16" max="17" width="9.5703125" style="3" customWidth="1"/>
    <col min="18" max="18" width="9.140625" style="14"/>
    <col min="19" max="16384" width="9.140625" style="8"/>
  </cols>
  <sheetData>
    <row r="1" spans="1:17" s="14" customFormat="1" x14ac:dyDescent="0.2">
      <c r="A1" s="43" t="s">
        <v>625</v>
      </c>
      <c r="B1" s="8"/>
      <c r="C1" s="8"/>
      <c r="D1" s="8"/>
      <c r="E1" s="8"/>
      <c r="F1" s="8"/>
      <c r="G1" s="8"/>
      <c r="H1" s="8"/>
      <c r="I1" s="8"/>
      <c r="J1" s="8"/>
      <c r="L1" s="35"/>
      <c r="M1" s="35"/>
      <c r="N1" s="3"/>
      <c r="O1" s="3"/>
      <c r="P1" s="205" t="s">
        <v>46</v>
      </c>
      <c r="Q1" s="3"/>
    </row>
    <row r="2" spans="1:17" s="14" customFormat="1" x14ac:dyDescent="0.2">
      <c r="A2" s="206" t="s">
        <v>354</v>
      </c>
      <c r="B2" s="8"/>
      <c r="C2" s="8"/>
      <c r="D2" s="8"/>
      <c r="E2" s="8"/>
      <c r="F2" s="8"/>
      <c r="G2" s="8"/>
      <c r="H2" s="8"/>
      <c r="I2" s="8"/>
      <c r="J2" s="8"/>
      <c r="K2" s="8"/>
      <c r="L2" s="35"/>
      <c r="M2" s="35"/>
      <c r="N2" s="35"/>
      <c r="O2" s="3"/>
      <c r="P2" s="3"/>
      <c r="Q2" s="3"/>
    </row>
    <row r="3" spans="1:17" s="14" customFormat="1" x14ac:dyDescent="0.2">
      <c r="A3" s="206" t="s">
        <v>178</v>
      </c>
      <c r="B3" s="8"/>
      <c r="C3" s="8"/>
      <c r="D3" s="8"/>
      <c r="E3" s="8"/>
      <c r="F3" s="8"/>
      <c r="G3" s="8"/>
      <c r="H3" s="8"/>
      <c r="I3" s="8"/>
      <c r="J3" s="8"/>
      <c r="K3" s="8"/>
      <c r="L3" s="35"/>
      <c r="M3" s="35"/>
      <c r="N3" s="35"/>
      <c r="O3" s="3"/>
      <c r="P3" s="3"/>
      <c r="Q3" s="3"/>
    </row>
    <row r="4" spans="1:17" s="14" customFormat="1" x14ac:dyDescent="0.2">
      <c r="A4" s="206"/>
      <c r="B4" s="8"/>
      <c r="C4" s="8"/>
      <c r="D4" s="8"/>
      <c r="E4" s="8"/>
      <c r="F4" s="8"/>
      <c r="G4" s="8"/>
      <c r="H4" s="8"/>
      <c r="I4" s="8"/>
      <c r="J4" s="8"/>
      <c r="K4" s="8"/>
      <c r="L4" s="35"/>
      <c r="M4" s="35"/>
      <c r="N4" s="35"/>
      <c r="O4" s="3"/>
      <c r="P4" s="3"/>
      <c r="Q4" s="3"/>
    </row>
    <row r="5" spans="1:17" s="14" customFormat="1" ht="33" customHeight="1" x14ac:dyDescent="0.25">
      <c r="A5" s="753" t="s">
        <v>50</v>
      </c>
      <c r="B5" s="753" t="s">
        <v>355</v>
      </c>
      <c r="C5" s="753"/>
      <c r="D5" s="753"/>
      <c r="E5" s="753"/>
      <c r="F5" s="753"/>
      <c r="G5" s="753" t="s">
        <v>356</v>
      </c>
      <c r="H5" s="753"/>
      <c r="I5" s="753"/>
      <c r="J5" s="753"/>
      <c r="K5" s="753"/>
      <c r="L5" s="793" t="s">
        <v>357</v>
      </c>
      <c r="M5" s="793"/>
      <c r="N5" s="793"/>
      <c r="O5" s="793"/>
      <c r="P5" s="793"/>
      <c r="Q5" s="163"/>
    </row>
    <row r="6" spans="1:17" s="14" customFormat="1" ht="15.75" customHeight="1" x14ac:dyDescent="0.25">
      <c r="A6" s="753"/>
      <c r="B6" s="753" t="s">
        <v>148</v>
      </c>
      <c r="C6" s="753"/>
      <c r="D6" s="753" t="s">
        <v>515</v>
      </c>
      <c r="E6" s="753"/>
      <c r="F6" s="753" t="s">
        <v>62</v>
      </c>
      <c r="G6" s="753" t="s">
        <v>148</v>
      </c>
      <c r="H6" s="753"/>
      <c r="I6" s="753" t="s">
        <v>515</v>
      </c>
      <c r="J6" s="753"/>
      <c r="K6" s="753" t="s">
        <v>204</v>
      </c>
      <c r="L6" s="764" t="s">
        <v>148</v>
      </c>
      <c r="M6" s="764"/>
      <c r="N6" s="753" t="s">
        <v>515</v>
      </c>
      <c r="O6" s="753"/>
      <c r="P6" s="793" t="s">
        <v>62</v>
      </c>
      <c r="Q6" s="48"/>
    </row>
    <row r="7" spans="1:17" s="14" customFormat="1" ht="14.25" customHeight="1" x14ac:dyDescent="0.25">
      <c r="A7" s="753"/>
      <c r="B7" s="165" t="s">
        <v>514</v>
      </c>
      <c r="C7" s="165">
        <v>2017</v>
      </c>
      <c r="D7" s="165">
        <v>2016</v>
      </c>
      <c r="E7" s="165">
        <v>2017</v>
      </c>
      <c r="F7" s="753"/>
      <c r="G7" s="165" t="s">
        <v>514</v>
      </c>
      <c r="H7" s="165">
        <v>2017</v>
      </c>
      <c r="I7" s="165">
        <v>2016</v>
      </c>
      <c r="J7" s="165">
        <v>2017</v>
      </c>
      <c r="K7" s="753"/>
      <c r="L7" s="165" t="s">
        <v>514</v>
      </c>
      <c r="M7" s="15">
        <v>2017</v>
      </c>
      <c r="N7" s="165">
        <v>2016</v>
      </c>
      <c r="O7" s="15">
        <v>2017</v>
      </c>
      <c r="P7" s="793"/>
      <c r="Q7" s="40"/>
    </row>
    <row r="8" spans="1:17" s="14" customFormat="1" x14ac:dyDescent="0.2">
      <c r="A8" s="17"/>
      <c r="B8" s="48"/>
      <c r="C8" s="48"/>
      <c r="D8" s="48"/>
      <c r="E8" s="48"/>
      <c r="F8" s="48"/>
      <c r="G8" s="48"/>
      <c r="H8" s="48"/>
      <c r="I8" s="48"/>
      <c r="J8" s="48"/>
      <c r="K8" s="207"/>
      <c r="L8" s="48"/>
      <c r="M8" s="48"/>
      <c r="N8" s="81"/>
      <c r="O8" s="81"/>
      <c r="P8" s="81"/>
      <c r="Q8" s="81"/>
    </row>
    <row r="9" spans="1:17" s="14" customFormat="1" x14ac:dyDescent="0.2">
      <c r="A9" s="104" t="s">
        <v>64</v>
      </c>
      <c r="B9" s="208">
        <v>118289</v>
      </c>
      <c r="C9" s="208">
        <v>119484</v>
      </c>
      <c r="D9" s="209">
        <v>57.399154718606574</v>
      </c>
      <c r="E9" s="209">
        <v>57.538026327523554</v>
      </c>
      <c r="F9" s="209">
        <v>0.24194016374941008</v>
      </c>
      <c r="G9" s="208">
        <v>1573</v>
      </c>
      <c r="H9" s="208">
        <v>2088</v>
      </c>
      <c r="I9" s="209">
        <v>0.76329050353260353</v>
      </c>
      <c r="J9" s="209">
        <v>1.0054852446509088</v>
      </c>
      <c r="K9" s="210">
        <v>31.730349060730866</v>
      </c>
      <c r="L9" s="208">
        <v>49612</v>
      </c>
      <c r="M9" s="208">
        <v>47811</v>
      </c>
      <c r="N9" s="211">
        <v>24.073978678486668</v>
      </c>
      <c r="O9" s="211">
        <v>23.023589574714848</v>
      </c>
      <c r="P9" s="105">
        <v>-4.3631720281886111</v>
      </c>
      <c r="Q9" s="23"/>
    </row>
    <row r="10" spans="1:17" s="14" customFormat="1" x14ac:dyDescent="0.2">
      <c r="A10" s="67"/>
      <c r="B10" s="75"/>
      <c r="C10" s="75"/>
      <c r="D10" s="75"/>
      <c r="E10" s="75"/>
      <c r="F10" s="75"/>
      <c r="G10" s="75"/>
      <c r="H10" s="75"/>
      <c r="I10" s="75"/>
      <c r="J10" s="75"/>
      <c r="K10" s="212"/>
      <c r="L10" s="75"/>
      <c r="M10" s="75"/>
      <c r="N10" s="156"/>
      <c r="O10" s="81"/>
      <c r="P10" s="81"/>
      <c r="Q10" s="23"/>
    </row>
    <row r="11" spans="1:17" s="14" customFormat="1" x14ac:dyDescent="0.2">
      <c r="A11" s="213" t="s">
        <v>180</v>
      </c>
      <c r="B11" s="214">
        <v>712</v>
      </c>
      <c r="C11" s="214">
        <v>710</v>
      </c>
      <c r="D11" s="215">
        <v>87.181502827888778</v>
      </c>
      <c r="E11" s="215">
        <v>85.581453655232096</v>
      </c>
      <c r="F11" s="215">
        <v>-1.8353080880189165</v>
      </c>
      <c r="G11" s="216">
        <v>14</v>
      </c>
      <c r="H11" s="216">
        <v>15</v>
      </c>
      <c r="I11" s="217">
        <v>1.7142430331326444</v>
      </c>
      <c r="J11" s="217">
        <v>1.8080588800401147</v>
      </c>
      <c r="K11" s="218">
        <v>5.4727273259515208</v>
      </c>
      <c r="L11" s="321" t="s">
        <v>92</v>
      </c>
      <c r="M11" s="321" t="s">
        <v>92</v>
      </c>
      <c r="N11" s="410" t="s">
        <v>92</v>
      </c>
      <c r="O11" s="411" t="s">
        <v>92</v>
      </c>
      <c r="P11" s="412" t="s">
        <v>92</v>
      </c>
      <c r="Q11" s="23"/>
    </row>
    <row r="12" spans="1:17" s="14" customFormat="1" x14ac:dyDescent="0.2">
      <c r="A12" s="14" t="s">
        <v>68</v>
      </c>
      <c r="B12" s="27">
        <v>1106</v>
      </c>
      <c r="C12" s="27">
        <v>1936</v>
      </c>
      <c r="D12" s="221">
        <v>32.926828905230572</v>
      </c>
      <c r="E12" s="221">
        <v>57.348978308400646</v>
      </c>
      <c r="F12" s="222">
        <v>74.170973079313171</v>
      </c>
      <c r="G12" s="223">
        <v>53</v>
      </c>
      <c r="H12" s="223">
        <v>25</v>
      </c>
      <c r="I12" s="224">
        <v>1.5778679312633095</v>
      </c>
      <c r="J12" s="224">
        <v>0.74056015377583484</v>
      </c>
      <c r="K12" s="199">
        <v>-53.065770645144525</v>
      </c>
      <c r="L12" s="58">
        <v>650</v>
      </c>
      <c r="M12" s="58">
        <v>627</v>
      </c>
      <c r="N12" s="175">
        <v>19.351210477757569</v>
      </c>
      <c r="O12" s="413">
        <v>18.573248656697938</v>
      </c>
      <c r="P12" s="413">
        <v>-4.0202230343875716</v>
      </c>
      <c r="Q12" s="23"/>
    </row>
    <row r="13" spans="1:17" s="14" customFormat="1" x14ac:dyDescent="0.2">
      <c r="A13" s="14" t="s">
        <v>69</v>
      </c>
      <c r="B13" s="27">
        <v>459</v>
      </c>
      <c r="C13" s="27">
        <v>324</v>
      </c>
      <c r="D13" s="221">
        <v>58.673518301919351</v>
      </c>
      <c r="E13" s="221">
        <v>40.615653072122868</v>
      </c>
      <c r="F13" s="222">
        <v>-30.776857690509019</v>
      </c>
      <c r="G13" s="223">
        <v>54</v>
      </c>
      <c r="H13" s="223">
        <v>33</v>
      </c>
      <c r="I13" s="224">
        <v>6.9027668590493354</v>
      </c>
      <c r="J13" s="224">
        <v>4.1367794795680704</v>
      </c>
      <c r="K13" s="199">
        <v>-40.070705500579564</v>
      </c>
      <c r="L13" s="58">
        <v>180</v>
      </c>
      <c r="M13" s="58">
        <v>121</v>
      </c>
      <c r="N13" s="175">
        <v>23.009222863497786</v>
      </c>
      <c r="O13" s="413">
        <v>15.168191425082924</v>
      </c>
      <c r="P13" s="413">
        <v>-34.077776050637532</v>
      </c>
      <c r="Q13" s="23"/>
    </row>
    <row r="14" spans="1:17" s="14" customFormat="1" x14ac:dyDescent="0.2">
      <c r="A14" s="14" t="s">
        <v>70</v>
      </c>
      <c r="B14" s="27">
        <v>725</v>
      </c>
      <c r="C14" s="27">
        <v>641</v>
      </c>
      <c r="D14" s="221">
        <v>18.11744955289883</v>
      </c>
      <c r="E14" s="221">
        <v>15.774136027683731</v>
      </c>
      <c r="F14" s="222">
        <v>-12.934014351044032</v>
      </c>
      <c r="G14" s="223">
        <v>13</v>
      </c>
      <c r="H14" s="223">
        <v>23</v>
      </c>
      <c r="I14" s="224">
        <v>0.32486461267266864</v>
      </c>
      <c r="J14" s="224">
        <v>0.56599864061891703</v>
      </c>
      <c r="K14" s="199">
        <v>74.226006323813849</v>
      </c>
      <c r="L14" s="58">
        <v>725</v>
      </c>
      <c r="M14" s="58">
        <v>640</v>
      </c>
      <c r="N14" s="175">
        <v>18.11744955289883</v>
      </c>
      <c r="O14" s="413">
        <v>15.749527391135084</v>
      </c>
      <c r="P14" s="413">
        <v>-13.069842721791236</v>
      </c>
      <c r="Q14" s="23"/>
    </row>
    <row r="15" spans="1:17" s="14" customFormat="1" x14ac:dyDescent="0.2">
      <c r="A15" s="14" t="s">
        <v>71</v>
      </c>
      <c r="B15" s="27">
        <v>5496</v>
      </c>
      <c r="C15" s="27">
        <v>5488</v>
      </c>
      <c r="D15" s="221">
        <v>35.976671720594801</v>
      </c>
      <c r="E15" s="221">
        <v>35.765381443853926</v>
      </c>
      <c r="F15" s="222">
        <v>-0.58729800905935603</v>
      </c>
      <c r="G15" s="223">
        <v>154</v>
      </c>
      <c r="H15" s="223">
        <v>114</v>
      </c>
      <c r="I15" s="224">
        <v>1.0080799572364627</v>
      </c>
      <c r="J15" s="224">
        <v>0.74293977489055163</v>
      </c>
      <c r="K15" s="199">
        <v>-26.301503213372367</v>
      </c>
      <c r="L15" s="58">
        <v>2870</v>
      </c>
      <c r="M15" s="58">
        <v>2531</v>
      </c>
      <c r="N15" s="175">
        <v>18.786944657588624</v>
      </c>
      <c r="O15" s="413">
        <v>16.49456640568409</v>
      </c>
      <c r="P15" s="413">
        <v>-12.201974795186143</v>
      </c>
      <c r="Q15" s="23"/>
    </row>
    <row r="16" spans="1:17" s="14" customFormat="1" x14ac:dyDescent="0.2">
      <c r="A16" s="14" t="s">
        <v>181</v>
      </c>
      <c r="B16" s="27">
        <v>5497</v>
      </c>
      <c r="C16" s="27">
        <v>6929</v>
      </c>
      <c r="D16" s="221">
        <v>61.3253755746953</v>
      </c>
      <c r="E16" s="221">
        <v>76.81426446101419</v>
      </c>
      <c r="F16" s="222">
        <v>25.256900167620124</v>
      </c>
      <c r="G16" s="173">
        <v>31</v>
      </c>
      <c r="H16" s="173">
        <v>48</v>
      </c>
      <c r="I16" s="224">
        <v>0.34584075728862185</v>
      </c>
      <c r="J16" s="224">
        <v>0.53212363892750481</v>
      </c>
      <c r="K16" s="199">
        <v>53.863773344510804</v>
      </c>
      <c r="L16" s="58">
        <v>2994</v>
      </c>
      <c r="M16" s="58">
        <v>4059</v>
      </c>
      <c r="N16" s="175">
        <v>33.40152346200432</v>
      </c>
      <c r="O16" s="413">
        <v>44.997705216807127</v>
      </c>
      <c r="P16" s="413">
        <v>34.717523492585499</v>
      </c>
      <c r="Q16" s="23"/>
    </row>
    <row r="17" spans="1:17" s="14" customFormat="1" x14ac:dyDescent="0.2">
      <c r="A17" s="14" t="s">
        <v>73</v>
      </c>
      <c r="B17" s="27">
        <v>2116</v>
      </c>
      <c r="C17" s="27">
        <v>2030</v>
      </c>
      <c r="D17" s="221">
        <v>71.073109912078934</v>
      </c>
      <c r="E17" s="221">
        <v>66.788531060286033</v>
      </c>
      <c r="F17" s="222">
        <v>-6.028410543865526</v>
      </c>
      <c r="G17" s="173">
        <v>35</v>
      </c>
      <c r="H17" s="173">
        <v>47</v>
      </c>
      <c r="I17" s="224">
        <v>1.1755949182054644</v>
      </c>
      <c r="J17" s="224">
        <v>1.5463354481938143</v>
      </c>
      <c r="K17" s="199">
        <v>31.536418220851292</v>
      </c>
      <c r="L17" s="58">
        <v>1405</v>
      </c>
      <c r="M17" s="58">
        <v>1362</v>
      </c>
      <c r="N17" s="175">
        <v>47.191738859390789</v>
      </c>
      <c r="O17" s="413">
        <v>44.8108272434037</v>
      </c>
      <c r="P17" s="413">
        <v>-5.0451873008558916</v>
      </c>
      <c r="Q17" s="23"/>
    </row>
    <row r="18" spans="1:17" s="14" customFormat="1" x14ac:dyDescent="0.2">
      <c r="A18" s="14" t="s">
        <v>154</v>
      </c>
      <c r="B18" s="27">
        <v>4842</v>
      </c>
      <c r="C18" s="27">
        <v>3341</v>
      </c>
      <c r="D18" s="221">
        <v>121.85126344560241</v>
      </c>
      <c r="E18" s="221">
        <v>83.184857119239425</v>
      </c>
      <c r="F18" s="222">
        <v>-31.732462375020575</v>
      </c>
      <c r="G18" s="223">
        <v>47</v>
      </c>
      <c r="H18" s="223">
        <v>101</v>
      </c>
      <c r="I18" s="224">
        <v>1.1827776501328611</v>
      </c>
      <c r="J18" s="224">
        <v>2.5147173208749423</v>
      </c>
      <c r="K18" s="199">
        <v>112.61116327252756</v>
      </c>
      <c r="L18" s="58">
        <v>1867</v>
      </c>
      <c r="M18" s="58">
        <v>2140</v>
      </c>
      <c r="N18" s="175">
        <v>46.983954740384078</v>
      </c>
      <c r="O18" s="413">
        <v>53.282129372993829</v>
      </c>
      <c r="P18" s="413">
        <v>13.404947853817607</v>
      </c>
      <c r="Q18" s="23"/>
    </row>
    <row r="19" spans="1:17" s="14" customFormat="1" x14ac:dyDescent="0.2">
      <c r="A19" s="14" t="s">
        <v>75</v>
      </c>
      <c r="B19" s="27">
        <v>9678</v>
      </c>
      <c r="C19" s="27">
        <v>11337</v>
      </c>
      <c r="D19" s="221">
        <v>144.53718009126541</v>
      </c>
      <c r="E19" s="221">
        <v>167.24268053269824</v>
      </c>
      <c r="F19" s="222">
        <v>15.709107114927701</v>
      </c>
      <c r="G19" s="223">
        <v>82</v>
      </c>
      <c r="H19" s="223">
        <v>92</v>
      </c>
      <c r="I19" s="224">
        <v>1.2246382276796615</v>
      </c>
      <c r="J19" s="224">
        <v>1.3571779667467796</v>
      </c>
      <c r="K19" s="199">
        <v>10.822766762576318</v>
      </c>
      <c r="L19" s="58">
        <v>3684</v>
      </c>
      <c r="M19" s="58">
        <v>3189</v>
      </c>
      <c r="N19" s="175">
        <v>55.019112570388693</v>
      </c>
      <c r="O19" s="413">
        <v>47.043918869081303</v>
      </c>
      <c r="P19" s="413">
        <v>-14.495315043666556</v>
      </c>
      <c r="Q19" s="23"/>
    </row>
    <row r="20" spans="1:17" s="14" customFormat="1" x14ac:dyDescent="0.2">
      <c r="A20" s="14" t="s">
        <v>76</v>
      </c>
      <c r="B20" s="27">
        <v>2629</v>
      </c>
      <c r="C20" s="27">
        <v>2793</v>
      </c>
      <c r="D20" s="221">
        <v>37.80538380876947</v>
      </c>
      <c r="E20" s="221">
        <v>39.898694742700563</v>
      </c>
      <c r="F20" s="222">
        <v>5.5370709751808356</v>
      </c>
      <c r="G20" s="223">
        <v>36</v>
      </c>
      <c r="H20" s="223">
        <v>32</v>
      </c>
      <c r="I20" s="224">
        <v>0.51768498178611677</v>
      </c>
      <c r="J20" s="224">
        <v>0.45712790253004582</v>
      </c>
      <c r="K20" s="199">
        <v>-11.697669700043622</v>
      </c>
      <c r="L20" s="58">
        <v>1659</v>
      </c>
      <c r="M20" s="58">
        <v>1685</v>
      </c>
      <c r="N20" s="175">
        <v>23.856649577310211</v>
      </c>
      <c r="O20" s="413">
        <v>24.070641117597724</v>
      </c>
      <c r="P20" s="413">
        <v>0.89698907465629585</v>
      </c>
      <c r="Q20" s="23"/>
    </row>
    <row r="21" spans="1:17" s="14" customFormat="1" x14ac:dyDescent="0.2">
      <c r="A21" s="14" t="s">
        <v>183</v>
      </c>
      <c r="B21" s="27">
        <v>2825</v>
      </c>
      <c r="C21" s="27">
        <v>2682</v>
      </c>
      <c r="D21" s="221">
        <v>85.462819740610513</v>
      </c>
      <c r="E21" s="221">
        <v>80.19030396968914</v>
      </c>
      <c r="F21" s="222">
        <v>-6.1693679039891975</v>
      </c>
      <c r="G21" s="223">
        <v>62</v>
      </c>
      <c r="H21" s="223">
        <v>58</v>
      </c>
      <c r="I21" s="224">
        <v>1.8756441854576467</v>
      </c>
      <c r="J21" s="224">
        <v>1.7341676473683707</v>
      </c>
      <c r="K21" s="199">
        <v>-7.5428239101093979</v>
      </c>
      <c r="L21" s="58">
        <v>2042</v>
      </c>
      <c r="M21" s="58">
        <v>1693</v>
      </c>
      <c r="N21" s="175">
        <v>61.775248817814749</v>
      </c>
      <c r="O21" s="413">
        <v>50.619755637838821</v>
      </c>
      <c r="P21" s="413">
        <v>-18.058192226591085</v>
      </c>
      <c r="Q21" s="23"/>
    </row>
    <row r="22" spans="1:17" s="14" customFormat="1" x14ac:dyDescent="0.2">
      <c r="A22" s="14" t="s">
        <v>224</v>
      </c>
      <c r="B22" s="27">
        <v>887</v>
      </c>
      <c r="C22" s="27">
        <v>891</v>
      </c>
      <c r="D22" s="221">
        <v>33.067574912782874</v>
      </c>
      <c r="E22" s="221">
        <v>32.840093072730667</v>
      </c>
      <c r="F22" s="222">
        <v>-0.68793021759896433</v>
      </c>
      <c r="G22" s="223">
        <v>75</v>
      </c>
      <c r="H22" s="223">
        <v>83</v>
      </c>
      <c r="I22" s="224">
        <v>2.7960181718813026</v>
      </c>
      <c r="J22" s="224">
        <v>3.0591781425776046</v>
      </c>
      <c r="K22" s="199">
        <v>9.4119549487489351</v>
      </c>
      <c r="L22" s="58">
        <v>754</v>
      </c>
      <c r="M22" s="58">
        <v>691</v>
      </c>
      <c r="N22" s="175">
        <v>28.10930268798003</v>
      </c>
      <c r="O22" s="413">
        <v>25.46857947615813</v>
      </c>
      <c r="P22" s="413">
        <v>-9.3944813969046415</v>
      </c>
      <c r="Q22" s="23"/>
    </row>
    <row r="23" spans="1:17" s="14" customFormat="1" x14ac:dyDescent="0.2">
      <c r="A23" s="14" t="s">
        <v>185</v>
      </c>
      <c r="B23" s="24">
        <v>23006</v>
      </c>
      <c r="C23" s="24">
        <v>23543</v>
      </c>
      <c r="D23" s="221">
        <v>109.56511137484546</v>
      </c>
      <c r="E23" s="221">
        <v>111.47498695047088</v>
      </c>
      <c r="F23" s="92">
        <v>1.7431420930074548</v>
      </c>
      <c r="G23" s="223">
        <v>2</v>
      </c>
      <c r="H23" s="223">
        <v>58</v>
      </c>
      <c r="I23" s="224">
        <v>9.5249162283617718E-3</v>
      </c>
      <c r="J23" s="224">
        <v>0.27462724559857754</v>
      </c>
      <c r="K23" s="199">
        <v>2783.2510335454335</v>
      </c>
      <c r="L23" s="58">
        <v>5333</v>
      </c>
      <c r="M23" s="58">
        <v>5325</v>
      </c>
      <c r="N23" s="175">
        <v>25.398189122926663</v>
      </c>
      <c r="O23" s="413">
        <v>25.213622117455611</v>
      </c>
      <c r="P23" s="413">
        <v>-0.72669356298494803</v>
      </c>
      <c r="Q23" s="23"/>
    </row>
    <row r="24" spans="1:17" s="14" customFormat="1" x14ac:dyDescent="0.2">
      <c r="A24" s="14" t="s">
        <v>81</v>
      </c>
      <c r="B24" s="27">
        <v>668</v>
      </c>
      <c r="C24" s="27">
        <v>930</v>
      </c>
      <c r="D24" s="221">
        <v>8.0747284691233503</v>
      </c>
      <c r="E24" s="221">
        <v>11.115589219456155</v>
      </c>
      <c r="F24" s="222">
        <v>37.658984595712866</v>
      </c>
      <c r="G24" s="223">
        <v>85</v>
      </c>
      <c r="H24" s="223">
        <v>62</v>
      </c>
      <c r="I24" s="224">
        <v>1.0274729339453366</v>
      </c>
      <c r="J24" s="224">
        <v>0.74103928129707686</v>
      </c>
      <c r="K24" s="199">
        <v>-27.877488854952016</v>
      </c>
      <c r="L24" s="58">
        <v>1576</v>
      </c>
      <c r="M24" s="58">
        <v>1543</v>
      </c>
      <c r="N24" s="175">
        <v>19.050556987033534</v>
      </c>
      <c r="O24" s="413">
        <v>18.442316307119189</v>
      </c>
      <c r="P24" s="413">
        <v>-3.1927711107257117</v>
      </c>
      <c r="Q24" s="23"/>
    </row>
    <row r="25" spans="1:17" s="14" customFormat="1" x14ac:dyDescent="0.2">
      <c r="A25" s="14" t="s">
        <v>186</v>
      </c>
      <c r="B25" s="27">
        <v>3477</v>
      </c>
      <c r="C25" s="27">
        <v>3462</v>
      </c>
      <c r="D25" s="221">
        <v>86.937714640766217</v>
      </c>
      <c r="E25" s="221">
        <v>86.000499806486459</v>
      </c>
      <c r="F25" s="222">
        <v>-1.0780302175556478</v>
      </c>
      <c r="G25" s="223">
        <v>32</v>
      </c>
      <c r="H25" s="223">
        <v>27</v>
      </c>
      <c r="I25" s="224">
        <v>0.80011701711375294</v>
      </c>
      <c r="J25" s="224">
        <v>0.67071446989460837</v>
      </c>
      <c r="K25" s="199">
        <v>-16.172952762076719</v>
      </c>
      <c r="L25" s="58">
        <v>938</v>
      </c>
      <c r="M25" s="58">
        <v>925</v>
      </c>
      <c r="N25" s="175">
        <v>23.453430064146882</v>
      </c>
      <c r="O25" s="413">
        <v>22.978180913056029</v>
      </c>
      <c r="P25" s="413">
        <v>-2.0263524345522699</v>
      </c>
      <c r="Q25" s="23"/>
    </row>
    <row r="26" spans="1:17" s="14" customFormat="1" x14ac:dyDescent="0.2">
      <c r="A26" s="14" t="s">
        <v>83</v>
      </c>
      <c r="B26" s="27">
        <v>6860</v>
      </c>
      <c r="C26" s="27">
        <v>6956</v>
      </c>
      <c r="D26" s="221">
        <v>61.017262726457652</v>
      </c>
      <c r="E26" s="221">
        <v>61.443921556711253</v>
      </c>
      <c r="F26" s="222">
        <v>0.69924282275055649</v>
      </c>
      <c r="G26" s="223">
        <v>127</v>
      </c>
      <c r="H26" s="223">
        <v>277</v>
      </c>
      <c r="I26" s="224">
        <v>1.1296198784635747</v>
      </c>
      <c r="J26" s="224">
        <v>2.4468036617609283</v>
      </c>
      <c r="K26" s="199">
        <v>116.60416113506157</v>
      </c>
      <c r="L26" s="58">
        <v>5394</v>
      </c>
      <c r="M26" s="58">
        <v>5733</v>
      </c>
      <c r="N26" s="175">
        <v>47.977713578208835</v>
      </c>
      <c r="O26" s="413">
        <v>50.64088589485705</v>
      </c>
      <c r="P26" s="413">
        <v>5.5508529232160209</v>
      </c>
      <c r="Q26" s="23"/>
    </row>
    <row r="27" spans="1:17" s="14" customFormat="1" x14ac:dyDescent="0.2">
      <c r="A27" s="14" t="s">
        <v>187</v>
      </c>
      <c r="B27" s="27">
        <v>4887</v>
      </c>
      <c r="C27" s="27">
        <v>4697</v>
      </c>
      <c r="D27" s="221">
        <v>51.932258316812494</v>
      </c>
      <c r="E27" s="221">
        <v>49.581633198096625</v>
      </c>
      <c r="F27" s="161">
        <v>-4.5263294817180721</v>
      </c>
      <c r="G27" s="223">
        <v>25</v>
      </c>
      <c r="H27" s="223">
        <v>42</v>
      </c>
      <c r="I27" s="224">
        <v>0.26566532799678994</v>
      </c>
      <c r="J27" s="224">
        <v>0.44335290490101303</v>
      </c>
      <c r="K27" s="199">
        <v>66.883992067783169</v>
      </c>
      <c r="L27" s="58">
        <v>1510</v>
      </c>
      <c r="M27" s="58">
        <v>1423</v>
      </c>
      <c r="N27" s="175">
        <v>16.046185811006112</v>
      </c>
      <c r="O27" s="413">
        <v>15.021218658908131</v>
      </c>
      <c r="P27" s="413">
        <v>-6.3876061524537064</v>
      </c>
      <c r="Q27" s="23"/>
    </row>
    <row r="28" spans="1:17" s="14" customFormat="1" x14ac:dyDescent="0.2">
      <c r="A28" s="14" t="s">
        <v>206</v>
      </c>
      <c r="B28" s="27">
        <v>1107</v>
      </c>
      <c r="C28" s="27">
        <v>791</v>
      </c>
      <c r="D28" s="221">
        <v>34.462576816990328</v>
      </c>
      <c r="E28" s="221">
        <v>24.570887009021025</v>
      </c>
      <c r="F28" s="222">
        <v>-28.702699338177815</v>
      </c>
      <c r="G28" s="223">
        <v>42</v>
      </c>
      <c r="H28" s="223">
        <v>35</v>
      </c>
      <c r="I28" s="224">
        <v>1.3075232396690097</v>
      </c>
      <c r="J28" s="224">
        <v>1.0872073897796914</v>
      </c>
      <c r="K28" s="199">
        <v>-16.849861111844533</v>
      </c>
      <c r="L28" s="58">
        <v>694</v>
      </c>
      <c r="M28" s="58">
        <v>595</v>
      </c>
      <c r="N28" s="175">
        <v>21.605264960245066</v>
      </c>
      <c r="O28" s="413">
        <v>18.482525626254755</v>
      </c>
      <c r="P28" s="413">
        <v>-14.453603506998558</v>
      </c>
      <c r="Q28" s="23"/>
    </row>
    <row r="29" spans="1:17" s="14" customFormat="1" x14ac:dyDescent="0.2">
      <c r="A29" s="14" t="s">
        <v>86</v>
      </c>
      <c r="B29" s="27">
        <v>9010</v>
      </c>
      <c r="C29" s="27">
        <v>8706</v>
      </c>
      <c r="D29" s="221">
        <v>54.159666785204806</v>
      </c>
      <c r="E29" s="221">
        <v>52.072629415377371</v>
      </c>
      <c r="F29" s="222">
        <v>-3.8534900484239465</v>
      </c>
      <c r="G29" s="223">
        <v>137</v>
      </c>
      <c r="H29" s="223">
        <v>285</v>
      </c>
      <c r="I29" s="224">
        <v>0.8235154661013383</v>
      </c>
      <c r="J29" s="224">
        <v>1.7046518933359236</v>
      </c>
      <c r="K29" s="199">
        <v>106.99694948123249</v>
      </c>
      <c r="L29" s="58">
        <v>3620</v>
      </c>
      <c r="M29" s="58">
        <v>3207</v>
      </c>
      <c r="N29" s="175">
        <v>21.760043702823683</v>
      </c>
      <c r="O29" s="413">
        <v>19.181819726064234</v>
      </c>
      <c r="P29" s="413">
        <v>-11.848431979136542</v>
      </c>
      <c r="Q29" s="23"/>
    </row>
    <row r="30" spans="1:17" s="14" customFormat="1" x14ac:dyDescent="0.2">
      <c r="A30" s="14" t="s">
        <v>87</v>
      </c>
      <c r="B30" s="27">
        <v>1007</v>
      </c>
      <c r="C30" s="27">
        <v>961</v>
      </c>
      <c r="D30" s="221">
        <v>28.978433944422413</v>
      </c>
      <c r="E30" s="221">
        <v>27.402314739964581</v>
      </c>
      <c r="F30" s="222">
        <v>-5.4389385136569546</v>
      </c>
      <c r="G30" s="223">
        <v>55</v>
      </c>
      <c r="H30" s="223">
        <v>94</v>
      </c>
      <c r="I30" s="224">
        <v>1.5827347238761</v>
      </c>
      <c r="J30" s="224">
        <v>2.6803512856989289</v>
      </c>
      <c r="K30" s="199">
        <v>69.349370129112842</v>
      </c>
      <c r="L30" s="58">
        <v>228</v>
      </c>
      <c r="M30" s="58">
        <v>157</v>
      </c>
      <c r="N30" s="175">
        <v>6.5611548553409236</v>
      </c>
      <c r="O30" s="413">
        <v>4.4767569346248068</v>
      </c>
      <c r="P30" s="413">
        <v>-31.768765814441512</v>
      </c>
      <c r="Q30" s="23"/>
    </row>
    <row r="31" spans="1:17" s="14" customFormat="1" x14ac:dyDescent="0.2">
      <c r="A31" s="14" t="s">
        <v>189</v>
      </c>
      <c r="B31" s="27">
        <v>7351</v>
      </c>
      <c r="C31" s="27">
        <v>9477</v>
      </c>
      <c r="D31" s="221">
        <v>65.130908607628584</v>
      </c>
      <c r="E31" s="221">
        <v>83.697676256823016</v>
      </c>
      <c r="F31" s="222">
        <v>28.506845745154806</v>
      </c>
      <c r="G31" s="223">
        <v>122</v>
      </c>
      <c r="H31" s="223">
        <v>236</v>
      </c>
      <c r="I31" s="224">
        <v>1.0809374030921899</v>
      </c>
      <c r="J31" s="224">
        <v>2.0842726175593786</v>
      </c>
      <c r="K31" s="199">
        <v>92.820843426917406</v>
      </c>
      <c r="L31" s="58">
        <v>2389</v>
      </c>
      <c r="M31" s="58">
        <v>2116</v>
      </c>
      <c r="N31" s="175">
        <v>21.166880786780666</v>
      </c>
      <c r="O31" s="413">
        <v>18.687800248964599</v>
      </c>
      <c r="P31" s="413">
        <v>-11.712073038953974</v>
      </c>
      <c r="Q31" s="23"/>
    </row>
    <row r="32" spans="1:17" s="14" customFormat="1" x14ac:dyDescent="0.2">
      <c r="A32" s="14" t="s">
        <v>190</v>
      </c>
      <c r="B32" s="27">
        <v>1020</v>
      </c>
      <c r="C32" s="27" t="s">
        <v>92</v>
      </c>
      <c r="D32" s="221">
        <v>57.069992989343021</v>
      </c>
      <c r="E32" s="221" t="s">
        <v>92</v>
      </c>
      <c r="F32" s="222" t="s">
        <v>92</v>
      </c>
      <c r="G32" s="223">
        <v>121</v>
      </c>
      <c r="H32" s="223">
        <v>74</v>
      </c>
      <c r="I32" s="224">
        <v>6.7700677957946125</v>
      </c>
      <c r="J32" s="224">
        <v>4.0979339767458862</v>
      </c>
      <c r="K32" s="199">
        <v>-39.469823636161891</v>
      </c>
      <c r="L32" s="58">
        <v>810</v>
      </c>
      <c r="M32" s="58">
        <v>700</v>
      </c>
      <c r="N32" s="175">
        <v>45.32028855036063</v>
      </c>
      <c r="O32" s="413">
        <v>38.764240320569193</v>
      </c>
      <c r="P32" s="413">
        <v>-14.466033733448658</v>
      </c>
      <c r="Q32" s="23"/>
    </row>
    <row r="33" spans="1:17" s="14" customFormat="1" x14ac:dyDescent="0.2">
      <c r="A33" s="14" t="s">
        <v>225</v>
      </c>
      <c r="B33" s="27">
        <v>47</v>
      </c>
      <c r="C33" s="27">
        <v>26</v>
      </c>
      <c r="D33" s="221">
        <v>9.1398968163989203</v>
      </c>
      <c r="E33" s="221">
        <v>4.9747816836191916</v>
      </c>
      <c r="F33" s="222">
        <v>-45.570701906684832</v>
      </c>
      <c r="G33" s="223">
        <v>31</v>
      </c>
      <c r="H33" s="223">
        <v>9</v>
      </c>
      <c r="I33" s="224">
        <v>6.0284425810290747</v>
      </c>
      <c r="J33" s="224">
        <v>1.7220398135604895</v>
      </c>
      <c r="K33" s="199">
        <v>-71.434748022987193</v>
      </c>
      <c r="L33" s="58">
        <v>53</v>
      </c>
      <c r="M33" s="58">
        <v>5</v>
      </c>
      <c r="N33" s="175">
        <v>10.306692154662612</v>
      </c>
      <c r="O33" s="413">
        <v>0.95668878531138302</v>
      </c>
      <c r="P33" s="413">
        <v>-90.717790238077598</v>
      </c>
      <c r="Q33" s="23"/>
    </row>
    <row r="34" spans="1:17" s="14" customFormat="1" x14ac:dyDescent="0.2">
      <c r="A34" s="225" t="s">
        <v>93</v>
      </c>
      <c r="B34" s="27">
        <v>4118</v>
      </c>
      <c r="C34" s="27">
        <v>3565</v>
      </c>
      <c r="D34" s="221">
        <v>59.590021232743602</v>
      </c>
      <c r="E34" s="221">
        <v>50.920125961965454</v>
      </c>
      <c r="F34" s="222">
        <v>-14.549240110044137</v>
      </c>
      <c r="G34" s="223">
        <v>58</v>
      </c>
      <c r="H34" s="223">
        <v>58</v>
      </c>
      <c r="I34" s="224">
        <v>0.8392960737006141</v>
      </c>
      <c r="J34" s="224">
        <v>0.82843402687068612</v>
      </c>
      <c r="K34" s="199">
        <v>-1.2941853501155065</v>
      </c>
      <c r="L34" s="58">
        <v>1030</v>
      </c>
      <c r="M34" s="58">
        <v>901</v>
      </c>
      <c r="N34" s="175">
        <v>14.904740619166079</v>
      </c>
      <c r="O34" s="413">
        <v>12.869294107077383</v>
      </c>
      <c r="P34" s="413">
        <v>-13.656369903353461</v>
      </c>
      <c r="Q34" s="23"/>
    </row>
    <row r="35" spans="1:17" s="14" customFormat="1" x14ac:dyDescent="0.2">
      <c r="A35" s="14" t="s">
        <v>165</v>
      </c>
      <c r="B35" s="27">
        <v>16873</v>
      </c>
      <c r="C35" s="27">
        <v>15597</v>
      </c>
      <c r="D35" s="221">
        <v>37.705281548374217</v>
      </c>
      <c r="E35" s="221">
        <v>34.587085811497921</v>
      </c>
      <c r="F35" s="222">
        <v>-8.2699176582882394</v>
      </c>
      <c r="G35" s="223">
        <v>30</v>
      </c>
      <c r="H35" s="223">
        <v>101</v>
      </c>
      <c r="I35" s="224">
        <v>6.7039557070540295E-2</v>
      </c>
      <c r="J35" s="224">
        <v>0.22397228101309805</v>
      </c>
      <c r="K35" s="199">
        <v>234.08973865598509</v>
      </c>
      <c r="L35" s="58">
        <v>6435</v>
      </c>
      <c r="M35" s="58">
        <v>5770</v>
      </c>
      <c r="N35" s="175">
        <v>14.379984991630893</v>
      </c>
      <c r="O35" s="413">
        <v>12.795248133124511</v>
      </c>
      <c r="P35" s="413">
        <v>-11.02043471831642</v>
      </c>
      <c r="Q35" s="23"/>
    </row>
    <row r="36" spans="1:17" s="14" customFormat="1" x14ac:dyDescent="0.2">
      <c r="A36" s="14" t="s">
        <v>95</v>
      </c>
      <c r="B36" s="27">
        <v>1240</v>
      </c>
      <c r="C36" s="27">
        <v>1013</v>
      </c>
      <c r="D36" s="221">
        <v>54.727314535089256</v>
      </c>
      <c r="E36" s="221">
        <v>44.272230953325796</v>
      </c>
      <c r="F36" s="222">
        <v>-19.103958728068093</v>
      </c>
      <c r="G36" s="223">
        <v>27</v>
      </c>
      <c r="H36" s="223">
        <v>33</v>
      </c>
      <c r="I36" s="224">
        <v>1.1916431390704918</v>
      </c>
      <c r="J36" s="224">
        <v>1.4422345720234464</v>
      </c>
      <c r="K36" s="199">
        <v>21.029066902396764</v>
      </c>
      <c r="L36" s="58">
        <v>461</v>
      </c>
      <c r="M36" s="58">
        <v>373</v>
      </c>
      <c r="N36" s="175">
        <v>20.346203226351733</v>
      </c>
      <c r="O36" s="413">
        <v>16.301621071658953</v>
      </c>
      <c r="P36" s="413">
        <v>-19.878805444420067</v>
      </c>
      <c r="Q36" s="23"/>
    </row>
    <row r="37" spans="1:17" s="14" customFormat="1" x14ac:dyDescent="0.2">
      <c r="A37" s="226" t="s">
        <v>96</v>
      </c>
      <c r="B37" s="227">
        <v>646</v>
      </c>
      <c r="C37" s="227">
        <v>658</v>
      </c>
      <c r="D37" s="228">
        <v>42.142289591898241</v>
      </c>
      <c r="E37" s="228">
        <v>42.446300269514651</v>
      </c>
      <c r="F37" s="229">
        <v>0.72139098411694302</v>
      </c>
      <c r="G37" s="230">
        <v>23</v>
      </c>
      <c r="H37" s="230">
        <v>26</v>
      </c>
      <c r="I37" s="231">
        <v>1.500422075253343</v>
      </c>
      <c r="J37" s="231">
        <v>1.6772094331419165</v>
      </c>
      <c r="K37" s="232">
        <v>11.782508455743912</v>
      </c>
      <c r="L37" s="322">
        <v>311</v>
      </c>
      <c r="M37" s="322">
        <v>300</v>
      </c>
      <c r="N37" s="414">
        <v>20.288315887121289</v>
      </c>
      <c r="O37" s="415">
        <v>19.352416536252882</v>
      </c>
      <c r="P37" s="415">
        <v>-4.6129967419449631</v>
      </c>
      <c r="Q37" s="23"/>
    </row>
    <row r="38" spans="1:17" s="14" customFormat="1" x14ac:dyDescent="0.2">
      <c r="B38" s="27"/>
      <c r="C38" s="27"/>
      <c r="D38" s="221"/>
      <c r="E38" s="221"/>
      <c r="F38" s="222"/>
      <c r="G38" s="223"/>
      <c r="H38" s="223"/>
      <c r="I38" s="224"/>
      <c r="J38" s="224"/>
      <c r="K38" s="199"/>
      <c r="L38" s="58"/>
      <c r="M38" s="58"/>
      <c r="N38" s="175"/>
      <c r="O38" s="413"/>
      <c r="P38" s="413"/>
      <c r="Q38" s="23"/>
    </row>
    <row r="39" spans="1:17" s="14" customFormat="1" x14ac:dyDescent="0.2">
      <c r="A39" s="184" t="s">
        <v>367</v>
      </c>
      <c r="B39" s="8"/>
      <c r="C39" s="8"/>
      <c r="D39" s="8"/>
      <c r="E39" s="8"/>
      <c r="F39" s="8"/>
      <c r="G39" s="8"/>
      <c r="H39" s="8"/>
      <c r="I39" s="8"/>
      <c r="J39" s="8"/>
      <c r="K39" s="145"/>
      <c r="L39" s="58"/>
      <c r="M39" s="58"/>
      <c r="N39" s="156"/>
      <c r="O39" s="81"/>
      <c r="P39" s="81"/>
      <c r="Q39" s="81"/>
    </row>
    <row r="40" spans="1:17" s="14" customFormat="1" x14ac:dyDescent="0.2">
      <c r="A40" s="184" t="s">
        <v>98</v>
      </c>
      <c r="B40" s="8"/>
      <c r="C40" s="8"/>
      <c r="D40" s="8"/>
      <c r="E40" s="8"/>
      <c r="F40" s="8"/>
      <c r="G40" s="8"/>
      <c r="H40" s="8"/>
      <c r="I40" s="8"/>
      <c r="J40" s="8"/>
      <c r="K40" s="145"/>
      <c r="L40" s="75"/>
      <c r="M40" s="75"/>
      <c r="N40" s="155"/>
      <c r="O40" s="3"/>
      <c r="P40" s="3"/>
      <c r="Q40" s="3"/>
    </row>
    <row r="41" spans="1:17" s="14" customFormat="1" x14ac:dyDescent="0.2">
      <c r="A41" s="184" t="s">
        <v>513</v>
      </c>
      <c r="B41" s="8"/>
      <c r="C41" s="8"/>
      <c r="D41" s="8"/>
      <c r="E41" s="8"/>
      <c r="F41" s="8"/>
      <c r="G41" s="8"/>
      <c r="H41" s="8"/>
      <c r="I41" s="8"/>
      <c r="J41" s="8"/>
      <c r="K41" s="145"/>
      <c r="L41" s="75"/>
      <c r="M41" s="75"/>
      <c r="N41" s="155"/>
      <c r="O41" s="3"/>
      <c r="P41" s="3"/>
      <c r="Q41" s="3"/>
    </row>
    <row r="42" spans="1:17" s="14" customFormat="1" x14ac:dyDescent="0.2">
      <c r="A42" s="8" t="s">
        <v>208</v>
      </c>
      <c r="B42" s="8"/>
      <c r="C42" s="8"/>
      <c r="D42" s="8"/>
      <c r="E42" s="8"/>
      <c r="F42" s="8"/>
      <c r="G42" s="8"/>
      <c r="H42" s="8"/>
      <c r="I42" s="8"/>
      <c r="J42" s="8"/>
      <c r="K42" s="8"/>
      <c r="L42" s="124"/>
      <c r="M42" s="124"/>
      <c r="N42" s="124"/>
      <c r="O42" s="3"/>
      <c r="P42" s="3"/>
      <c r="Q42" s="3"/>
    </row>
    <row r="43" spans="1:17" s="14" customFormat="1" x14ac:dyDescent="0.2">
      <c r="A43" s="8" t="s">
        <v>369</v>
      </c>
      <c r="B43" s="8"/>
      <c r="C43" s="8"/>
      <c r="D43" s="8"/>
      <c r="E43" s="8"/>
      <c r="F43" s="8"/>
      <c r="G43" s="8"/>
      <c r="H43" s="8"/>
      <c r="I43" s="8"/>
      <c r="J43" s="8"/>
      <c r="K43" s="8"/>
      <c r="L43" s="124"/>
      <c r="M43" s="124"/>
      <c r="N43" s="124"/>
      <c r="O43" s="3"/>
      <c r="P43" s="3"/>
      <c r="Q43" s="3"/>
    </row>
    <row r="44" spans="1:17" s="14" customFormat="1" x14ac:dyDescent="0.2">
      <c r="A44" s="8" t="s">
        <v>370</v>
      </c>
      <c r="B44" s="8"/>
      <c r="C44" s="8"/>
      <c r="D44" s="8"/>
      <c r="E44" s="8"/>
      <c r="F44" s="8"/>
      <c r="G44" s="8"/>
      <c r="H44" s="8"/>
      <c r="I44" s="8"/>
      <c r="J44" s="8"/>
      <c r="K44" s="8"/>
      <c r="L44" s="139"/>
      <c r="M44" s="139"/>
      <c r="N44" s="35"/>
      <c r="O44" s="3"/>
      <c r="P44" s="3"/>
      <c r="Q44" s="3"/>
    </row>
    <row r="45" spans="1:17" s="14" customFormat="1" x14ac:dyDescent="0.2">
      <c r="A45" s="8"/>
      <c r="B45" s="8"/>
      <c r="C45" s="8"/>
      <c r="D45" s="8"/>
      <c r="E45" s="8"/>
      <c r="F45" s="8"/>
      <c r="G45" s="8"/>
      <c r="H45" s="8"/>
      <c r="I45" s="8"/>
      <c r="J45" s="8"/>
      <c r="K45" s="8"/>
      <c r="L45" s="94"/>
      <c r="M45" s="94"/>
      <c r="N45" s="94"/>
      <c r="O45" s="3"/>
      <c r="P45" s="3"/>
      <c r="Q45" s="3"/>
    </row>
    <row r="46" spans="1:17" s="14" customFormat="1" x14ac:dyDescent="0.2">
      <c r="A46" s="8"/>
      <c r="B46" s="8"/>
      <c r="C46" s="8"/>
      <c r="D46" s="8"/>
      <c r="E46" s="8"/>
      <c r="F46" s="8"/>
      <c r="G46" s="8"/>
      <c r="H46" s="8"/>
      <c r="I46" s="8"/>
      <c r="J46" s="8"/>
      <c r="K46" s="8"/>
      <c r="L46" s="3"/>
      <c r="M46" s="3"/>
      <c r="N46" s="35"/>
      <c r="O46" s="3"/>
      <c r="P46" s="3"/>
      <c r="Q46" s="3"/>
    </row>
    <row r="47" spans="1:17" s="14" customFormat="1" x14ac:dyDescent="0.2">
      <c r="A47" s="8"/>
      <c r="B47" s="8"/>
      <c r="C47" s="8"/>
      <c r="D47" s="8"/>
      <c r="E47" s="8"/>
      <c r="F47" s="8"/>
      <c r="G47" s="8"/>
      <c r="H47" s="8"/>
      <c r="I47" s="8"/>
      <c r="J47" s="8"/>
      <c r="K47" s="8"/>
      <c r="L47" s="3"/>
      <c r="M47" s="3"/>
      <c r="N47" s="35"/>
      <c r="O47" s="3"/>
      <c r="P47" s="3"/>
      <c r="Q47" s="3"/>
    </row>
  </sheetData>
  <mergeCells count="13">
    <mergeCell ref="N6:O6"/>
    <mergeCell ref="B5:F5"/>
    <mergeCell ref="F6:F7"/>
    <mergeCell ref="G5:K5"/>
    <mergeCell ref="A5:A7"/>
    <mergeCell ref="K6:K7"/>
    <mergeCell ref="L5:P5"/>
    <mergeCell ref="P6:P7"/>
    <mergeCell ref="B6:C6"/>
    <mergeCell ref="D6:E6"/>
    <mergeCell ref="G6:H6"/>
    <mergeCell ref="I6:J6"/>
    <mergeCell ref="L6:M6"/>
  </mergeCells>
  <hyperlinks>
    <hyperlink ref="P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pane xSplit="1" ySplit="9" topLeftCell="B13"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5.42578125" style="8" customWidth="1"/>
    <col min="2" max="7" width="11.7109375" style="8" customWidth="1"/>
    <col min="8" max="16384" width="9.140625" style="8"/>
  </cols>
  <sheetData>
    <row r="1" spans="1:9" x14ac:dyDescent="0.2">
      <c r="A1" s="43" t="s">
        <v>626</v>
      </c>
      <c r="G1" s="205" t="s">
        <v>46</v>
      </c>
    </row>
    <row r="2" spans="1:9" x14ac:dyDescent="0.25">
      <c r="A2" s="206" t="s">
        <v>371</v>
      </c>
    </row>
    <row r="3" spans="1:9" x14ac:dyDescent="0.25">
      <c r="A3" s="206" t="s">
        <v>178</v>
      </c>
    </row>
    <row r="4" spans="1:9" x14ac:dyDescent="0.25">
      <c r="A4" s="206"/>
    </row>
    <row r="5" spans="1:9" ht="57" customHeight="1" x14ac:dyDescent="0.25">
      <c r="A5" s="753" t="s">
        <v>50</v>
      </c>
      <c r="B5" s="788" t="s">
        <v>372</v>
      </c>
      <c r="C5" s="789"/>
      <c r="D5" s="788" t="s">
        <v>866</v>
      </c>
      <c r="E5" s="789"/>
      <c r="F5" s="788" t="s">
        <v>373</v>
      </c>
      <c r="G5" s="789"/>
    </row>
    <row r="6" spans="1:9" ht="15.75" customHeight="1" x14ac:dyDescent="0.25">
      <c r="A6" s="753"/>
      <c r="B6" s="788" t="s">
        <v>148</v>
      </c>
      <c r="C6" s="789"/>
      <c r="D6" s="788" t="s">
        <v>148</v>
      </c>
      <c r="E6" s="789"/>
      <c r="F6" s="788" t="s">
        <v>374</v>
      </c>
      <c r="G6" s="789"/>
    </row>
    <row r="7" spans="1:9" ht="14.25" customHeight="1" x14ac:dyDescent="0.25">
      <c r="A7" s="753"/>
      <c r="B7" s="165" t="s">
        <v>867</v>
      </c>
      <c r="C7" s="165">
        <v>2017</v>
      </c>
      <c r="D7" s="744" t="s">
        <v>867</v>
      </c>
      <c r="E7" s="165">
        <v>2017</v>
      </c>
      <c r="F7" s="165">
        <v>2016</v>
      </c>
      <c r="G7" s="165">
        <v>2017</v>
      </c>
    </row>
    <row r="8" spans="1:9" x14ac:dyDescent="0.25">
      <c r="A8" s="17"/>
      <c r="B8" s="48"/>
      <c r="C8" s="48"/>
      <c r="D8" s="48"/>
      <c r="E8" s="48"/>
    </row>
    <row r="9" spans="1:9" x14ac:dyDescent="0.25">
      <c r="A9" s="104" t="s">
        <v>359</v>
      </c>
      <c r="B9" s="208">
        <v>118289</v>
      </c>
      <c r="C9" s="208">
        <v>119484</v>
      </c>
      <c r="D9" s="208">
        <v>6031</v>
      </c>
      <c r="E9" s="208">
        <v>6150</v>
      </c>
      <c r="F9" s="210">
        <v>5.0985298717547698</v>
      </c>
      <c r="G9" s="210">
        <v>5.1471326704830771</v>
      </c>
      <c r="I9" s="44"/>
    </row>
    <row r="10" spans="1:9" x14ac:dyDescent="0.25">
      <c r="A10" s="67"/>
      <c r="B10" s="75"/>
      <c r="C10" s="75"/>
      <c r="D10" s="75"/>
      <c r="E10" s="75"/>
    </row>
    <row r="11" spans="1:9" x14ac:dyDescent="0.2">
      <c r="A11" s="213" t="s">
        <v>180</v>
      </c>
      <c r="B11" s="214">
        <v>712</v>
      </c>
      <c r="C11" s="214">
        <v>710</v>
      </c>
      <c r="D11" s="216">
        <v>7</v>
      </c>
      <c r="E11" s="234">
        <v>4</v>
      </c>
      <c r="F11" s="217">
        <v>0.9831460674157303</v>
      </c>
      <c r="G11" s="217">
        <v>0.56338028169014087</v>
      </c>
    </row>
    <row r="12" spans="1:9" x14ac:dyDescent="0.25">
      <c r="A12" s="14" t="s">
        <v>346</v>
      </c>
      <c r="B12" s="27">
        <v>1106</v>
      </c>
      <c r="C12" s="27">
        <v>1936</v>
      </c>
      <c r="D12" s="223">
        <v>4</v>
      </c>
      <c r="E12" s="235">
        <v>4</v>
      </c>
      <c r="F12" s="224">
        <v>0.36166365280289331</v>
      </c>
      <c r="G12" s="224">
        <v>0.20661157024793389</v>
      </c>
    </row>
    <row r="13" spans="1:9" x14ac:dyDescent="0.25">
      <c r="A13" s="14" t="s">
        <v>69</v>
      </c>
      <c r="B13" s="27">
        <v>459</v>
      </c>
      <c r="C13" s="27">
        <v>324</v>
      </c>
      <c r="D13" s="223">
        <v>14</v>
      </c>
      <c r="E13" s="235">
        <v>13</v>
      </c>
      <c r="F13" s="224">
        <v>3.0501089324618738</v>
      </c>
      <c r="G13" s="224">
        <v>4.0123456790123457</v>
      </c>
    </row>
    <row r="14" spans="1:9" x14ac:dyDescent="0.25">
      <c r="A14" s="14" t="s">
        <v>70</v>
      </c>
      <c r="B14" s="27">
        <v>725</v>
      </c>
      <c r="C14" s="27">
        <v>641</v>
      </c>
      <c r="D14" s="223">
        <v>50</v>
      </c>
      <c r="E14" s="235">
        <v>5</v>
      </c>
      <c r="F14" s="224">
        <v>6.8965517241379306</v>
      </c>
      <c r="G14" s="224">
        <v>0.78003120124804992</v>
      </c>
    </row>
    <row r="15" spans="1:9" x14ac:dyDescent="0.25">
      <c r="A15" s="14" t="s">
        <v>360</v>
      </c>
      <c r="B15" s="27">
        <v>5496</v>
      </c>
      <c r="C15" s="27">
        <v>5488</v>
      </c>
      <c r="D15" s="223">
        <v>28</v>
      </c>
      <c r="E15" s="235">
        <v>124</v>
      </c>
      <c r="F15" s="224">
        <v>0.50946142649199422</v>
      </c>
      <c r="G15" s="224">
        <v>2.259475218658892</v>
      </c>
    </row>
    <row r="16" spans="1:9" x14ac:dyDescent="0.25">
      <c r="A16" s="14" t="s">
        <v>347</v>
      </c>
      <c r="B16" s="27">
        <v>5497</v>
      </c>
      <c r="C16" s="27">
        <v>6929</v>
      </c>
      <c r="D16" s="173">
        <v>447</v>
      </c>
      <c r="E16" s="235">
        <v>1037</v>
      </c>
      <c r="F16" s="224">
        <v>8.131708204475169</v>
      </c>
      <c r="G16" s="224">
        <v>14.966084572088326</v>
      </c>
    </row>
    <row r="17" spans="1:7" x14ac:dyDescent="0.25">
      <c r="A17" s="14" t="s">
        <v>73</v>
      </c>
      <c r="B17" s="27">
        <v>2116</v>
      </c>
      <c r="C17" s="27">
        <v>2030</v>
      </c>
      <c r="D17" s="173">
        <v>2005</v>
      </c>
      <c r="E17" s="235">
        <v>1546</v>
      </c>
      <c r="F17" s="224">
        <v>94.75425330812854</v>
      </c>
      <c r="G17" s="224">
        <v>76.157635467980299</v>
      </c>
    </row>
    <row r="18" spans="1:7" x14ac:dyDescent="0.25">
      <c r="A18" s="14" t="s">
        <v>154</v>
      </c>
      <c r="B18" s="27">
        <v>4842</v>
      </c>
      <c r="C18" s="27">
        <v>3341</v>
      </c>
      <c r="D18" s="223">
        <v>112</v>
      </c>
      <c r="E18" s="235">
        <v>87</v>
      </c>
      <c r="F18" s="224">
        <v>2.3130937629078896</v>
      </c>
      <c r="G18" s="224">
        <v>2.604010775217001</v>
      </c>
    </row>
    <row r="19" spans="1:7" x14ac:dyDescent="0.25">
      <c r="A19" s="14" t="s">
        <v>348</v>
      </c>
      <c r="B19" s="27">
        <v>9678</v>
      </c>
      <c r="C19" s="27">
        <v>11337</v>
      </c>
      <c r="D19" s="223">
        <v>206</v>
      </c>
      <c r="E19" s="235">
        <v>92</v>
      </c>
      <c r="F19" s="224">
        <v>2.1285389543294069</v>
      </c>
      <c r="G19" s="224">
        <v>0.81150216106553774</v>
      </c>
    </row>
    <row r="20" spans="1:7" x14ac:dyDescent="0.25">
      <c r="A20" s="14" t="s">
        <v>361</v>
      </c>
      <c r="B20" s="27">
        <v>2629</v>
      </c>
      <c r="C20" s="27">
        <v>2793</v>
      </c>
      <c r="D20" s="223">
        <v>8</v>
      </c>
      <c r="E20" s="235">
        <v>14</v>
      </c>
      <c r="F20" s="224">
        <v>0.30429821224800307</v>
      </c>
      <c r="G20" s="224">
        <v>0.50125313283208017</v>
      </c>
    </row>
    <row r="21" spans="1:7" x14ac:dyDescent="0.25">
      <c r="A21" s="14" t="s">
        <v>183</v>
      </c>
      <c r="B21" s="27">
        <v>2825</v>
      </c>
      <c r="C21" s="27">
        <v>2682</v>
      </c>
      <c r="D21" s="223">
        <v>265</v>
      </c>
      <c r="E21" s="235">
        <v>150</v>
      </c>
      <c r="F21" s="224">
        <v>9.3805309734513269</v>
      </c>
      <c r="G21" s="224">
        <v>5.592841163310962</v>
      </c>
    </row>
    <row r="22" spans="1:7" x14ac:dyDescent="0.25">
      <c r="A22" s="14" t="s">
        <v>224</v>
      </c>
      <c r="B22" s="27">
        <v>887</v>
      </c>
      <c r="C22" s="27">
        <v>891</v>
      </c>
      <c r="D22" s="223">
        <v>75</v>
      </c>
      <c r="E22" s="235">
        <v>80</v>
      </c>
      <c r="F22" s="224">
        <v>8.4554678692220975</v>
      </c>
      <c r="G22" s="224">
        <v>8.978675645342312</v>
      </c>
    </row>
    <row r="23" spans="1:7" x14ac:dyDescent="0.25">
      <c r="A23" s="14" t="s">
        <v>285</v>
      </c>
      <c r="B23" s="24">
        <v>23006</v>
      </c>
      <c r="C23" s="24">
        <v>23543</v>
      </c>
      <c r="D23" s="223">
        <v>124</v>
      </c>
      <c r="E23" s="235">
        <v>148</v>
      </c>
      <c r="F23" s="224">
        <v>0.53898982874032852</v>
      </c>
      <c r="G23" s="224">
        <v>0.62863696215435583</v>
      </c>
    </row>
    <row r="24" spans="1:7" x14ac:dyDescent="0.25">
      <c r="A24" s="14" t="s">
        <v>286</v>
      </c>
      <c r="B24" s="27">
        <v>668</v>
      </c>
      <c r="C24" s="27">
        <v>930</v>
      </c>
      <c r="D24" s="223">
        <v>122</v>
      </c>
      <c r="E24" s="235">
        <v>19</v>
      </c>
      <c r="F24" s="224">
        <v>18.263473053892216</v>
      </c>
      <c r="G24" s="224">
        <v>2.043010752688172</v>
      </c>
    </row>
    <row r="25" spans="1:7" x14ac:dyDescent="0.25">
      <c r="A25" s="14" t="s">
        <v>186</v>
      </c>
      <c r="B25" s="27">
        <v>3477</v>
      </c>
      <c r="C25" s="27">
        <v>3462</v>
      </c>
      <c r="D25" s="223">
        <v>304</v>
      </c>
      <c r="E25" s="235">
        <v>281</v>
      </c>
      <c r="F25" s="224">
        <v>8.7431693989071047</v>
      </c>
      <c r="G25" s="224">
        <v>8.1166955517042165</v>
      </c>
    </row>
    <row r="26" spans="1:7" x14ac:dyDescent="0.25">
      <c r="A26" s="14" t="s">
        <v>83</v>
      </c>
      <c r="B26" s="27">
        <v>6860</v>
      </c>
      <c r="C26" s="27">
        <v>6956</v>
      </c>
      <c r="D26" s="223">
        <v>98</v>
      </c>
      <c r="E26" s="235">
        <v>107</v>
      </c>
      <c r="F26" s="224">
        <v>1.4285714285714286</v>
      </c>
      <c r="G26" s="224">
        <v>1.538240368027602</v>
      </c>
    </row>
    <row r="27" spans="1:7" x14ac:dyDescent="0.25">
      <c r="A27" s="14" t="s">
        <v>362</v>
      </c>
      <c r="B27" s="27">
        <v>4887</v>
      </c>
      <c r="C27" s="27">
        <v>4697</v>
      </c>
      <c r="D27" s="223">
        <v>614</v>
      </c>
      <c r="E27" s="235">
        <v>1007</v>
      </c>
      <c r="F27" s="224">
        <v>12.563945160630244</v>
      </c>
      <c r="G27" s="224">
        <v>21.439216521183734</v>
      </c>
    </row>
    <row r="28" spans="1:7" x14ac:dyDescent="0.25">
      <c r="A28" s="14" t="s">
        <v>363</v>
      </c>
      <c r="B28" s="27">
        <v>1107</v>
      </c>
      <c r="C28" s="27">
        <v>791</v>
      </c>
      <c r="D28" s="223">
        <v>18</v>
      </c>
      <c r="E28" s="235">
        <v>205</v>
      </c>
      <c r="F28" s="224">
        <v>1.6260162601626018</v>
      </c>
      <c r="G28" s="224">
        <v>25.916561314791402</v>
      </c>
    </row>
    <row r="29" spans="1:7" x14ac:dyDescent="0.25">
      <c r="A29" s="14" t="s">
        <v>86</v>
      </c>
      <c r="B29" s="27">
        <v>9010</v>
      </c>
      <c r="C29" s="27">
        <v>8706</v>
      </c>
      <c r="D29" s="223">
        <v>86</v>
      </c>
      <c r="E29" s="235">
        <v>106</v>
      </c>
      <c r="F29" s="224">
        <v>0.9544950055493896</v>
      </c>
      <c r="G29" s="224">
        <v>1.2175511141741326</v>
      </c>
    </row>
    <row r="30" spans="1:7" x14ac:dyDescent="0.25">
      <c r="A30" s="14" t="s">
        <v>87</v>
      </c>
      <c r="B30" s="27">
        <v>1007</v>
      </c>
      <c r="C30" s="27">
        <v>961</v>
      </c>
      <c r="D30" s="223">
        <v>321</v>
      </c>
      <c r="E30" s="235">
        <v>314</v>
      </c>
      <c r="F30" s="224">
        <v>31.876861966236348</v>
      </c>
      <c r="G30" s="224">
        <v>32.674297606659728</v>
      </c>
    </row>
    <row r="31" spans="1:7" x14ac:dyDescent="0.25">
      <c r="A31" s="14" t="s">
        <v>352</v>
      </c>
      <c r="B31" s="27">
        <v>7351</v>
      </c>
      <c r="C31" s="27">
        <v>9477</v>
      </c>
      <c r="D31" s="223">
        <v>451</v>
      </c>
      <c r="E31" s="235">
        <v>312</v>
      </c>
      <c r="F31" s="224">
        <v>6.135219698000272</v>
      </c>
      <c r="G31" s="224">
        <v>3.2921810699588478</v>
      </c>
    </row>
    <row r="32" spans="1:7" x14ac:dyDescent="0.25">
      <c r="A32" s="14" t="s">
        <v>364</v>
      </c>
      <c r="B32" s="27">
        <v>1020</v>
      </c>
      <c r="C32" s="27" t="s">
        <v>92</v>
      </c>
      <c r="D32" s="223">
        <v>10</v>
      </c>
      <c r="E32" s="235">
        <v>13</v>
      </c>
      <c r="F32" s="224">
        <v>0.98039215686274506</v>
      </c>
      <c r="G32" s="224" t="s">
        <v>92</v>
      </c>
    </row>
    <row r="33" spans="1:7" x14ac:dyDescent="0.25">
      <c r="A33" s="14" t="s">
        <v>365</v>
      </c>
      <c r="B33" s="27">
        <v>47</v>
      </c>
      <c r="C33" s="27">
        <v>26</v>
      </c>
      <c r="D33" s="223">
        <v>3</v>
      </c>
      <c r="E33" s="235">
        <v>1</v>
      </c>
      <c r="F33" s="224">
        <v>6.3829787234042552</v>
      </c>
      <c r="G33" s="224">
        <v>3.8461538461538463</v>
      </c>
    </row>
    <row r="34" spans="1:7" x14ac:dyDescent="0.25">
      <c r="A34" s="225" t="s">
        <v>93</v>
      </c>
      <c r="B34" s="27">
        <v>4118</v>
      </c>
      <c r="C34" s="27">
        <v>3565</v>
      </c>
      <c r="D34" s="223">
        <v>28</v>
      </c>
      <c r="E34" s="235">
        <v>25</v>
      </c>
      <c r="F34" s="224">
        <v>0.67994171928120439</v>
      </c>
      <c r="G34" s="224">
        <v>0.70126227208976155</v>
      </c>
    </row>
    <row r="35" spans="1:7" x14ac:dyDescent="0.25">
      <c r="A35" s="14" t="s">
        <v>366</v>
      </c>
      <c r="B35" s="27">
        <v>16873</v>
      </c>
      <c r="C35" s="27">
        <v>15597</v>
      </c>
      <c r="D35" s="223">
        <v>604</v>
      </c>
      <c r="E35" s="235">
        <v>427</v>
      </c>
      <c r="F35" s="224">
        <v>3.5796835180465836</v>
      </c>
      <c r="G35" s="224">
        <v>2.7377059690966208</v>
      </c>
    </row>
    <row r="36" spans="1:7" x14ac:dyDescent="0.25">
      <c r="A36" s="14" t="s">
        <v>95</v>
      </c>
      <c r="B36" s="27">
        <v>1240</v>
      </c>
      <c r="C36" s="27">
        <v>1013</v>
      </c>
      <c r="D36" s="223">
        <v>27</v>
      </c>
      <c r="E36" s="235">
        <v>28</v>
      </c>
      <c r="F36" s="224">
        <v>2.1774193548387095</v>
      </c>
      <c r="G36" s="224">
        <v>2.7640671273445214</v>
      </c>
    </row>
    <row r="37" spans="1:7" x14ac:dyDescent="0.25">
      <c r="A37" s="226" t="s">
        <v>96</v>
      </c>
      <c r="B37" s="227">
        <v>646</v>
      </c>
      <c r="C37" s="227">
        <v>658</v>
      </c>
      <c r="D37" s="230" t="s">
        <v>241</v>
      </c>
      <c r="E37" s="236">
        <v>1</v>
      </c>
      <c r="F37" s="231" t="s">
        <v>92</v>
      </c>
      <c r="G37" s="231">
        <v>0.1519756838905775</v>
      </c>
    </row>
    <row r="38" spans="1:7" x14ac:dyDescent="0.25">
      <c r="A38" s="14"/>
      <c r="B38" s="27"/>
      <c r="C38" s="27"/>
      <c r="D38" s="223"/>
      <c r="E38" s="235"/>
      <c r="F38" s="224"/>
      <c r="G38" s="224"/>
    </row>
    <row r="39" spans="1:7" x14ac:dyDescent="0.25">
      <c r="A39" s="184" t="s">
        <v>375</v>
      </c>
    </row>
    <row r="40" spans="1:7" x14ac:dyDescent="0.25">
      <c r="A40" s="184" t="s">
        <v>98</v>
      </c>
    </row>
    <row r="41" spans="1:7" x14ac:dyDescent="0.25">
      <c r="A41" s="184" t="s">
        <v>376</v>
      </c>
    </row>
    <row r="42" spans="1:7" x14ac:dyDescent="0.25">
      <c r="A42" s="8" t="s">
        <v>868</v>
      </c>
    </row>
    <row r="43" spans="1:7" x14ac:dyDescent="0.25">
      <c r="A43" s="8" t="s">
        <v>208</v>
      </c>
    </row>
  </sheetData>
  <mergeCells count="7">
    <mergeCell ref="A5:A7"/>
    <mergeCell ref="B5:C5"/>
    <mergeCell ref="D5:E5"/>
    <mergeCell ref="F5:G5"/>
    <mergeCell ref="B6:C6"/>
    <mergeCell ref="D6:E6"/>
    <mergeCell ref="F6:G6"/>
  </mergeCells>
  <hyperlinks>
    <hyperlink ref="G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pane xSplit="1" ySplit="9" topLeftCell="B10"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5.42578125" style="8" customWidth="1"/>
    <col min="2" max="11" width="9.7109375" style="8" customWidth="1"/>
    <col min="12" max="16384" width="9.140625" style="8"/>
  </cols>
  <sheetData>
    <row r="1" spans="1:11" x14ac:dyDescent="0.2">
      <c r="A1" s="43" t="s">
        <v>639</v>
      </c>
      <c r="K1" s="205" t="s">
        <v>46</v>
      </c>
    </row>
    <row r="2" spans="1:11" x14ac:dyDescent="0.25">
      <c r="A2" s="206" t="s">
        <v>875</v>
      </c>
    </row>
    <row r="3" spans="1:11" x14ac:dyDescent="0.25">
      <c r="A3" s="206" t="s">
        <v>178</v>
      </c>
    </row>
    <row r="4" spans="1:11" x14ac:dyDescent="0.25">
      <c r="A4" s="206"/>
    </row>
    <row r="5" spans="1:11" ht="57.75" customHeight="1" x14ac:dyDescent="0.25">
      <c r="A5" s="753" t="s">
        <v>50</v>
      </c>
      <c r="B5" s="788" t="s">
        <v>377</v>
      </c>
      <c r="C5" s="789"/>
      <c r="D5" s="788" t="s">
        <v>378</v>
      </c>
      <c r="E5" s="789"/>
      <c r="F5" s="788" t="s">
        <v>379</v>
      </c>
      <c r="G5" s="789"/>
      <c r="H5" s="788" t="s">
        <v>380</v>
      </c>
      <c r="I5" s="814"/>
      <c r="J5" s="814"/>
      <c r="K5" s="789"/>
    </row>
    <row r="6" spans="1:11" ht="15.75" customHeight="1" x14ac:dyDescent="0.25">
      <c r="A6" s="753"/>
      <c r="B6" s="788" t="s">
        <v>148</v>
      </c>
      <c r="C6" s="789"/>
      <c r="D6" s="788" t="s">
        <v>148</v>
      </c>
      <c r="E6" s="789"/>
      <c r="F6" s="788" t="s">
        <v>148</v>
      </c>
      <c r="G6" s="789"/>
      <c r="H6" s="788" t="s">
        <v>148</v>
      </c>
      <c r="I6" s="789"/>
      <c r="J6" s="788" t="s">
        <v>869</v>
      </c>
      <c r="K6" s="789"/>
    </row>
    <row r="7" spans="1:11" ht="14.25" customHeight="1" x14ac:dyDescent="0.25">
      <c r="A7" s="754"/>
      <c r="B7" s="165" t="s">
        <v>514</v>
      </c>
      <c r="C7" s="165">
        <v>2017</v>
      </c>
      <c r="D7" s="165">
        <v>2016</v>
      </c>
      <c r="E7" s="165">
        <v>2017</v>
      </c>
      <c r="F7" s="165">
        <v>2016</v>
      </c>
      <c r="G7" s="165">
        <v>2017</v>
      </c>
      <c r="H7" s="165">
        <v>2016</v>
      </c>
      <c r="I7" s="165">
        <v>2017</v>
      </c>
      <c r="J7" s="165">
        <v>2016</v>
      </c>
      <c r="K7" s="165">
        <v>2017</v>
      </c>
    </row>
    <row r="8" spans="1:11" x14ac:dyDescent="0.25">
      <c r="A8" s="17"/>
      <c r="B8" s="48"/>
      <c r="C8" s="48"/>
      <c r="D8" s="48"/>
      <c r="E8" s="48"/>
      <c r="F8" s="48"/>
      <c r="G8" s="48"/>
      <c r="H8" s="48"/>
    </row>
    <row r="9" spans="1:11" x14ac:dyDescent="0.25">
      <c r="A9" s="104" t="s">
        <v>359</v>
      </c>
      <c r="B9" s="208">
        <v>118289</v>
      </c>
      <c r="C9" s="208">
        <v>119484</v>
      </c>
      <c r="D9" s="208">
        <v>4361</v>
      </c>
      <c r="E9" s="208">
        <v>4589</v>
      </c>
      <c r="F9" s="208">
        <v>10832</v>
      </c>
      <c r="G9" s="208">
        <v>9193</v>
      </c>
      <c r="H9" s="208">
        <v>15193</v>
      </c>
      <c r="I9" s="208">
        <v>13782</v>
      </c>
      <c r="J9" s="209">
        <v>12.843966894639399</v>
      </c>
      <c r="K9" s="209">
        <v>11.534598774731345</v>
      </c>
    </row>
    <row r="10" spans="1:11" x14ac:dyDescent="0.25">
      <c r="A10" s="67"/>
      <c r="B10" s="75"/>
      <c r="C10" s="75"/>
      <c r="D10" s="75"/>
      <c r="E10" s="75"/>
      <c r="F10" s="75"/>
      <c r="G10" s="75"/>
      <c r="H10" s="75"/>
      <c r="I10" s="75"/>
      <c r="J10" s="323"/>
      <c r="K10" s="323"/>
    </row>
    <row r="11" spans="1:11" x14ac:dyDescent="0.2">
      <c r="A11" s="213" t="s">
        <v>180</v>
      </c>
      <c r="B11" s="214">
        <v>712</v>
      </c>
      <c r="C11" s="214">
        <v>710</v>
      </c>
      <c r="D11" s="214">
        <v>88</v>
      </c>
      <c r="E11" s="214">
        <v>67</v>
      </c>
      <c r="F11" s="214">
        <v>162</v>
      </c>
      <c r="G11" s="214">
        <v>172</v>
      </c>
      <c r="H11" s="449">
        <v>250</v>
      </c>
      <c r="I11" s="449">
        <v>239</v>
      </c>
      <c r="J11" s="215">
        <v>35.112359550561798</v>
      </c>
      <c r="K11" s="215">
        <v>33.661971830985912</v>
      </c>
    </row>
    <row r="12" spans="1:11" x14ac:dyDescent="0.25">
      <c r="A12" s="14" t="s">
        <v>346</v>
      </c>
      <c r="B12" s="27">
        <v>1106</v>
      </c>
      <c r="C12" s="27">
        <v>1936</v>
      </c>
      <c r="D12" s="8">
        <v>39</v>
      </c>
      <c r="E12" s="8">
        <v>174</v>
      </c>
      <c r="F12" s="8">
        <v>97</v>
      </c>
      <c r="G12" s="8">
        <v>119</v>
      </c>
      <c r="H12" s="12">
        <v>136</v>
      </c>
      <c r="I12" s="12">
        <v>293</v>
      </c>
      <c r="J12" s="44">
        <v>12.296564195298371</v>
      </c>
      <c r="K12" s="44">
        <v>15.134297520661159</v>
      </c>
    </row>
    <row r="13" spans="1:11" x14ac:dyDescent="0.25">
      <c r="A13" s="14" t="s">
        <v>69</v>
      </c>
      <c r="B13" s="27">
        <v>459</v>
      </c>
      <c r="C13" s="27">
        <v>324</v>
      </c>
      <c r="D13" s="8">
        <v>13</v>
      </c>
      <c r="E13" s="8">
        <v>18</v>
      </c>
      <c r="F13" s="8">
        <v>59</v>
      </c>
      <c r="G13" s="8">
        <v>48</v>
      </c>
      <c r="H13" s="12">
        <v>72</v>
      </c>
      <c r="I13" s="12">
        <v>66</v>
      </c>
      <c r="J13" s="44">
        <v>15.686274509803921</v>
      </c>
      <c r="K13" s="44">
        <v>20.37037037037037</v>
      </c>
    </row>
    <row r="14" spans="1:11" x14ac:dyDescent="0.25">
      <c r="A14" s="14" t="s">
        <v>70</v>
      </c>
      <c r="B14" s="27">
        <v>725</v>
      </c>
      <c r="C14" s="27">
        <v>641</v>
      </c>
      <c r="D14" s="8">
        <v>85</v>
      </c>
      <c r="E14" s="8">
        <v>32</v>
      </c>
      <c r="F14" s="8">
        <v>182</v>
      </c>
      <c r="G14" s="8">
        <v>140</v>
      </c>
      <c r="H14" s="12">
        <v>267</v>
      </c>
      <c r="I14" s="12">
        <v>172</v>
      </c>
      <c r="J14" s="44">
        <v>36.827586206896548</v>
      </c>
      <c r="K14" s="44">
        <v>26.833073322932915</v>
      </c>
    </row>
    <row r="15" spans="1:11" x14ac:dyDescent="0.25">
      <c r="A15" s="14" t="s">
        <v>360</v>
      </c>
      <c r="B15" s="27">
        <v>5496</v>
      </c>
      <c r="C15" s="27">
        <v>5488</v>
      </c>
      <c r="D15" s="8">
        <v>55</v>
      </c>
      <c r="E15" s="8">
        <v>236</v>
      </c>
      <c r="F15" s="8">
        <v>186</v>
      </c>
      <c r="G15" s="8">
        <v>263</v>
      </c>
      <c r="H15" s="12">
        <v>241</v>
      </c>
      <c r="I15" s="12">
        <v>499</v>
      </c>
      <c r="J15" s="44">
        <v>4.385007278020379</v>
      </c>
      <c r="K15" s="44">
        <v>9.0925655976676385</v>
      </c>
    </row>
    <row r="16" spans="1:11" x14ac:dyDescent="0.25">
      <c r="A16" s="14" t="s">
        <v>347</v>
      </c>
      <c r="B16" s="27">
        <v>5497</v>
      </c>
      <c r="C16" s="27">
        <v>6929</v>
      </c>
      <c r="D16" s="8">
        <v>85</v>
      </c>
      <c r="E16" s="8">
        <v>62</v>
      </c>
      <c r="F16" s="8">
        <v>373</v>
      </c>
      <c r="G16" s="8">
        <v>283</v>
      </c>
      <c r="H16" s="12">
        <v>458</v>
      </c>
      <c r="I16" s="12">
        <v>345</v>
      </c>
      <c r="J16" s="44">
        <v>8.3318173549208652</v>
      </c>
      <c r="K16" s="44">
        <v>4.9790734593736472</v>
      </c>
    </row>
    <row r="17" spans="1:11" x14ac:dyDescent="0.25">
      <c r="A17" s="14" t="s">
        <v>73</v>
      </c>
      <c r="B17" s="27">
        <v>2116</v>
      </c>
      <c r="C17" s="27">
        <v>2030</v>
      </c>
      <c r="D17" s="8">
        <v>104</v>
      </c>
      <c r="E17" s="8">
        <v>334</v>
      </c>
      <c r="F17" s="8">
        <v>174</v>
      </c>
      <c r="G17" s="8">
        <v>143</v>
      </c>
      <c r="H17" s="12">
        <v>278</v>
      </c>
      <c r="I17" s="12">
        <v>477</v>
      </c>
      <c r="J17" s="44">
        <v>13.137996219281664</v>
      </c>
      <c r="K17" s="44">
        <v>23.497536945812808</v>
      </c>
    </row>
    <row r="18" spans="1:11" x14ac:dyDescent="0.25">
      <c r="A18" s="14" t="s">
        <v>154</v>
      </c>
      <c r="B18" s="27">
        <v>4842</v>
      </c>
      <c r="C18" s="27">
        <v>3341</v>
      </c>
      <c r="D18" s="8">
        <v>15</v>
      </c>
      <c r="E18" s="8">
        <v>16</v>
      </c>
      <c r="F18" s="8">
        <v>107</v>
      </c>
      <c r="G18" s="8">
        <v>184</v>
      </c>
      <c r="H18" s="12">
        <v>122</v>
      </c>
      <c r="I18" s="12">
        <v>200</v>
      </c>
      <c r="J18" s="44">
        <v>2.5196199917389506</v>
      </c>
      <c r="K18" s="44">
        <v>5.9862316671655194</v>
      </c>
    </row>
    <row r="19" spans="1:11" x14ac:dyDescent="0.25">
      <c r="A19" s="14" t="s">
        <v>348</v>
      </c>
      <c r="B19" s="27">
        <v>9678</v>
      </c>
      <c r="C19" s="27">
        <v>11337</v>
      </c>
      <c r="D19" s="8">
        <v>394</v>
      </c>
      <c r="E19" s="8">
        <v>368</v>
      </c>
      <c r="F19" s="8">
        <v>670</v>
      </c>
      <c r="G19" s="8">
        <v>660</v>
      </c>
      <c r="H19" s="12">
        <v>1064</v>
      </c>
      <c r="I19" s="12">
        <v>1028</v>
      </c>
      <c r="J19" s="44">
        <v>10.994007026245093</v>
      </c>
      <c r="K19" s="44">
        <v>9.0676545823410066</v>
      </c>
    </row>
    <row r="20" spans="1:11" x14ac:dyDescent="0.25">
      <c r="A20" s="14" t="s">
        <v>361</v>
      </c>
      <c r="B20" s="27">
        <v>2629</v>
      </c>
      <c r="C20" s="27">
        <v>2793</v>
      </c>
      <c r="D20" s="8">
        <v>422</v>
      </c>
      <c r="E20" s="8">
        <v>109</v>
      </c>
      <c r="F20" s="8">
        <v>263</v>
      </c>
      <c r="G20" s="8">
        <v>196</v>
      </c>
      <c r="H20" s="12">
        <v>685</v>
      </c>
      <c r="I20" s="12">
        <v>305</v>
      </c>
      <c r="J20" s="44">
        <v>26.05553442373526</v>
      </c>
      <c r="K20" s="44">
        <v>10.920157536698891</v>
      </c>
    </row>
    <row r="21" spans="1:11" x14ac:dyDescent="0.25">
      <c r="A21" s="14" t="s">
        <v>183</v>
      </c>
      <c r="B21" s="27">
        <v>2825</v>
      </c>
      <c r="C21" s="27">
        <v>2682</v>
      </c>
      <c r="D21" s="8">
        <v>119</v>
      </c>
      <c r="E21" s="8">
        <v>143</v>
      </c>
      <c r="F21" s="8">
        <v>569</v>
      </c>
      <c r="G21" s="8">
        <v>395</v>
      </c>
      <c r="H21" s="12">
        <v>688</v>
      </c>
      <c r="I21" s="12">
        <v>538</v>
      </c>
      <c r="J21" s="44">
        <v>24.353982300884955</v>
      </c>
      <c r="K21" s="44">
        <v>20.05965697240865</v>
      </c>
    </row>
    <row r="22" spans="1:11" x14ac:dyDescent="0.25">
      <c r="A22" s="14" t="s">
        <v>224</v>
      </c>
      <c r="B22" s="27">
        <v>887</v>
      </c>
      <c r="C22" s="27">
        <v>891</v>
      </c>
      <c r="D22" s="8">
        <v>79</v>
      </c>
      <c r="E22" s="8">
        <v>86</v>
      </c>
      <c r="F22" s="8">
        <v>115</v>
      </c>
      <c r="G22" s="8">
        <v>92</v>
      </c>
      <c r="H22" s="12">
        <v>194</v>
      </c>
      <c r="I22" s="12">
        <v>178</v>
      </c>
      <c r="J22" s="44">
        <v>21.871476888387825</v>
      </c>
      <c r="K22" s="44">
        <v>19.977553310886645</v>
      </c>
    </row>
    <row r="23" spans="1:11" x14ac:dyDescent="0.25">
      <c r="A23" s="14" t="s">
        <v>285</v>
      </c>
      <c r="B23" s="24">
        <v>23006</v>
      </c>
      <c r="C23" s="24">
        <v>23543</v>
      </c>
      <c r="D23" s="8">
        <v>197</v>
      </c>
      <c r="E23" s="8">
        <v>137</v>
      </c>
      <c r="F23" s="8">
        <v>691</v>
      </c>
      <c r="G23" s="8">
        <v>515</v>
      </c>
      <c r="H23" s="12">
        <v>888</v>
      </c>
      <c r="I23" s="12">
        <v>652</v>
      </c>
      <c r="J23" s="44">
        <v>3.8598626445275146</v>
      </c>
      <c r="K23" s="44">
        <v>2.7694006711124328</v>
      </c>
    </row>
    <row r="24" spans="1:11" x14ac:dyDescent="0.25">
      <c r="A24" s="14" t="s">
        <v>286</v>
      </c>
      <c r="B24" s="27">
        <v>668</v>
      </c>
      <c r="C24" s="27">
        <v>930</v>
      </c>
      <c r="D24" s="8">
        <v>88</v>
      </c>
      <c r="E24" s="8">
        <v>690</v>
      </c>
      <c r="F24" s="8">
        <v>280</v>
      </c>
      <c r="G24" s="8">
        <v>280</v>
      </c>
      <c r="H24" s="12">
        <v>368</v>
      </c>
      <c r="I24" s="12">
        <v>970</v>
      </c>
      <c r="J24" s="44">
        <v>55.08982035928144</v>
      </c>
      <c r="K24" s="44">
        <v>104.3010752688172</v>
      </c>
    </row>
    <row r="25" spans="1:11" x14ac:dyDescent="0.25">
      <c r="A25" s="14" t="s">
        <v>186</v>
      </c>
      <c r="B25" s="27">
        <v>3477</v>
      </c>
      <c r="C25" s="27">
        <v>3462</v>
      </c>
      <c r="D25" s="8">
        <v>62</v>
      </c>
      <c r="E25" s="8">
        <v>60</v>
      </c>
      <c r="F25" s="8">
        <v>267</v>
      </c>
      <c r="G25" s="8">
        <v>154</v>
      </c>
      <c r="H25" s="12">
        <v>329</v>
      </c>
      <c r="I25" s="12">
        <v>214</v>
      </c>
      <c r="J25" s="44">
        <v>9.462180040264597</v>
      </c>
      <c r="K25" s="44">
        <v>6.1813980358174465</v>
      </c>
    </row>
    <row r="26" spans="1:11" x14ac:dyDescent="0.25">
      <c r="A26" s="14" t="s">
        <v>83</v>
      </c>
      <c r="B26" s="27">
        <v>6860</v>
      </c>
      <c r="C26" s="27">
        <v>6956</v>
      </c>
      <c r="D26" s="8">
        <v>216</v>
      </c>
      <c r="E26" s="8">
        <v>251</v>
      </c>
      <c r="F26" s="8">
        <v>719</v>
      </c>
      <c r="G26" s="8">
        <v>617</v>
      </c>
      <c r="H26" s="12">
        <v>935</v>
      </c>
      <c r="I26" s="12">
        <v>868</v>
      </c>
      <c r="J26" s="44">
        <v>13.629737609329446</v>
      </c>
      <c r="K26" s="44">
        <v>12.478435882691203</v>
      </c>
    </row>
    <row r="27" spans="1:11" x14ac:dyDescent="0.25">
      <c r="A27" s="14" t="s">
        <v>362</v>
      </c>
      <c r="B27" s="27">
        <v>4887</v>
      </c>
      <c r="C27" s="27">
        <v>4697</v>
      </c>
      <c r="D27" s="8">
        <v>164</v>
      </c>
      <c r="E27" s="8">
        <v>173</v>
      </c>
      <c r="F27" s="8">
        <v>406</v>
      </c>
      <c r="G27" s="8">
        <v>346</v>
      </c>
      <c r="H27" s="12">
        <v>570</v>
      </c>
      <c r="I27" s="12">
        <v>519</v>
      </c>
      <c r="J27" s="44">
        <v>11.663597298956415</v>
      </c>
      <c r="K27" s="44">
        <v>11.049606131573345</v>
      </c>
    </row>
    <row r="28" spans="1:11" x14ac:dyDescent="0.25">
      <c r="A28" s="14" t="s">
        <v>363</v>
      </c>
      <c r="B28" s="27">
        <v>1107</v>
      </c>
      <c r="C28" s="27">
        <v>791</v>
      </c>
      <c r="D28" s="8">
        <v>45</v>
      </c>
      <c r="E28" s="8">
        <v>52</v>
      </c>
      <c r="F28" s="8">
        <v>122</v>
      </c>
      <c r="G28" s="8">
        <v>71</v>
      </c>
      <c r="H28" s="12">
        <v>167</v>
      </c>
      <c r="I28" s="12">
        <v>123</v>
      </c>
      <c r="J28" s="44">
        <v>15.085817524841916</v>
      </c>
      <c r="K28" s="44">
        <v>15.549936788874842</v>
      </c>
    </row>
    <row r="29" spans="1:11" x14ac:dyDescent="0.25">
      <c r="A29" s="14" t="s">
        <v>86</v>
      </c>
      <c r="B29" s="27">
        <v>9010</v>
      </c>
      <c r="C29" s="27">
        <v>8706</v>
      </c>
      <c r="D29" s="8">
        <v>40</v>
      </c>
      <c r="E29" s="8">
        <v>79</v>
      </c>
      <c r="F29" s="8">
        <v>609</v>
      </c>
      <c r="G29" s="8">
        <v>736</v>
      </c>
      <c r="H29" s="12">
        <v>649</v>
      </c>
      <c r="I29" s="12">
        <v>815</v>
      </c>
      <c r="J29" s="44">
        <v>7.2031076581576023</v>
      </c>
      <c r="K29" s="44">
        <v>9.3613599816218702</v>
      </c>
    </row>
    <row r="30" spans="1:11" x14ac:dyDescent="0.25">
      <c r="A30" s="14" t="s">
        <v>87</v>
      </c>
      <c r="B30" s="27">
        <v>1007</v>
      </c>
      <c r="C30" s="27">
        <v>961</v>
      </c>
      <c r="D30" s="8">
        <v>75</v>
      </c>
      <c r="E30" s="8">
        <v>91</v>
      </c>
      <c r="F30" s="8">
        <v>225</v>
      </c>
      <c r="G30" s="8">
        <v>276</v>
      </c>
      <c r="H30" s="12">
        <v>300</v>
      </c>
      <c r="I30" s="12">
        <v>367</v>
      </c>
      <c r="J30" s="44">
        <v>29.791459781529294</v>
      </c>
      <c r="K30" s="44">
        <v>38.189386056191466</v>
      </c>
    </row>
    <row r="31" spans="1:11" x14ac:dyDescent="0.25">
      <c r="A31" s="14" t="s">
        <v>352</v>
      </c>
      <c r="B31" s="27">
        <v>7351</v>
      </c>
      <c r="C31" s="27">
        <v>9477</v>
      </c>
      <c r="D31" s="8">
        <v>318</v>
      </c>
      <c r="E31" s="8">
        <v>273</v>
      </c>
      <c r="F31" s="12">
        <v>1019</v>
      </c>
      <c r="G31" s="12">
        <v>968</v>
      </c>
      <c r="H31" s="12">
        <v>1337</v>
      </c>
      <c r="I31" s="12">
        <v>1241</v>
      </c>
      <c r="J31" s="44">
        <v>18.188001632430961</v>
      </c>
      <c r="K31" s="44">
        <v>13.094861243009392</v>
      </c>
    </row>
    <row r="32" spans="1:11" x14ac:dyDescent="0.25">
      <c r="A32" s="14" t="s">
        <v>364</v>
      </c>
      <c r="B32" s="27">
        <v>1020</v>
      </c>
      <c r="C32" s="27" t="s">
        <v>92</v>
      </c>
      <c r="D32" s="8">
        <v>149</v>
      </c>
      <c r="E32" s="8">
        <v>30</v>
      </c>
      <c r="F32" s="12">
        <v>192</v>
      </c>
      <c r="G32" s="12">
        <v>199</v>
      </c>
      <c r="H32" s="12">
        <v>341</v>
      </c>
      <c r="I32" s="12">
        <v>229</v>
      </c>
      <c r="J32" s="44">
        <v>33.431372549019606</v>
      </c>
      <c r="K32" s="109" t="s">
        <v>92</v>
      </c>
    </row>
    <row r="33" spans="1:11" x14ac:dyDescent="0.25">
      <c r="A33" s="14" t="s">
        <v>365</v>
      </c>
      <c r="B33" s="27">
        <v>47</v>
      </c>
      <c r="C33" s="27">
        <v>26</v>
      </c>
      <c r="D33" s="8">
        <v>29</v>
      </c>
      <c r="E33" s="8">
        <v>7</v>
      </c>
      <c r="F33" s="12">
        <v>34</v>
      </c>
      <c r="G33" s="12">
        <v>34</v>
      </c>
      <c r="H33" s="12">
        <v>63</v>
      </c>
      <c r="I33" s="12">
        <v>41</v>
      </c>
      <c r="J33" s="44">
        <v>134.04255319148936</v>
      </c>
      <c r="K33" s="44">
        <v>157.69230769230768</v>
      </c>
    </row>
    <row r="34" spans="1:11" x14ac:dyDescent="0.25">
      <c r="A34" s="225" t="s">
        <v>93</v>
      </c>
      <c r="B34" s="27">
        <v>4118</v>
      </c>
      <c r="C34" s="27">
        <v>3565</v>
      </c>
      <c r="D34" s="8">
        <v>245</v>
      </c>
      <c r="E34" s="8">
        <v>294</v>
      </c>
      <c r="F34" s="12">
        <v>657</v>
      </c>
      <c r="G34" s="12">
        <v>681</v>
      </c>
      <c r="H34" s="12">
        <v>902</v>
      </c>
      <c r="I34" s="12">
        <v>975</v>
      </c>
      <c r="J34" s="44">
        <v>21.903836813987372</v>
      </c>
      <c r="K34" s="44">
        <v>27.349228611500703</v>
      </c>
    </row>
    <row r="35" spans="1:11" x14ac:dyDescent="0.25">
      <c r="A35" s="14" t="s">
        <v>366</v>
      </c>
      <c r="B35" s="27">
        <v>16873</v>
      </c>
      <c r="C35" s="27">
        <v>15597</v>
      </c>
      <c r="D35" s="12">
        <v>1158</v>
      </c>
      <c r="E35" s="8">
        <v>754</v>
      </c>
      <c r="F35" s="12">
        <v>2475</v>
      </c>
      <c r="G35" s="12">
        <v>1426</v>
      </c>
      <c r="H35" s="12">
        <v>3633</v>
      </c>
      <c r="I35" s="12">
        <v>2180</v>
      </c>
      <c r="J35" s="44">
        <v>21.531440763349728</v>
      </c>
      <c r="K35" s="44">
        <v>13.977046867987433</v>
      </c>
    </row>
    <row r="36" spans="1:11" x14ac:dyDescent="0.25">
      <c r="A36" s="14" t="s">
        <v>95</v>
      </c>
      <c r="B36" s="27">
        <v>1240</v>
      </c>
      <c r="C36" s="27">
        <v>1013</v>
      </c>
      <c r="D36" s="8">
        <v>35</v>
      </c>
      <c r="E36" s="8">
        <v>23</v>
      </c>
      <c r="F36" s="12">
        <v>92</v>
      </c>
      <c r="G36" s="12">
        <v>109</v>
      </c>
      <c r="H36" s="12">
        <v>127</v>
      </c>
      <c r="I36" s="12">
        <v>132</v>
      </c>
      <c r="J36" s="44">
        <v>10.241935483870968</v>
      </c>
      <c r="K36" s="44">
        <v>13.030602171767027</v>
      </c>
    </row>
    <row r="37" spans="1:11" x14ac:dyDescent="0.25">
      <c r="A37" s="226" t="s">
        <v>96</v>
      </c>
      <c r="B37" s="227">
        <v>646</v>
      </c>
      <c r="C37" s="227">
        <v>658</v>
      </c>
      <c r="D37" s="227">
        <v>42</v>
      </c>
      <c r="E37" s="227">
        <v>30</v>
      </c>
      <c r="F37" s="227">
        <v>87</v>
      </c>
      <c r="G37" s="227">
        <v>86</v>
      </c>
      <c r="H37" s="227">
        <v>129</v>
      </c>
      <c r="I37" s="227">
        <v>116</v>
      </c>
      <c r="J37" s="229">
        <v>19.96904024767802</v>
      </c>
      <c r="K37" s="229">
        <v>17.62917933130699</v>
      </c>
    </row>
    <row r="38" spans="1:11" x14ac:dyDescent="0.25">
      <c r="A38" s="14"/>
      <c r="B38" s="27"/>
      <c r="C38" s="27"/>
      <c r="D38" s="27"/>
      <c r="E38" s="27"/>
      <c r="F38" s="27"/>
      <c r="G38" s="27"/>
      <c r="H38" s="27"/>
      <c r="I38" s="27"/>
      <c r="J38" s="222"/>
      <c r="K38" s="222"/>
    </row>
    <row r="39" spans="1:11" x14ac:dyDescent="0.25">
      <c r="A39" s="184" t="s">
        <v>381</v>
      </c>
    </row>
    <row r="40" spans="1:11" x14ac:dyDescent="0.25">
      <c r="A40" s="184" t="s">
        <v>98</v>
      </c>
    </row>
    <row r="41" spans="1:11" x14ac:dyDescent="0.25">
      <c r="A41" s="8" t="s">
        <v>870</v>
      </c>
    </row>
    <row r="42" spans="1:11" x14ac:dyDescent="0.25">
      <c r="A42" s="8" t="s">
        <v>208</v>
      </c>
    </row>
  </sheetData>
  <mergeCells count="10">
    <mergeCell ref="A5:A7"/>
    <mergeCell ref="B5:C5"/>
    <mergeCell ref="D5:E5"/>
    <mergeCell ref="F5:G5"/>
    <mergeCell ref="H5:K5"/>
    <mergeCell ref="B6:C6"/>
    <mergeCell ref="D6:E6"/>
    <mergeCell ref="F6:G6"/>
    <mergeCell ref="H6:I6"/>
    <mergeCell ref="J6:K6"/>
  </mergeCells>
  <hyperlinks>
    <hyperlink ref="K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workbookViewId="0">
      <pane xSplit="1" ySplit="14" topLeftCell="B15"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21.5703125" style="14" customWidth="1"/>
    <col min="2" max="2" width="13.7109375" style="14" customWidth="1"/>
    <col min="3" max="3" width="14.28515625" style="14" customWidth="1"/>
    <col min="4" max="4" width="9.140625" style="42" customWidth="1"/>
    <col min="5" max="6" width="13.140625" style="14" bestFit="1" customWidth="1"/>
    <col min="7" max="7" width="9.140625" style="42" customWidth="1"/>
    <col min="8" max="8" width="13.140625" style="14" bestFit="1" customWidth="1"/>
    <col min="9" max="9" width="12.28515625" style="14" customWidth="1"/>
    <col min="10" max="10" width="9.140625" style="42" customWidth="1"/>
    <col min="11" max="11" width="14.28515625" style="14" customWidth="1"/>
    <col min="12" max="12" width="15" style="14" customWidth="1"/>
    <col min="13" max="13" width="9.140625" style="42" customWidth="1"/>
    <col min="14" max="14" width="14" style="14" bestFit="1" customWidth="1"/>
    <col min="15" max="15" width="14.7109375" style="14" customWidth="1"/>
    <col min="16" max="16" width="9.140625" style="42" customWidth="1"/>
    <col min="17" max="17" width="14" style="14" bestFit="1" customWidth="1"/>
    <col min="18" max="18" width="11.140625" style="14" customWidth="1"/>
    <col min="19" max="19" width="17" style="14" customWidth="1"/>
    <col min="20" max="20" width="14" style="14" customWidth="1"/>
    <col min="21" max="21" width="13.140625" style="14" bestFit="1" customWidth="1"/>
    <col min="22" max="22" width="11.85546875" style="14" bestFit="1" customWidth="1"/>
    <col min="23" max="16384" width="9.140625" style="14"/>
  </cols>
  <sheetData>
    <row r="1" spans="1:19" ht="12" customHeight="1" x14ac:dyDescent="0.2">
      <c r="A1" s="237" t="s">
        <v>857</v>
      </c>
      <c r="D1" s="237"/>
      <c r="E1" s="238"/>
      <c r="F1" s="238"/>
      <c r="G1" s="239"/>
      <c r="H1" s="240"/>
      <c r="I1" s="240"/>
      <c r="J1" s="241"/>
      <c r="K1" s="240"/>
      <c r="L1" s="240"/>
      <c r="M1" s="241"/>
      <c r="N1" s="242"/>
      <c r="O1" s="242"/>
      <c r="P1" s="162" t="s">
        <v>46</v>
      </c>
    </row>
    <row r="2" spans="1:19" ht="12" customHeight="1" x14ac:dyDescent="0.2">
      <c r="A2" s="117" t="s">
        <v>38</v>
      </c>
      <c r="B2" s="117"/>
      <c r="C2" s="117"/>
      <c r="D2" s="237"/>
      <c r="E2" s="243"/>
      <c r="F2" s="243"/>
      <c r="G2" s="243"/>
      <c r="H2" s="244"/>
      <c r="I2" s="1"/>
      <c r="J2" s="241"/>
      <c r="K2" s="245"/>
      <c r="L2" s="246"/>
      <c r="M2" s="246"/>
      <c r="N2" s="313"/>
      <c r="O2" s="244"/>
      <c r="P2" s="241"/>
    </row>
    <row r="3" spans="1:19" ht="12" customHeight="1" x14ac:dyDescent="0.2">
      <c r="A3" s="117" t="s">
        <v>382</v>
      </c>
      <c r="B3" s="117"/>
      <c r="C3" s="117"/>
      <c r="D3" s="237"/>
      <c r="E3" s="243"/>
      <c r="F3" s="243"/>
      <c r="G3" s="243"/>
      <c r="H3" s="240"/>
      <c r="I3" s="240"/>
      <c r="J3" s="241"/>
      <c r="K3" s="242"/>
      <c r="L3" s="242"/>
      <c r="M3" s="241"/>
      <c r="N3" s="156"/>
      <c r="O3" s="329"/>
      <c r="P3" s="247"/>
    </row>
    <row r="4" spans="1:19" ht="12" customHeight="1" x14ac:dyDescent="0.2">
      <c r="A4" s="117"/>
      <c r="B4" s="117"/>
      <c r="C4" s="329"/>
      <c r="D4" s="237"/>
      <c r="E4" s="240"/>
      <c r="F4" s="329"/>
      <c r="G4" s="247"/>
      <c r="H4" s="242"/>
      <c r="I4" s="1"/>
      <c r="J4" s="241"/>
      <c r="K4" s="240"/>
      <c r="L4" s="329"/>
      <c r="M4" s="241"/>
      <c r="P4" s="248" t="s">
        <v>383</v>
      </c>
    </row>
    <row r="5" spans="1:19" ht="13.5" customHeight="1" x14ac:dyDescent="0.25">
      <c r="A5" s="834" t="s">
        <v>384</v>
      </c>
      <c r="B5" s="834" t="s">
        <v>385</v>
      </c>
      <c r="C5" s="834"/>
      <c r="D5" s="834"/>
      <c r="E5" s="834" t="s">
        <v>386</v>
      </c>
      <c r="F5" s="834"/>
      <c r="G5" s="834"/>
      <c r="H5" s="834" t="s">
        <v>387</v>
      </c>
      <c r="I5" s="834"/>
      <c r="J5" s="834"/>
      <c r="K5" s="834" t="s">
        <v>388</v>
      </c>
      <c r="L5" s="834"/>
      <c r="M5" s="834"/>
      <c r="N5" s="834" t="s">
        <v>238</v>
      </c>
      <c r="O5" s="834"/>
      <c r="P5" s="834"/>
    </row>
    <row r="6" spans="1:19" ht="24.75" customHeight="1" x14ac:dyDescent="0.25">
      <c r="A6" s="835"/>
      <c r="B6" s="295">
        <v>2016</v>
      </c>
      <c r="C6" s="295">
        <v>2017</v>
      </c>
      <c r="D6" s="295" t="s">
        <v>62</v>
      </c>
      <c r="E6" s="295">
        <v>2016</v>
      </c>
      <c r="F6" s="295">
        <v>2017</v>
      </c>
      <c r="G6" s="295" t="s">
        <v>62</v>
      </c>
      <c r="H6" s="295">
        <v>2016</v>
      </c>
      <c r="I6" s="295">
        <v>2017</v>
      </c>
      <c r="J6" s="295" t="s">
        <v>62</v>
      </c>
      <c r="K6" s="295">
        <v>2016</v>
      </c>
      <c r="L6" s="295">
        <v>2017</v>
      </c>
      <c r="M6" s="295" t="s">
        <v>62</v>
      </c>
      <c r="N6" s="295">
        <v>2016</v>
      </c>
      <c r="O6" s="295">
        <v>2017</v>
      </c>
      <c r="P6" s="295" t="s">
        <v>62</v>
      </c>
    </row>
    <row r="7" spans="1:19" x14ac:dyDescent="0.25">
      <c r="A7" s="250"/>
      <c r="B7" s="251"/>
      <c r="C7" s="251"/>
      <c r="D7" s="251"/>
      <c r="E7" s="251"/>
      <c r="F7" s="251"/>
      <c r="G7" s="251"/>
      <c r="H7" s="251"/>
      <c r="I7" s="251"/>
      <c r="J7" s="251"/>
      <c r="K7" s="251"/>
      <c r="L7" s="251"/>
      <c r="M7" s="251"/>
      <c r="N7" s="251"/>
      <c r="O7" s="251"/>
      <c r="P7" s="251"/>
    </row>
    <row r="8" spans="1:19" s="42" customFormat="1" ht="12" customHeight="1" x14ac:dyDescent="0.25">
      <c r="A8" s="252" t="s">
        <v>238</v>
      </c>
      <c r="B8" s="253">
        <v>25229663473.470238</v>
      </c>
      <c r="C8" s="253">
        <v>25571052583.610004</v>
      </c>
      <c r="D8" s="254">
        <v>1.353125896818824</v>
      </c>
      <c r="E8" s="253">
        <v>3264555511.987565</v>
      </c>
      <c r="F8" s="253">
        <v>3735127058.8800001</v>
      </c>
      <c r="G8" s="254">
        <v>14.414567164334599</v>
      </c>
      <c r="H8" s="253">
        <v>1379988443.1736283</v>
      </c>
      <c r="I8" s="253">
        <v>623791288.17999995</v>
      </c>
      <c r="J8" s="255">
        <v>-54.797354190486118</v>
      </c>
      <c r="K8" s="253">
        <v>54163914555.213684</v>
      </c>
      <c r="L8" s="253">
        <v>54822177331.559998</v>
      </c>
      <c r="M8" s="255">
        <v>1.2153161043692506</v>
      </c>
      <c r="N8" s="255">
        <v>84038121983.844879</v>
      </c>
      <c r="O8" s="253">
        <v>84752148262.230011</v>
      </c>
      <c r="P8" s="255">
        <v>0.84964568642121208</v>
      </c>
    </row>
    <row r="9" spans="1:19" ht="12" customHeight="1" x14ac:dyDescent="0.25">
      <c r="A9" s="117"/>
      <c r="B9" s="256"/>
      <c r="C9" s="256"/>
      <c r="D9" s="256"/>
      <c r="E9" s="256"/>
      <c r="F9" s="256"/>
      <c r="G9" s="256"/>
      <c r="H9" s="256"/>
      <c r="I9" s="256"/>
      <c r="J9" s="256"/>
      <c r="K9" s="256"/>
      <c r="L9" s="256"/>
      <c r="M9" s="256"/>
      <c r="N9" s="256"/>
      <c r="O9" s="257"/>
      <c r="P9" s="33"/>
    </row>
    <row r="10" spans="1:19" s="42" customFormat="1" ht="12" customHeight="1" x14ac:dyDescent="0.2">
      <c r="A10" s="252" t="s">
        <v>389</v>
      </c>
      <c r="B10" s="255">
        <v>1049129325.8531458</v>
      </c>
      <c r="C10" s="258">
        <v>1322651000</v>
      </c>
      <c r="D10" s="254">
        <v>26.071301926902862</v>
      </c>
      <c r="E10" s="255">
        <v>1347470735.5229559</v>
      </c>
      <c r="F10" s="258">
        <v>1765781000</v>
      </c>
      <c r="G10" s="254">
        <v>31.044107560131692</v>
      </c>
      <c r="H10" s="255">
        <v>791340963.464131</v>
      </c>
      <c r="I10" s="258">
        <v>63660000</v>
      </c>
      <c r="J10" s="255">
        <v>-91.955427187627762</v>
      </c>
      <c r="K10" s="255">
        <v>5931980213.6056767</v>
      </c>
      <c r="L10" s="253">
        <v>6599556000</v>
      </c>
      <c r="M10" s="255">
        <v>11.253843781595251</v>
      </c>
      <c r="N10" s="255">
        <v>9119921238.4459095</v>
      </c>
      <c r="O10" s="253">
        <v>9751648000</v>
      </c>
      <c r="P10" s="255">
        <v>6.9268883473574903</v>
      </c>
    </row>
    <row r="11" spans="1:19" s="42" customFormat="1" ht="12" customHeight="1" x14ac:dyDescent="0.2">
      <c r="A11" s="259"/>
      <c r="B11" s="256"/>
      <c r="C11" s="328"/>
      <c r="D11" s="33"/>
      <c r="E11" s="256"/>
      <c r="F11" s="328"/>
      <c r="G11" s="33"/>
      <c r="H11" s="256"/>
      <c r="I11" s="328"/>
      <c r="J11" s="33"/>
      <c r="K11" s="256"/>
      <c r="L11" s="328"/>
      <c r="M11" s="33"/>
      <c r="N11" s="256"/>
      <c r="O11" s="328"/>
      <c r="P11" s="33"/>
    </row>
    <row r="12" spans="1:19" s="42" customFormat="1" ht="12" customHeight="1" x14ac:dyDescent="0.2">
      <c r="A12" s="252" t="s">
        <v>390</v>
      </c>
      <c r="B12" s="255">
        <v>2444802247.1518254</v>
      </c>
      <c r="C12" s="258">
        <v>2436136881.5100026</v>
      </c>
      <c r="D12" s="254">
        <v>-0.35444035000858776</v>
      </c>
      <c r="E12" s="255">
        <v>614124265.76900589</v>
      </c>
      <c r="F12" s="258">
        <v>576691402.6400001</v>
      </c>
      <c r="G12" s="254">
        <v>-6.0953238970507755</v>
      </c>
      <c r="H12" s="255">
        <v>68953380.693201765</v>
      </c>
      <c r="I12" s="258">
        <v>47005996.129999995</v>
      </c>
      <c r="J12" s="255">
        <v>-31.829308936792415</v>
      </c>
      <c r="K12" s="255">
        <v>2170496503.6007442</v>
      </c>
      <c r="L12" s="253">
        <v>2127839898.3000059</v>
      </c>
      <c r="M12" s="255">
        <v>-1.965292513946622</v>
      </c>
      <c r="N12" s="255">
        <v>5298376397.214777</v>
      </c>
      <c r="O12" s="253">
        <v>5187674178.5800085</v>
      </c>
      <c r="P12" s="255">
        <v>-2.0893611615241525</v>
      </c>
    </row>
    <row r="13" spans="1:19" s="42" customFormat="1" ht="12" customHeight="1" x14ac:dyDescent="0.2">
      <c r="A13" s="259"/>
      <c r="B13" s="257"/>
      <c r="C13" s="257"/>
      <c r="D13" s="41"/>
      <c r="E13" s="257"/>
      <c r="F13" s="257"/>
      <c r="G13" s="41"/>
      <c r="H13" s="257"/>
      <c r="I13" s="257"/>
      <c r="J13" s="41"/>
      <c r="K13" s="257"/>
      <c r="L13" s="257"/>
      <c r="M13" s="41"/>
      <c r="N13" s="257"/>
      <c r="O13" s="330"/>
      <c r="P13" s="33"/>
    </row>
    <row r="14" spans="1:19" s="42" customFormat="1" x14ac:dyDescent="0.25">
      <c r="A14" s="249" t="s">
        <v>391</v>
      </c>
      <c r="B14" s="253">
        <v>21735731900.465267</v>
      </c>
      <c r="C14" s="253">
        <v>21812264702.100002</v>
      </c>
      <c r="D14" s="254">
        <v>0.35210593314825189</v>
      </c>
      <c r="E14" s="253">
        <v>1302960510.6956031</v>
      </c>
      <c r="F14" s="253">
        <v>1392654656.24</v>
      </c>
      <c r="G14" s="254">
        <v>6.8838729039080704</v>
      </c>
      <c r="H14" s="253">
        <v>519694099.01629543</v>
      </c>
      <c r="I14" s="253">
        <v>513125292.04999995</v>
      </c>
      <c r="J14" s="255">
        <v>-1.2639756692887829</v>
      </c>
      <c r="K14" s="253">
        <v>46061437838.007263</v>
      </c>
      <c r="L14" s="253">
        <v>46094781433.259987</v>
      </c>
      <c r="M14" s="255">
        <v>7.2389392988540635E-2</v>
      </c>
      <c r="N14" s="253">
        <v>69619824348.184433</v>
      </c>
      <c r="O14" s="253">
        <v>69812826083.649994</v>
      </c>
      <c r="P14" s="255">
        <v>0.27722238209092609</v>
      </c>
    </row>
    <row r="15" spans="1:19" s="42" customFormat="1" x14ac:dyDescent="0.25">
      <c r="A15" s="324"/>
      <c r="B15" s="325"/>
      <c r="C15" s="325"/>
      <c r="D15" s="326"/>
      <c r="E15" s="325"/>
      <c r="F15" s="325"/>
      <c r="G15" s="326"/>
      <c r="H15" s="325"/>
      <c r="I15" s="325"/>
      <c r="J15" s="327"/>
      <c r="K15" s="325"/>
      <c r="L15" s="325"/>
      <c r="M15" s="327"/>
      <c r="N15" s="325"/>
      <c r="O15" s="325"/>
      <c r="P15" s="327"/>
    </row>
    <row r="16" spans="1:19" s="42" customFormat="1" ht="12" customHeight="1" x14ac:dyDescent="0.2">
      <c r="A16" s="260" t="s">
        <v>180</v>
      </c>
      <c r="B16" s="261">
        <v>277163195.71610367</v>
      </c>
      <c r="C16" s="262">
        <v>303676701.08999997</v>
      </c>
      <c r="D16" s="218">
        <f t="shared" ref="D16:D42" si="0">C16*100/B16-100</f>
        <v>9.5660267249385811</v>
      </c>
      <c r="E16" s="261">
        <v>43616858.916120507</v>
      </c>
      <c r="F16" s="262">
        <v>48808990.659999996</v>
      </c>
      <c r="G16" s="218">
        <f t="shared" ref="G16:G42" si="1">F16*100/E16-100</f>
        <v>11.903956114456733</v>
      </c>
      <c r="H16" s="261">
        <v>14879.478071414957</v>
      </c>
      <c r="I16" s="262">
        <v>688.57</v>
      </c>
      <c r="J16" s="261">
        <f t="shared" ref="J16:J40" si="2">I16*100/H16-100</f>
        <v>-95.372351122161902</v>
      </c>
      <c r="K16" s="261">
        <v>128382373.66247776</v>
      </c>
      <c r="L16" s="261">
        <v>159604437.47000003</v>
      </c>
      <c r="M16" s="261">
        <f>L16*100/K16-100</f>
        <v>24.319587585758697</v>
      </c>
      <c r="N16" s="261">
        <v>449177307.77277333</v>
      </c>
      <c r="O16" s="263">
        <v>512090817.79000002</v>
      </c>
      <c r="P16" s="261">
        <f>O16*100/N16-100</f>
        <v>14.006386549040215</v>
      </c>
      <c r="Q16" s="257"/>
      <c r="R16" s="1"/>
      <c r="S16" s="313"/>
    </row>
    <row r="17" spans="1:22" ht="12" customHeight="1" x14ac:dyDescent="0.2">
      <c r="A17" s="264" t="s">
        <v>68</v>
      </c>
      <c r="B17" s="265">
        <v>793301319.46238708</v>
      </c>
      <c r="C17" s="246">
        <v>799842563.62</v>
      </c>
      <c r="D17" s="199">
        <f t="shared" si="0"/>
        <v>0.82455984846285446</v>
      </c>
      <c r="E17" s="265">
        <v>6699547.7729139337</v>
      </c>
      <c r="F17" s="246">
        <v>22223276.969999999</v>
      </c>
      <c r="G17" s="199">
        <f t="shared" si="1"/>
        <v>231.71309054393237</v>
      </c>
      <c r="H17" s="265">
        <v>1876850.3202417523</v>
      </c>
      <c r="I17" s="246">
        <v>9040897.9600000009</v>
      </c>
      <c r="J17" s="265">
        <f t="shared" si="2"/>
        <v>381.70585914573445</v>
      </c>
      <c r="K17" s="265">
        <v>276289720.75284451</v>
      </c>
      <c r="L17" s="265">
        <v>290199270.85000002</v>
      </c>
      <c r="M17" s="265">
        <f t="shared" ref="M17:M42" si="3">L17*100/K17-100</f>
        <v>5.0344073819519082</v>
      </c>
      <c r="N17" s="265">
        <v>1078167438.3083873</v>
      </c>
      <c r="O17" s="256">
        <v>1121306009.4000001</v>
      </c>
      <c r="P17" s="265">
        <f t="shared" ref="P17:P42" si="4">O17*100/N17-100</f>
        <v>4.001101272293667</v>
      </c>
      <c r="Q17" s="257"/>
      <c r="R17" s="1"/>
      <c r="S17" s="313"/>
    </row>
    <row r="18" spans="1:22" ht="12" customHeight="1" x14ac:dyDescent="0.2">
      <c r="A18" s="264" t="s">
        <v>69</v>
      </c>
      <c r="B18" s="265">
        <v>16234967.84566438</v>
      </c>
      <c r="C18" s="246">
        <v>15007217.949999999</v>
      </c>
      <c r="D18" s="199">
        <f t="shared" si="0"/>
        <v>-7.5623795953021045</v>
      </c>
      <c r="E18" s="265">
        <v>2121352.4131892319</v>
      </c>
      <c r="F18" s="246">
        <v>4071620.49</v>
      </c>
      <c r="G18" s="199">
        <f t="shared" si="1"/>
        <v>91.935128962318117</v>
      </c>
      <c r="H18" s="265">
        <v>123099.78776084859</v>
      </c>
      <c r="I18" s="246">
        <v>128450.44</v>
      </c>
      <c r="J18" s="265">
        <f t="shared" si="2"/>
        <v>4.3465974527481421</v>
      </c>
      <c r="K18" s="265">
        <v>409784526.84974056</v>
      </c>
      <c r="L18" s="265">
        <v>431494681.87</v>
      </c>
      <c r="M18" s="265">
        <f t="shared" si="3"/>
        <v>5.2979440651794363</v>
      </c>
      <c r="N18" s="265">
        <v>428263946.89635503</v>
      </c>
      <c r="O18" s="256">
        <v>450701970.75</v>
      </c>
      <c r="P18" s="265">
        <f t="shared" si="4"/>
        <v>5.2392978713837977</v>
      </c>
      <c r="Q18" s="257"/>
      <c r="R18" s="1"/>
      <c r="S18" s="313"/>
    </row>
    <row r="19" spans="1:22" ht="12" customHeight="1" x14ac:dyDescent="0.2">
      <c r="A19" s="264" t="s">
        <v>70</v>
      </c>
      <c r="B19" s="265">
        <v>125785792.644526</v>
      </c>
      <c r="C19" s="246">
        <v>6395439.9699999997</v>
      </c>
      <c r="D19" s="199">
        <f t="shared" si="0"/>
        <v>-94.915610232648703</v>
      </c>
      <c r="E19" s="265">
        <v>12206599.694600429</v>
      </c>
      <c r="F19" s="246">
        <v>30397086.699999999</v>
      </c>
      <c r="G19" s="199">
        <f t="shared" si="1"/>
        <v>149.02173791646584</v>
      </c>
      <c r="H19" s="265">
        <v>322752.68485302024</v>
      </c>
      <c r="I19" s="246">
        <v>336000</v>
      </c>
      <c r="J19" s="265">
        <f t="shared" si="2"/>
        <v>4.104478682497259</v>
      </c>
      <c r="K19" s="265">
        <v>1307540684.6844556</v>
      </c>
      <c r="L19" s="265">
        <v>1385503651.25</v>
      </c>
      <c r="M19" s="265">
        <f t="shared" si="3"/>
        <v>5.9625652554252184</v>
      </c>
      <c r="N19" s="265">
        <v>1445855829.7084351</v>
      </c>
      <c r="O19" s="256">
        <v>1422632177.9200001</v>
      </c>
      <c r="P19" s="265">
        <f t="shared" si="4"/>
        <v>-1.6062218176426484</v>
      </c>
      <c r="Q19" s="257"/>
      <c r="R19" s="1"/>
      <c r="S19" s="313"/>
    </row>
    <row r="20" spans="1:22" ht="12" customHeight="1" x14ac:dyDescent="0.2">
      <c r="A20" s="264" t="s">
        <v>360</v>
      </c>
      <c r="B20" s="265">
        <v>487797975.41320413</v>
      </c>
      <c r="C20" s="246">
        <v>357367918.26999998</v>
      </c>
      <c r="D20" s="199">
        <f t="shared" si="0"/>
        <v>-26.738540075472713</v>
      </c>
      <c r="E20" s="265">
        <v>10607113.028457053</v>
      </c>
      <c r="F20" s="246">
        <v>16645203.43</v>
      </c>
      <c r="G20" s="199">
        <f t="shared" si="1"/>
        <v>56.924918074727714</v>
      </c>
      <c r="H20" s="265">
        <v>20942346.095067024</v>
      </c>
      <c r="I20" s="246">
        <v>10631953.32</v>
      </c>
      <c r="J20" s="265">
        <f t="shared" si="2"/>
        <v>-49.232271915779485</v>
      </c>
      <c r="K20" s="265">
        <v>3769921723.684536</v>
      </c>
      <c r="L20" s="265">
        <v>3732070284.2600002</v>
      </c>
      <c r="M20" s="265">
        <f t="shared" si="3"/>
        <v>-1.004037807648217</v>
      </c>
      <c r="N20" s="265">
        <v>4289269158.2212639</v>
      </c>
      <c r="O20" s="256">
        <v>4116715359.2800002</v>
      </c>
      <c r="P20" s="265">
        <f t="shared" si="4"/>
        <v>-4.0229184174774701</v>
      </c>
      <c r="Q20" s="257"/>
      <c r="R20" s="1"/>
      <c r="S20" s="313"/>
    </row>
    <row r="21" spans="1:22" ht="12" customHeight="1" x14ac:dyDescent="0.2">
      <c r="A21" s="264" t="s">
        <v>181</v>
      </c>
      <c r="B21" s="265">
        <v>124880120.4527256</v>
      </c>
      <c r="C21" s="246">
        <v>232908114.44999999</v>
      </c>
      <c r="D21" s="199">
        <f t="shared" si="0"/>
        <v>86.50535698207409</v>
      </c>
      <c r="E21" s="265">
        <v>13005821.564848693</v>
      </c>
      <c r="F21" s="246">
        <v>20559667.690000001</v>
      </c>
      <c r="G21" s="199">
        <f t="shared" si="1"/>
        <v>58.080499470847457</v>
      </c>
      <c r="H21" s="265" t="s">
        <v>241</v>
      </c>
      <c r="I21" s="265" t="s">
        <v>241</v>
      </c>
      <c r="J21" s="265" t="s">
        <v>241</v>
      </c>
      <c r="K21" s="265">
        <v>1833775329.8461852</v>
      </c>
      <c r="L21" s="265">
        <v>1909131950.1500001</v>
      </c>
      <c r="M21" s="265">
        <f t="shared" si="3"/>
        <v>4.1093703834556266</v>
      </c>
      <c r="N21" s="265">
        <v>1971661271.8637595</v>
      </c>
      <c r="O21" s="256">
        <v>2162599732.29</v>
      </c>
      <c r="P21" s="265">
        <f t="shared" si="4"/>
        <v>9.6841411428521553</v>
      </c>
      <c r="Q21" s="257"/>
      <c r="R21" s="1"/>
      <c r="S21" s="313"/>
      <c r="T21" s="256"/>
    </row>
    <row r="22" spans="1:22" ht="12" customHeight="1" x14ac:dyDescent="0.2">
      <c r="A22" s="264" t="s">
        <v>73</v>
      </c>
      <c r="B22" s="265">
        <v>89843435.722382471</v>
      </c>
      <c r="C22" s="246">
        <v>81633310.319999993</v>
      </c>
      <c r="D22" s="199">
        <f t="shared" si="0"/>
        <v>-9.1382585008791182</v>
      </c>
      <c r="E22" s="265" t="s">
        <v>241</v>
      </c>
      <c r="F22" s="265" t="s">
        <v>241</v>
      </c>
      <c r="G22" s="265" t="s">
        <v>241</v>
      </c>
      <c r="H22" s="265" t="s">
        <v>241</v>
      </c>
      <c r="I22" s="265" t="s">
        <v>241</v>
      </c>
      <c r="J22" s="265" t="s">
        <v>241</v>
      </c>
      <c r="K22" s="265">
        <v>641987512.88325858</v>
      </c>
      <c r="L22" s="265">
        <v>738084436.91000009</v>
      </c>
      <c r="M22" s="265">
        <f t="shared" si="3"/>
        <v>14.968659373942714</v>
      </c>
      <c r="N22" s="265">
        <v>731830948.60564101</v>
      </c>
      <c r="O22" s="256">
        <v>819717747.23000002</v>
      </c>
      <c r="P22" s="265">
        <f t="shared" si="4"/>
        <v>12.009166706028196</v>
      </c>
      <c r="Q22" s="257"/>
      <c r="R22" s="1"/>
      <c r="S22" s="313"/>
    </row>
    <row r="23" spans="1:22" ht="12" customHeight="1" x14ac:dyDescent="0.2">
      <c r="A23" s="264" t="s">
        <v>154</v>
      </c>
      <c r="B23" s="265">
        <v>40580667.431445815</v>
      </c>
      <c r="C23" s="246">
        <v>78421331.629999995</v>
      </c>
      <c r="D23" s="199">
        <f t="shared" si="0"/>
        <v>93.248008457425186</v>
      </c>
      <c r="E23" s="265">
        <v>19883868.734239701</v>
      </c>
      <c r="F23" s="246">
        <v>21443258.140000001</v>
      </c>
      <c r="G23" s="199">
        <f t="shared" si="1"/>
        <v>7.8424849137887094</v>
      </c>
      <c r="H23" s="265" t="s">
        <v>241</v>
      </c>
      <c r="I23" s="265" t="s">
        <v>241</v>
      </c>
      <c r="J23" s="265" t="s">
        <v>241</v>
      </c>
      <c r="K23" s="265">
        <v>1294544057.8884344</v>
      </c>
      <c r="L23" s="265">
        <v>1265718978.8</v>
      </c>
      <c r="M23" s="265">
        <f t="shared" si="3"/>
        <v>-2.2266587925521577</v>
      </c>
      <c r="N23" s="265">
        <v>1355008594.0541198</v>
      </c>
      <c r="O23" s="256">
        <v>1365583568.5699999</v>
      </c>
      <c r="P23" s="265">
        <f t="shared" si="4"/>
        <v>0.78043597378525931</v>
      </c>
      <c r="Q23" s="257"/>
      <c r="R23" s="1"/>
      <c r="S23" s="313"/>
    </row>
    <row r="24" spans="1:22" ht="12" customHeight="1" x14ac:dyDescent="0.2">
      <c r="A24" s="264" t="s">
        <v>75</v>
      </c>
      <c r="B24" s="265">
        <v>122730377.26512747</v>
      </c>
      <c r="C24" s="246">
        <v>120980333.28</v>
      </c>
      <c r="D24" s="199">
        <f t="shared" si="0"/>
        <v>-1.4259256951088304</v>
      </c>
      <c r="E24" s="265">
        <v>341549585.42972529</v>
      </c>
      <c r="F24" s="246">
        <v>304591839.39999998</v>
      </c>
      <c r="G24" s="199">
        <f t="shared" si="1"/>
        <v>-10.820609248647287</v>
      </c>
      <c r="H24" s="265">
        <v>233547.58751836073</v>
      </c>
      <c r="I24" s="246">
        <v>961236.08</v>
      </c>
      <c r="J24" s="265">
        <f t="shared" si="2"/>
        <v>311.58039362082081</v>
      </c>
      <c r="K24" s="265">
        <v>2649244368.6536593</v>
      </c>
      <c r="L24" s="265">
        <v>2352805445.8200002</v>
      </c>
      <c r="M24" s="265">
        <f t="shared" si="3"/>
        <v>-11.189565082828082</v>
      </c>
      <c r="N24" s="265">
        <v>3113757878.9360309</v>
      </c>
      <c r="O24" s="256">
        <v>2779338854.5799999</v>
      </c>
      <c r="P24" s="265">
        <f t="shared" si="4"/>
        <v>-10.740045866067845</v>
      </c>
      <c r="Q24" s="257"/>
      <c r="R24" s="1"/>
      <c r="S24" s="313"/>
    </row>
    <row r="25" spans="1:22" ht="12" customHeight="1" x14ac:dyDescent="0.2">
      <c r="A25" s="264" t="s">
        <v>392</v>
      </c>
      <c r="B25" s="265">
        <v>224924122.82530305</v>
      </c>
      <c r="C25" s="246">
        <v>260015908.59</v>
      </c>
      <c r="D25" s="199">
        <f t="shared" si="0"/>
        <v>15.601610589341945</v>
      </c>
      <c r="E25" s="265">
        <v>9740646.5776816569</v>
      </c>
      <c r="F25" s="246">
        <v>8229418.8099999996</v>
      </c>
      <c r="G25" s="199">
        <f t="shared" si="1"/>
        <v>-15.514655578863426</v>
      </c>
      <c r="H25" s="265" t="s">
        <v>241</v>
      </c>
      <c r="I25" s="265">
        <v>0</v>
      </c>
      <c r="J25" s="265"/>
      <c r="K25" s="265">
        <v>1201045716.1430912</v>
      </c>
      <c r="L25" s="265">
        <v>1321819864.5899999</v>
      </c>
      <c r="M25" s="265">
        <f t="shared" si="3"/>
        <v>10.055749487600664</v>
      </c>
      <c r="N25" s="265">
        <v>1435710485.5460758</v>
      </c>
      <c r="O25" s="256">
        <v>1590065191.99</v>
      </c>
      <c r="P25" s="265">
        <f t="shared" si="4"/>
        <v>10.751102537585425</v>
      </c>
      <c r="Q25" s="256"/>
      <c r="R25" s="1"/>
      <c r="S25" s="313"/>
      <c r="T25" s="256"/>
      <c r="U25" s="256"/>
    </row>
    <row r="26" spans="1:22" ht="12" customHeight="1" x14ac:dyDescent="0.2">
      <c r="A26" s="264" t="s">
        <v>183</v>
      </c>
      <c r="B26" s="265">
        <v>67545430.64583312</v>
      </c>
      <c r="C26" s="246">
        <v>67708853.909999996</v>
      </c>
      <c r="D26" s="199">
        <f t="shared" si="0"/>
        <v>0.24194569877535343</v>
      </c>
      <c r="E26" s="265">
        <v>21474646.539860558</v>
      </c>
      <c r="F26" s="246">
        <v>7937622.5800000001</v>
      </c>
      <c r="G26" s="199">
        <f t="shared" si="1"/>
        <v>-63.037237584951924</v>
      </c>
      <c r="H26" s="265">
        <v>10784251.174107194</v>
      </c>
      <c r="I26" s="246">
        <v>8748620.2599999998</v>
      </c>
      <c r="J26" s="265">
        <f t="shared" si="2"/>
        <v>-18.875959779151927</v>
      </c>
      <c r="K26" s="265">
        <v>1779258241.8889394</v>
      </c>
      <c r="L26" s="265">
        <v>1824498799.1300001</v>
      </c>
      <c r="M26" s="265">
        <f t="shared" si="3"/>
        <v>2.5426639133075639</v>
      </c>
      <c r="N26" s="265">
        <v>1879062570.2487402</v>
      </c>
      <c r="O26" s="256">
        <v>1908893895.8800001</v>
      </c>
      <c r="P26" s="265">
        <f t="shared" si="4"/>
        <v>1.5875642516422914</v>
      </c>
      <c r="Q26" s="257"/>
      <c r="R26" s="1"/>
      <c r="S26" s="313"/>
    </row>
    <row r="27" spans="1:22" ht="12" customHeight="1" x14ac:dyDescent="0.2">
      <c r="A27" s="264" t="s">
        <v>224</v>
      </c>
      <c r="B27" s="265">
        <v>1309037510.5283186</v>
      </c>
      <c r="C27" s="246">
        <v>1331145136.3199999</v>
      </c>
      <c r="D27" s="199">
        <f t="shared" si="0"/>
        <v>1.6888458591808302</v>
      </c>
      <c r="E27" s="265">
        <v>5987737.2191971745</v>
      </c>
      <c r="F27" s="246">
        <v>8834705.4000000004</v>
      </c>
      <c r="G27" s="199">
        <f t="shared" si="1"/>
        <v>47.546645361710489</v>
      </c>
      <c r="H27" s="265" t="s">
        <v>241</v>
      </c>
      <c r="I27" s="265" t="s">
        <v>241</v>
      </c>
      <c r="J27" s="265" t="s">
        <v>241</v>
      </c>
      <c r="K27" s="265" t="s">
        <v>241</v>
      </c>
      <c r="L27" s="265" t="s">
        <v>241</v>
      </c>
      <c r="M27" s="265" t="s">
        <v>241</v>
      </c>
      <c r="N27" s="265">
        <v>1315025247.7475159</v>
      </c>
      <c r="O27" s="256">
        <v>1339979841.72</v>
      </c>
      <c r="P27" s="265">
        <f t="shared" si="4"/>
        <v>1.8976513200205432</v>
      </c>
      <c r="Q27" s="257"/>
      <c r="R27" s="1"/>
      <c r="S27" s="313"/>
    </row>
    <row r="28" spans="1:22" ht="12" customHeight="1" x14ac:dyDescent="0.2">
      <c r="A28" s="264" t="s">
        <v>393</v>
      </c>
      <c r="B28" s="265">
        <v>237970128.49594197</v>
      </c>
      <c r="C28" s="246">
        <v>401163390.63999999</v>
      </c>
      <c r="D28" s="199">
        <f t="shared" si="0"/>
        <v>68.577204700228123</v>
      </c>
      <c r="E28" s="265">
        <v>36684162.165598735</v>
      </c>
      <c r="F28" s="246">
        <v>33647177.899999999</v>
      </c>
      <c r="G28" s="199">
        <f t="shared" si="1"/>
        <v>-8.2787341629590827</v>
      </c>
      <c r="H28" s="265">
        <v>47855814.214906007</v>
      </c>
      <c r="I28" s="246">
        <v>44923496.159999996</v>
      </c>
      <c r="J28" s="265">
        <f t="shared" si="2"/>
        <v>-6.1274018695781649</v>
      </c>
      <c r="K28" s="265">
        <v>8868161126.6309986</v>
      </c>
      <c r="L28" s="265">
        <v>8696356181.7799988</v>
      </c>
      <c r="M28" s="265">
        <f t="shared" si="3"/>
        <v>-1.9373232217789962</v>
      </c>
      <c r="N28" s="265">
        <v>9190671231.5074463</v>
      </c>
      <c r="O28" s="256">
        <v>9176090246.4799995</v>
      </c>
      <c r="P28" s="265">
        <f t="shared" si="4"/>
        <v>-0.15864983808211264</v>
      </c>
      <c r="Q28" s="257"/>
      <c r="R28" s="1"/>
      <c r="S28" s="313"/>
      <c r="T28" s="313"/>
      <c r="U28" s="256"/>
      <c r="V28" s="256"/>
    </row>
    <row r="29" spans="1:22" ht="12" customHeight="1" x14ac:dyDescent="0.2">
      <c r="A29" s="264" t="s">
        <v>81</v>
      </c>
      <c r="B29" s="265">
        <v>154073462.64275065</v>
      </c>
      <c r="C29" s="246">
        <v>149692972.84</v>
      </c>
      <c r="D29" s="199">
        <f t="shared" si="0"/>
        <v>-2.8431176450597917</v>
      </c>
      <c r="E29" s="265">
        <v>12824327.551032703</v>
      </c>
      <c r="F29" s="246">
        <v>16247074.67</v>
      </c>
      <c r="G29" s="199">
        <f t="shared" si="1"/>
        <v>26.689486098564856</v>
      </c>
      <c r="H29" s="265">
        <v>6798603.7890775539</v>
      </c>
      <c r="I29" s="246">
        <v>5349931.29</v>
      </c>
      <c r="J29" s="265">
        <f t="shared" si="2"/>
        <v>-21.308382485900268</v>
      </c>
      <c r="K29" s="265">
        <v>2125409483.0951982</v>
      </c>
      <c r="L29" s="265">
        <v>2153201626.02</v>
      </c>
      <c r="M29" s="265">
        <f t="shared" si="3"/>
        <v>1.3076135749770259</v>
      </c>
      <c r="N29" s="265">
        <v>2299105877.0780592</v>
      </c>
      <c r="O29" s="256">
        <v>2324491604.8200002</v>
      </c>
      <c r="P29" s="265">
        <f t="shared" si="4"/>
        <v>1.1041565329824579</v>
      </c>
      <c r="Q29" s="257"/>
      <c r="R29" s="1"/>
      <c r="S29" s="313"/>
    </row>
    <row r="30" spans="1:22" ht="12" customHeight="1" x14ac:dyDescent="0.2">
      <c r="A30" s="264" t="s">
        <v>186</v>
      </c>
      <c r="B30" s="265">
        <v>3625866.1122144214</v>
      </c>
      <c r="C30" s="246">
        <v>6317209.2999999998</v>
      </c>
      <c r="D30" s="199">
        <f t="shared" si="0"/>
        <v>74.226215323265137</v>
      </c>
      <c r="E30" s="265">
        <v>5722572.9752187226</v>
      </c>
      <c r="F30" s="246">
        <v>4501174.63</v>
      </c>
      <c r="G30" s="199">
        <f t="shared" si="1"/>
        <v>-21.343517164532784</v>
      </c>
      <c r="H30" s="265">
        <v>207864.10814641358</v>
      </c>
      <c r="I30" s="246">
        <v>198752.5</v>
      </c>
      <c r="J30" s="265">
        <f t="shared" si="2"/>
        <v>-4.3834446589478659</v>
      </c>
      <c r="K30" s="265">
        <v>1149853184.0395424</v>
      </c>
      <c r="L30" s="265">
        <v>1155957838.1099999</v>
      </c>
      <c r="M30" s="265">
        <f t="shared" si="3"/>
        <v>0.53090726322217563</v>
      </c>
      <c r="N30" s="265">
        <v>1159409487.2351222</v>
      </c>
      <c r="O30" s="256">
        <v>1166974974.54</v>
      </c>
      <c r="P30" s="265">
        <f t="shared" si="4"/>
        <v>0.65252935983122029</v>
      </c>
      <c r="Q30" s="257"/>
      <c r="R30" s="1"/>
      <c r="S30" s="313"/>
    </row>
    <row r="31" spans="1:22" ht="12" customHeight="1" x14ac:dyDescent="0.2">
      <c r="A31" s="264" t="s">
        <v>83</v>
      </c>
      <c r="B31" s="265">
        <v>2988512873.1664286</v>
      </c>
      <c r="C31" s="246">
        <v>3245352451.6700001</v>
      </c>
      <c r="D31" s="199">
        <f t="shared" si="0"/>
        <v>8.5942269417578672</v>
      </c>
      <c r="E31" s="265">
        <v>257772731.81786048</v>
      </c>
      <c r="F31" s="246">
        <v>300900392.97000003</v>
      </c>
      <c r="G31" s="199">
        <f t="shared" si="1"/>
        <v>16.730885710057606</v>
      </c>
      <c r="H31" s="265">
        <v>81916472.10943003</v>
      </c>
      <c r="I31" s="246">
        <v>81686606.189999998</v>
      </c>
      <c r="J31" s="265">
        <f t="shared" si="2"/>
        <v>-0.28061013067427609</v>
      </c>
      <c r="K31" s="265">
        <v>616558902.81359231</v>
      </c>
      <c r="L31" s="265">
        <v>726025041.17999983</v>
      </c>
      <c r="M31" s="265">
        <f t="shared" si="3"/>
        <v>17.754368295854945</v>
      </c>
      <c r="N31" s="265">
        <v>3944760979.9073114</v>
      </c>
      <c r="O31" s="256">
        <v>4353964492.0100002</v>
      </c>
      <c r="P31" s="265">
        <f t="shared" si="4"/>
        <v>10.373341101957038</v>
      </c>
      <c r="Q31" s="257"/>
      <c r="R31" s="1"/>
      <c r="S31" s="313"/>
    </row>
    <row r="32" spans="1:22" ht="12" customHeight="1" x14ac:dyDescent="0.2">
      <c r="A32" s="264" t="s">
        <v>187</v>
      </c>
      <c r="B32" s="265">
        <v>1872644060.7623434</v>
      </c>
      <c r="C32" s="246">
        <v>1948308078.97</v>
      </c>
      <c r="D32" s="199">
        <f t="shared" si="0"/>
        <v>4.0404911853272409</v>
      </c>
      <c r="E32" s="265">
        <v>225736776.07956541</v>
      </c>
      <c r="F32" s="246">
        <v>263947765.40000001</v>
      </c>
      <c r="G32" s="199">
        <f t="shared" si="1"/>
        <v>16.927232675178445</v>
      </c>
      <c r="H32" s="265">
        <v>671542.82187831786</v>
      </c>
      <c r="I32" s="246">
        <v>1326260.6000000001</v>
      </c>
      <c r="J32" s="265">
        <f t="shared" si="2"/>
        <v>97.494568744019091</v>
      </c>
      <c r="K32" s="265">
        <v>295430133.2188217</v>
      </c>
      <c r="L32" s="265">
        <v>316298233.55000019</v>
      </c>
      <c r="M32" s="265">
        <f t="shared" si="3"/>
        <v>7.0636329828012947</v>
      </c>
      <c r="N32" s="265">
        <v>2394482512.8826089</v>
      </c>
      <c r="O32" s="256">
        <v>2529880338.52</v>
      </c>
      <c r="P32" s="265">
        <f t="shared" si="4"/>
        <v>5.6545756717342641</v>
      </c>
      <c r="Q32" s="257"/>
      <c r="R32" s="1"/>
      <c r="S32" s="313"/>
    </row>
    <row r="33" spans="1:20" ht="12" customHeight="1" x14ac:dyDescent="0.2">
      <c r="A33" s="264" t="s">
        <v>394</v>
      </c>
      <c r="B33" s="265">
        <v>54254197.950751536</v>
      </c>
      <c r="C33" s="246">
        <v>47059119.920000002</v>
      </c>
      <c r="D33" s="199">
        <f t="shared" si="0"/>
        <v>-13.261790428240715</v>
      </c>
      <c r="E33" s="265">
        <v>37884275.362940326</v>
      </c>
      <c r="F33" s="246">
        <v>31052935.469999999</v>
      </c>
      <c r="G33" s="199">
        <f t="shared" si="1"/>
        <v>-18.032125010956321</v>
      </c>
      <c r="H33" s="265" t="s">
        <v>241</v>
      </c>
      <c r="I33" s="265" t="s">
        <v>241</v>
      </c>
      <c r="J33" s="265" t="s">
        <v>241</v>
      </c>
      <c r="K33" s="265">
        <v>632648527.94608927</v>
      </c>
      <c r="L33" s="265">
        <v>636356144.55000007</v>
      </c>
      <c r="M33" s="265">
        <f t="shared" si="3"/>
        <v>0.58604682381032092</v>
      </c>
      <c r="N33" s="265">
        <v>724787001.25978124</v>
      </c>
      <c r="O33" s="256">
        <v>714468199.94000006</v>
      </c>
      <c r="P33" s="265">
        <f t="shared" si="4"/>
        <v>-1.4237012117830119</v>
      </c>
      <c r="Q33" s="257"/>
      <c r="R33" s="1"/>
      <c r="S33" s="313"/>
    </row>
    <row r="34" spans="1:20" ht="12" customHeight="1" x14ac:dyDescent="0.2">
      <c r="A34" s="264" t="s">
        <v>86</v>
      </c>
      <c r="B34" s="265">
        <v>599981302.70385849</v>
      </c>
      <c r="C34" s="246">
        <v>193086077</v>
      </c>
      <c r="D34" s="199">
        <f t="shared" si="0"/>
        <v>-67.817984305536882</v>
      </c>
      <c r="E34" s="265">
        <v>61327231.747880995</v>
      </c>
      <c r="F34" s="246">
        <v>51350654</v>
      </c>
      <c r="G34" s="199">
        <f t="shared" si="1"/>
        <v>-16.267777728652675</v>
      </c>
      <c r="H34" s="265" t="s">
        <v>241</v>
      </c>
      <c r="I34" s="246">
        <v>2470</v>
      </c>
      <c r="J34" s="265"/>
      <c r="K34" s="265">
        <v>8814168143.9520264</v>
      </c>
      <c r="L34" s="265">
        <v>8330911095</v>
      </c>
      <c r="M34" s="265">
        <f t="shared" si="3"/>
        <v>-5.4827300893235247</v>
      </c>
      <c r="N34" s="265">
        <v>9475476678.4037647</v>
      </c>
      <c r="O34" s="256">
        <v>8575350296</v>
      </c>
      <c r="P34" s="265">
        <f t="shared" si="4"/>
        <v>-9.4995366771922676</v>
      </c>
      <c r="Q34" s="257"/>
      <c r="R34" s="1"/>
      <c r="S34" s="313"/>
      <c r="T34" s="256"/>
    </row>
    <row r="35" spans="1:20" ht="12" customHeight="1" x14ac:dyDescent="0.2">
      <c r="A35" s="264" t="s">
        <v>87</v>
      </c>
      <c r="B35" s="265">
        <v>627602333.36243725</v>
      </c>
      <c r="C35" s="246">
        <v>500952658.75</v>
      </c>
      <c r="D35" s="199">
        <f t="shared" si="0"/>
        <v>-20.179924114351195</v>
      </c>
      <c r="E35" s="265">
        <v>5502843.1542635327</v>
      </c>
      <c r="F35" s="246">
        <v>4550312.4400000004</v>
      </c>
      <c r="G35" s="199">
        <f t="shared" si="1"/>
        <v>-17.309792184891251</v>
      </c>
      <c r="H35" s="265" t="s">
        <v>241</v>
      </c>
      <c r="I35" s="265" t="s">
        <v>241</v>
      </c>
      <c r="J35" s="265" t="s">
        <v>241</v>
      </c>
      <c r="K35" s="265">
        <v>461835213.64313644</v>
      </c>
      <c r="L35" s="265">
        <v>380461230.76000005</v>
      </c>
      <c r="M35" s="265">
        <f t="shared" si="3"/>
        <v>-17.619700810864259</v>
      </c>
      <c r="N35" s="265">
        <v>1094940390.1598372</v>
      </c>
      <c r="O35" s="256">
        <v>885964201.95000005</v>
      </c>
      <c r="P35" s="265">
        <f t="shared" si="4"/>
        <v>-19.085622385281752</v>
      </c>
      <c r="Q35" s="257"/>
      <c r="R35" s="1"/>
      <c r="S35" s="313"/>
      <c r="T35" s="256"/>
    </row>
    <row r="36" spans="1:20" ht="12" customHeight="1" x14ac:dyDescent="0.2">
      <c r="A36" s="264" t="s">
        <v>352</v>
      </c>
      <c r="B36" s="265">
        <v>259666567.49468523</v>
      </c>
      <c r="C36" s="246">
        <v>322190710.72000003</v>
      </c>
      <c r="D36" s="199">
        <f t="shared" si="0"/>
        <v>24.078626612798175</v>
      </c>
      <c r="E36" s="265">
        <v>9254714.6663181055</v>
      </c>
      <c r="F36" s="246">
        <v>13646909.029999999</v>
      </c>
      <c r="G36" s="199">
        <f t="shared" si="1"/>
        <v>47.458992762542778</v>
      </c>
      <c r="H36" s="265">
        <v>32305617.1271515</v>
      </c>
      <c r="I36" s="265">
        <v>44723287.850000001</v>
      </c>
      <c r="J36" s="265">
        <f t="shared" si="2"/>
        <v>38.438116424069108</v>
      </c>
      <c r="K36" s="265">
        <v>3149848712.1171603</v>
      </c>
      <c r="L36" s="265">
        <v>3441519023.9700003</v>
      </c>
      <c r="M36" s="265">
        <f t="shared" si="3"/>
        <v>9.2598197091438834</v>
      </c>
      <c r="N36" s="265">
        <v>3451075611.4053149</v>
      </c>
      <c r="O36" s="256">
        <v>3822079931.5700002</v>
      </c>
      <c r="P36" s="265">
        <f t="shared" si="4"/>
        <v>10.750396744092441</v>
      </c>
      <c r="Q36" s="257"/>
      <c r="R36" s="1"/>
      <c r="S36" s="313"/>
    </row>
    <row r="37" spans="1:20" ht="12" customHeight="1" x14ac:dyDescent="0.2">
      <c r="A37" s="264" t="s">
        <v>364</v>
      </c>
      <c r="B37" s="265">
        <v>731063252.72110653</v>
      </c>
      <c r="C37" s="246">
        <v>729502768.20000005</v>
      </c>
      <c r="D37" s="199">
        <f t="shared" si="0"/>
        <v>-0.21345410473008997</v>
      </c>
      <c r="E37" s="265">
        <v>13595813.338279728</v>
      </c>
      <c r="F37" s="246">
        <v>16996171.850000001</v>
      </c>
      <c r="G37" s="199">
        <f t="shared" si="1"/>
        <v>25.010335366596905</v>
      </c>
      <c r="H37" s="265" t="s">
        <v>241</v>
      </c>
      <c r="I37" s="265" t="s">
        <v>241</v>
      </c>
      <c r="J37" s="265" t="s">
        <v>241</v>
      </c>
      <c r="K37" s="265">
        <v>43598124.72618369</v>
      </c>
      <c r="L37" s="265">
        <v>60673417.209999919</v>
      </c>
      <c r="M37" s="265">
        <f t="shared" si="3"/>
        <v>39.16519940033416</v>
      </c>
      <c r="N37" s="265">
        <v>788257190.78556991</v>
      </c>
      <c r="O37" s="256">
        <v>807172357.25999999</v>
      </c>
      <c r="P37" s="265">
        <f t="shared" si="4"/>
        <v>2.3996186391372305</v>
      </c>
      <c r="Q37" s="257"/>
      <c r="R37" s="1"/>
      <c r="S37" s="313"/>
    </row>
    <row r="38" spans="1:20" ht="12" customHeight="1" x14ac:dyDescent="0.2">
      <c r="A38" s="264" t="s">
        <v>225</v>
      </c>
      <c r="B38" s="265">
        <v>8855675.3913700618</v>
      </c>
      <c r="C38" s="246">
        <v>22299331.010000002</v>
      </c>
      <c r="D38" s="199">
        <f t="shared" si="0"/>
        <v>151.80836045244959</v>
      </c>
      <c r="E38" s="265">
        <v>10986991.366144184</v>
      </c>
      <c r="F38" s="246">
        <v>3642765.16</v>
      </c>
      <c r="G38" s="199">
        <f t="shared" si="1"/>
        <v>-66.844743582624602</v>
      </c>
      <c r="H38" s="265">
        <v>8819342.29406517</v>
      </c>
      <c r="I38" s="246">
        <v>7549406.0599999996</v>
      </c>
      <c r="J38" s="265">
        <f t="shared" si="2"/>
        <v>-14.399443764868408</v>
      </c>
      <c r="K38" s="265">
        <v>339785690.04589027</v>
      </c>
      <c r="L38" s="265">
        <v>363057986.77999997</v>
      </c>
      <c r="M38" s="265">
        <f t="shared" si="3"/>
        <v>6.8491103115515699</v>
      </c>
      <c r="N38" s="265">
        <v>368447699.09746969</v>
      </c>
      <c r="O38" s="256">
        <v>396549489.00999999</v>
      </c>
      <c r="P38" s="265">
        <f t="shared" si="4"/>
        <v>7.6270770536407184</v>
      </c>
      <c r="Q38" s="257"/>
      <c r="R38" s="1"/>
      <c r="S38" s="313"/>
    </row>
    <row r="39" spans="1:20" ht="12" customHeight="1" x14ac:dyDescent="0.2">
      <c r="A39" s="264" t="s">
        <v>93</v>
      </c>
      <c r="B39" s="265">
        <v>234583896.60068429</v>
      </c>
      <c r="C39" s="246">
        <v>233670365.84999999</v>
      </c>
      <c r="D39" s="199">
        <f t="shared" si="0"/>
        <v>-0.38942602792523928</v>
      </c>
      <c r="E39" s="265">
        <v>40928602.573850736</v>
      </c>
      <c r="F39" s="246">
        <v>48294762.649999999</v>
      </c>
      <c r="G39" s="199">
        <f t="shared" si="1"/>
        <v>17.99758509433083</v>
      </c>
      <c r="H39" s="265">
        <v>3780469.0654191598</v>
      </c>
      <c r="I39" s="246">
        <v>5571816.4800000004</v>
      </c>
      <c r="J39" s="265">
        <f t="shared" si="2"/>
        <v>47.384263264226036</v>
      </c>
      <c r="K39" s="265">
        <v>1977355846.0125332</v>
      </c>
      <c r="L39" s="265">
        <v>1964232349.3400002</v>
      </c>
      <c r="M39" s="265">
        <f t="shared" si="3"/>
        <v>-0.66368917354949986</v>
      </c>
      <c r="N39" s="265">
        <v>2256648814.2524877</v>
      </c>
      <c r="O39" s="256">
        <v>2251769294.3200002</v>
      </c>
      <c r="P39" s="265">
        <f t="shared" si="4"/>
        <v>-0.21622859089413282</v>
      </c>
      <c r="Q39" s="257"/>
      <c r="R39" s="1"/>
      <c r="S39" s="313"/>
    </row>
    <row r="40" spans="1:20" ht="12" customHeight="1" x14ac:dyDescent="0.2">
      <c r="A40" s="264" t="s">
        <v>366</v>
      </c>
      <c r="B40" s="265">
        <v>9829079238.474144</v>
      </c>
      <c r="C40" s="246">
        <v>9911453962.8799992</v>
      </c>
      <c r="D40" s="199">
        <f t="shared" si="0"/>
        <v>0.83807162814817104</v>
      </c>
      <c r="E40" s="265">
        <v>35145329.428779252</v>
      </c>
      <c r="F40" s="246">
        <v>46071632.810000002</v>
      </c>
      <c r="G40" s="199">
        <f t="shared" si="1"/>
        <v>31.088920089261109</v>
      </c>
      <c r="H40" s="265">
        <v>303040646.35860163</v>
      </c>
      <c r="I40" s="246">
        <v>291945418.29000002</v>
      </c>
      <c r="J40" s="265">
        <f t="shared" si="2"/>
        <v>-3.6613002915365058</v>
      </c>
      <c r="K40" s="265">
        <v>1206102221.278497</v>
      </c>
      <c r="L40" s="265">
        <v>1313709297.2399998</v>
      </c>
      <c r="M40" s="265">
        <f t="shared" si="3"/>
        <v>8.9218868901042754</v>
      </c>
      <c r="N40" s="265">
        <v>11373367435.540022</v>
      </c>
      <c r="O40" s="256">
        <v>11563180311.219999</v>
      </c>
      <c r="P40" s="265">
        <f t="shared" si="4"/>
        <v>1.6689241489450382</v>
      </c>
      <c r="Q40" s="257"/>
      <c r="R40" s="1"/>
      <c r="S40" s="313"/>
    </row>
    <row r="41" spans="1:20" ht="12" customHeight="1" x14ac:dyDescent="0.2">
      <c r="A41" s="264" t="s">
        <v>95</v>
      </c>
      <c r="B41" s="265">
        <v>434299833.28175241</v>
      </c>
      <c r="C41" s="246">
        <v>424130334.51999998</v>
      </c>
      <c r="D41" s="199">
        <f t="shared" si="0"/>
        <v>-2.3415847721854703</v>
      </c>
      <c r="E41" s="265">
        <v>59944576.014627777</v>
      </c>
      <c r="F41" s="246">
        <v>56660627.600000001</v>
      </c>
      <c r="G41" s="199">
        <f t="shared" si="1"/>
        <v>-5.4783078519504755</v>
      </c>
      <c r="H41" s="265" t="s">
        <v>241</v>
      </c>
      <c r="I41" s="265" t="s">
        <v>241</v>
      </c>
      <c r="J41" s="265" t="s">
        <v>241</v>
      </c>
      <c r="K41" s="265">
        <v>354628459.57173288</v>
      </c>
      <c r="L41" s="265">
        <v>364793493.20000005</v>
      </c>
      <c r="M41" s="265">
        <f t="shared" si="3"/>
        <v>2.8663896971334424</v>
      </c>
      <c r="N41" s="265">
        <v>848872868.86811316</v>
      </c>
      <c r="O41" s="256">
        <v>845584455.32000005</v>
      </c>
      <c r="P41" s="265">
        <f t="shared" si="4"/>
        <v>-0.38738586998285029</v>
      </c>
      <c r="Q41" s="257"/>
      <c r="R41" s="1"/>
      <c r="S41" s="313"/>
    </row>
    <row r="42" spans="1:20" ht="12" customHeight="1" x14ac:dyDescent="0.2">
      <c r="A42" s="266" t="s">
        <v>395</v>
      </c>
      <c r="B42" s="267">
        <v>19694295.351772305</v>
      </c>
      <c r="C42" s="268">
        <v>21982440.43</v>
      </c>
      <c r="D42" s="232">
        <f t="shared" si="0"/>
        <v>11.61831402118068</v>
      </c>
      <c r="E42" s="267">
        <v>2755784.5624081013</v>
      </c>
      <c r="F42" s="268">
        <v>7401609.3899999997</v>
      </c>
      <c r="G42" s="232">
        <f t="shared" si="1"/>
        <v>168.58447104196756</v>
      </c>
      <c r="H42" s="267" t="s">
        <v>241</v>
      </c>
      <c r="I42" s="267" t="s">
        <v>241</v>
      </c>
      <c r="J42" s="267" t="s">
        <v>241</v>
      </c>
      <c r="K42" s="267">
        <v>734279811.97824144</v>
      </c>
      <c r="L42" s="267">
        <v>780296673.46999991</v>
      </c>
      <c r="M42" s="267">
        <f t="shared" si="3"/>
        <v>6.2669381264593511</v>
      </c>
      <c r="N42" s="267">
        <v>756729891.89242184</v>
      </c>
      <c r="O42" s="269">
        <v>809680723.28999996</v>
      </c>
      <c r="P42" s="267">
        <f t="shared" si="4"/>
        <v>6.9973225539114452</v>
      </c>
      <c r="Q42" s="257"/>
      <c r="R42" s="1"/>
      <c r="S42" s="313"/>
    </row>
    <row r="43" spans="1:20" ht="12" customHeight="1" x14ac:dyDescent="0.2">
      <c r="A43" s="264"/>
      <c r="B43" s="265"/>
      <c r="C43" s="246"/>
      <c r="D43" s="199"/>
      <c r="E43" s="265"/>
      <c r="F43" s="246"/>
      <c r="G43" s="199"/>
      <c r="H43" s="265"/>
      <c r="I43" s="265"/>
      <c r="J43" s="265"/>
      <c r="K43" s="265"/>
      <c r="L43" s="265"/>
      <c r="M43" s="265"/>
      <c r="N43" s="265"/>
      <c r="O43" s="256"/>
      <c r="P43" s="265"/>
      <c r="Q43" s="257"/>
      <c r="R43" s="1"/>
      <c r="S43" s="313"/>
    </row>
    <row r="44" spans="1:20" x14ac:dyDescent="0.25">
      <c r="A44" s="237" t="s">
        <v>396</v>
      </c>
      <c r="B44" s="117"/>
      <c r="C44" s="117"/>
      <c r="D44" s="117"/>
      <c r="E44" s="270"/>
      <c r="F44" s="270"/>
      <c r="G44" s="116"/>
      <c r="H44" s="116"/>
      <c r="I44" s="116"/>
      <c r="J44" s="116"/>
      <c r="K44" s="116"/>
      <c r="L44" s="116"/>
      <c r="M44" s="271"/>
      <c r="N44" s="116"/>
      <c r="O44" s="116"/>
      <c r="P44" s="240"/>
    </row>
    <row r="45" spans="1:20" ht="12" customHeight="1" x14ac:dyDescent="0.2">
      <c r="A45" s="272" t="s">
        <v>397</v>
      </c>
      <c r="B45" s="117"/>
      <c r="C45" s="117"/>
      <c r="D45" s="117"/>
      <c r="E45" s="270"/>
      <c r="F45" s="270"/>
      <c r="G45" s="116"/>
      <c r="H45" s="116"/>
      <c r="I45" s="116"/>
      <c r="J45" s="116"/>
      <c r="K45" s="116"/>
      <c r="L45" s="116"/>
      <c r="M45" s="271"/>
      <c r="N45" s="116"/>
      <c r="O45" s="116"/>
      <c r="P45" s="240"/>
    </row>
    <row r="46" spans="1:20" ht="12" customHeight="1" x14ac:dyDescent="0.25">
      <c r="A46" s="117" t="s">
        <v>376</v>
      </c>
      <c r="B46" s="117"/>
      <c r="C46" s="117"/>
      <c r="D46" s="237"/>
      <c r="E46" s="240"/>
      <c r="F46" s="240"/>
      <c r="G46" s="241"/>
      <c r="H46" s="240"/>
      <c r="I46" s="240"/>
      <c r="J46" s="241"/>
      <c r="K46" s="240"/>
      <c r="L46" s="240"/>
      <c r="M46" s="241"/>
      <c r="N46" s="273"/>
      <c r="O46" s="273"/>
      <c r="P46" s="241"/>
    </row>
    <row r="47" spans="1:20" ht="23.25" customHeight="1" x14ac:dyDescent="0.25">
      <c r="A47" s="833" t="s">
        <v>398</v>
      </c>
      <c r="B47" s="833"/>
      <c r="C47" s="833"/>
      <c r="D47" s="833"/>
      <c r="E47" s="833"/>
      <c r="F47" s="833"/>
      <c r="G47" s="833"/>
      <c r="H47" s="833"/>
      <c r="I47" s="833"/>
      <c r="J47" s="833"/>
      <c r="K47" s="833"/>
      <c r="L47" s="833"/>
      <c r="M47" s="833"/>
      <c r="N47" s="833"/>
      <c r="O47" s="833"/>
      <c r="P47" s="833"/>
    </row>
    <row r="48" spans="1:20" ht="12.75" customHeight="1" x14ac:dyDescent="0.25">
      <c r="A48" s="833" t="s">
        <v>399</v>
      </c>
      <c r="B48" s="833"/>
      <c r="C48" s="833"/>
      <c r="D48" s="833"/>
      <c r="E48" s="833"/>
      <c r="F48" s="833"/>
      <c r="G48" s="833"/>
      <c r="H48" s="833"/>
      <c r="I48" s="833"/>
      <c r="J48" s="833"/>
      <c r="K48" s="833"/>
      <c r="L48" s="833"/>
      <c r="M48" s="833"/>
      <c r="N48" s="833"/>
      <c r="O48" s="833"/>
      <c r="P48" s="833"/>
    </row>
    <row r="49" spans="1:16" ht="13.5" customHeight="1" x14ac:dyDescent="0.25">
      <c r="A49" s="833" t="s">
        <v>519</v>
      </c>
      <c r="B49" s="833"/>
      <c r="C49" s="833"/>
      <c r="D49" s="833"/>
      <c r="E49" s="833"/>
      <c r="F49" s="833"/>
      <c r="G49" s="833"/>
      <c r="H49" s="833"/>
      <c r="I49" s="833"/>
      <c r="J49" s="833"/>
      <c r="K49" s="833"/>
      <c r="L49" s="833"/>
      <c r="M49" s="833"/>
      <c r="N49" s="833"/>
      <c r="O49" s="833"/>
      <c r="P49" s="833"/>
    </row>
    <row r="50" spans="1:16" ht="15" customHeight="1" x14ac:dyDescent="0.25">
      <c r="A50" s="833" t="s">
        <v>400</v>
      </c>
      <c r="B50" s="833"/>
      <c r="C50" s="833"/>
      <c r="D50" s="833"/>
      <c r="E50" s="833"/>
      <c r="F50" s="833"/>
      <c r="G50" s="833"/>
      <c r="H50" s="833"/>
      <c r="I50" s="833"/>
      <c r="J50" s="833"/>
      <c r="K50" s="833"/>
      <c r="L50" s="833"/>
      <c r="M50" s="833"/>
      <c r="N50" s="833"/>
      <c r="O50" s="833"/>
      <c r="P50" s="833"/>
    </row>
    <row r="51" spans="1:16" x14ac:dyDescent="0.2">
      <c r="G51" s="257"/>
      <c r="K51" s="256"/>
      <c r="L51" s="256"/>
      <c r="N51" s="81"/>
      <c r="O51" s="81"/>
      <c r="P51" s="257"/>
    </row>
    <row r="52" spans="1:16" x14ac:dyDescent="0.25">
      <c r="D52" s="274"/>
      <c r="H52" s="197"/>
      <c r="I52" s="197"/>
      <c r="K52" s="197"/>
      <c r="L52" s="256"/>
    </row>
    <row r="53" spans="1:16" x14ac:dyDescent="0.25">
      <c r="I53" s="256"/>
      <c r="K53" s="256"/>
      <c r="L53" s="256"/>
    </row>
    <row r="54" spans="1:16" x14ac:dyDescent="0.25">
      <c r="K54" s="256"/>
      <c r="L54" s="256"/>
    </row>
    <row r="55" spans="1:16" x14ac:dyDescent="0.25">
      <c r="K55" s="256"/>
      <c r="L55" s="256"/>
    </row>
    <row r="59" spans="1:16" x14ac:dyDescent="0.2">
      <c r="K59" s="81"/>
      <c r="L59" s="81"/>
      <c r="M59" s="257"/>
    </row>
    <row r="60" spans="1:16" x14ac:dyDescent="0.2">
      <c r="K60" s="81"/>
      <c r="L60" s="81"/>
      <c r="M60" s="257"/>
    </row>
    <row r="64" spans="1:16" x14ac:dyDescent="0.25">
      <c r="H64" s="265"/>
      <c r="I64" s="265"/>
    </row>
  </sheetData>
  <mergeCells count="10">
    <mergeCell ref="A47:P47"/>
    <mergeCell ref="A48:P48"/>
    <mergeCell ref="A49:P49"/>
    <mergeCell ref="A50:P50"/>
    <mergeCell ref="A5:A6"/>
    <mergeCell ref="B5:D5"/>
    <mergeCell ref="E5:G5"/>
    <mergeCell ref="H5:J5"/>
    <mergeCell ref="K5:M5"/>
    <mergeCell ref="N5:P5"/>
  </mergeCells>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zoomScaleNormal="100" workbookViewId="0">
      <selection activeCell="M31" sqref="M31"/>
    </sheetView>
  </sheetViews>
  <sheetFormatPr defaultColWidth="9.140625" defaultRowHeight="12" customHeight="1" x14ac:dyDescent="0.2"/>
  <cols>
    <col min="1" max="1" width="18.85546875" style="3" customWidth="1"/>
    <col min="2" max="2" width="9.140625" style="3" customWidth="1"/>
    <col min="3" max="16384" width="9.140625" style="3"/>
  </cols>
  <sheetData>
    <row r="1" spans="1:3" ht="11.25" x14ac:dyDescent="0.2">
      <c r="A1" s="275" t="s">
        <v>856</v>
      </c>
      <c r="C1" s="10" t="s">
        <v>46</v>
      </c>
    </row>
    <row r="2" spans="1:3" ht="12" customHeight="1" x14ac:dyDescent="0.2">
      <c r="A2" s="6" t="s">
        <v>42</v>
      </c>
    </row>
    <row r="3" spans="1:3" ht="12" customHeight="1" x14ac:dyDescent="0.2">
      <c r="A3" s="6" t="s">
        <v>401</v>
      </c>
    </row>
    <row r="4" spans="1:3" ht="12" customHeight="1" x14ac:dyDescent="0.2">
      <c r="A4" s="6"/>
    </row>
    <row r="5" spans="1:3" ht="11.25" x14ac:dyDescent="0.2">
      <c r="A5" s="241"/>
      <c r="C5" s="304" t="s">
        <v>402</v>
      </c>
    </row>
    <row r="6" spans="1:3" ht="32.25" customHeight="1" x14ac:dyDescent="0.2">
      <c r="A6" s="295" t="s">
        <v>384</v>
      </c>
      <c r="B6" s="276">
        <v>2016</v>
      </c>
      <c r="C6" s="276">
        <v>2017</v>
      </c>
    </row>
    <row r="7" spans="1:3" ht="11.25" x14ac:dyDescent="0.2">
      <c r="A7" s="249"/>
      <c r="B7" s="277"/>
    </row>
    <row r="8" spans="1:3" ht="12" customHeight="1" x14ac:dyDescent="0.2">
      <c r="A8" s="278" t="s">
        <v>516</v>
      </c>
      <c r="B8" s="279">
        <v>407.79084834700097</v>
      </c>
      <c r="C8" s="279">
        <v>408.12756001038599</v>
      </c>
    </row>
    <row r="9" spans="1:3" ht="12" customHeight="1" x14ac:dyDescent="0.2">
      <c r="A9" s="280"/>
      <c r="B9" s="281"/>
    </row>
    <row r="10" spans="1:3" ht="12" customHeight="1" x14ac:dyDescent="0.2">
      <c r="A10" s="278" t="s">
        <v>389</v>
      </c>
      <c r="B10" s="282">
        <v>44.253968685766502</v>
      </c>
      <c r="C10" s="282">
        <v>46.9594740183407</v>
      </c>
    </row>
    <row r="11" spans="1:3" ht="12" customHeight="1" x14ac:dyDescent="0.2">
      <c r="A11" s="283"/>
      <c r="B11" s="284"/>
    </row>
    <row r="12" spans="1:3" ht="12" customHeight="1" x14ac:dyDescent="0.2">
      <c r="A12" s="285" t="s">
        <v>180</v>
      </c>
      <c r="B12" s="284">
        <v>549.99933606482455</v>
      </c>
      <c r="C12" s="286">
        <v>617.26023366147592</v>
      </c>
    </row>
    <row r="13" spans="1:3" ht="12" customHeight="1" x14ac:dyDescent="0.2">
      <c r="A13" s="283" t="s">
        <v>68</v>
      </c>
      <c r="B13" s="287">
        <v>320.98223121492799</v>
      </c>
      <c r="C13" s="288">
        <v>332.15782030041271</v>
      </c>
    </row>
    <row r="14" spans="1:3" ht="12" customHeight="1" x14ac:dyDescent="0.2">
      <c r="A14" s="283" t="s">
        <v>69</v>
      </c>
      <c r="B14" s="287">
        <v>547.44558880774525</v>
      </c>
      <c r="C14" s="288">
        <v>564.98626181802683</v>
      </c>
    </row>
    <row r="15" spans="1:3" ht="12" customHeight="1" x14ac:dyDescent="0.2">
      <c r="A15" s="283" t="s">
        <v>70</v>
      </c>
      <c r="B15" s="287">
        <v>361.31338007596213</v>
      </c>
      <c r="C15" s="288">
        <v>350.09038208845624</v>
      </c>
    </row>
    <row r="16" spans="1:3" ht="12" customHeight="1" x14ac:dyDescent="0.2">
      <c r="A16" s="283" t="s">
        <v>71</v>
      </c>
      <c r="B16" s="287">
        <v>280.774433090608</v>
      </c>
      <c r="C16" s="288">
        <v>268.28698090455788</v>
      </c>
    </row>
    <row r="17" spans="1:3" ht="12" customHeight="1" x14ac:dyDescent="0.2">
      <c r="A17" s="283" t="s">
        <v>181</v>
      </c>
      <c r="B17" s="287">
        <v>219.96155721871287</v>
      </c>
      <c r="C17" s="288">
        <v>239.7438414770422</v>
      </c>
    </row>
    <row r="18" spans="1:3" ht="12" customHeight="1" x14ac:dyDescent="0.2">
      <c r="A18" s="283" t="s">
        <v>73</v>
      </c>
      <c r="B18" s="287">
        <v>245.81049833322172</v>
      </c>
      <c r="C18" s="288">
        <v>269.6933212883672</v>
      </c>
    </row>
    <row r="19" spans="1:3" ht="12" customHeight="1" x14ac:dyDescent="0.2">
      <c r="A19" s="283" t="s">
        <v>154</v>
      </c>
      <c r="B19" s="287">
        <v>340.9944427202476</v>
      </c>
      <c r="C19" s="288">
        <v>340.00560920645478</v>
      </c>
    </row>
    <row r="20" spans="1:3" ht="12" customHeight="1" x14ac:dyDescent="0.2">
      <c r="A20" s="283" t="s">
        <v>75</v>
      </c>
      <c r="B20" s="287">
        <v>465.02767442485401</v>
      </c>
      <c r="C20" s="288">
        <v>410.00624516947909</v>
      </c>
    </row>
    <row r="21" spans="1:3" ht="12" customHeight="1" x14ac:dyDescent="0.2">
      <c r="A21" s="283" t="s">
        <v>76</v>
      </c>
      <c r="B21" s="287">
        <v>206.457154600016</v>
      </c>
      <c r="C21" s="288">
        <v>206.45715460001585</v>
      </c>
    </row>
    <row r="22" spans="1:3" ht="12" customHeight="1" x14ac:dyDescent="0.2">
      <c r="A22" s="283" t="s">
        <v>183</v>
      </c>
      <c r="B22" s="287">
        <v>568.46012645131452</v>
      </c>
      <c r="C22" s="288">
        <v>570.74862698173501</v>
      </c>
    </row>
    <row r="23" spans="1:3" ht="12" customHeight="1" x14ac:dyDescent="0.2">
      <c r="A23" s="283" t="s">
        <v>224</v>
      </c>
      <c r="B23" s="287">
        <v>490.24459855796886</v>
      </c>
      <c r="C23" s="288">
        <v>493.88398111860511</v>
      </c>
    </row>
    <row r="24" spans="1:3" ht="12" customHeight="1" x14ac:dyDescent="0.2">
      <c r="A24" s="283" t="s">
        <v>285</v>
      </c>
      <c r="B24" s="287">
        <v>437.70186781261469</v>
      </c>
      <c r="C24" s="288">
        <v>434.48351547496117</v>
      </c>
    </row>
    <row r="25" spans="1:3" ht="12" customHeight="1" x14ac:dyDescent="0.2">
      <c r="A25" s="283" t="s">
        <v>81</v>
      </c>
      <c r="B25" s="287">
        <v>277.91400717321881</v>
      </c>
      <c r="C25" s="288">
        <v>277.82896584143577</v>
      </c>
    </row>
    <row r="26" spans="1:3" ht="12" customHeight="1" x14ac:dyDescent="0.2">
      <c r="A26" s="283" t="s">
        <v>186</v>
      </c>
      <c r="B26" s="287">
        <v>289.89476891873494</v>
      </c>
      <c r="C26" s="288">
        <v>289.89148201069264</v>
      </c>
    </row>
    <row r="27" spans="1:3" ht="12" customHeight="1" x14ac:dyDescent="0.2">
      <c r="A27" s="283" t="s">
        <v>83</v>
      </c>
      <c r="B27" s="287">
        <v>350.87247391265737</v>
      </c>
      <c r="C27" s="288">
        <v>384.5955329323873</v>
      </c>
    </row>
    <row r="28" spans="1:3" ht="12" customHeight="1" x14ac:dyDescent="0.2">
      <c r="A28" s="283" t="s">
        <v>187</v>
      </c>
      <c r="B28" s="287">
        <v>254.4523928670144</v>
      </c>
      <c r="C28" s="288">
        <v>267.05471360352385</v>
      </c>
    </row>
    <row r="29" spans="1:3" ht="12" customHeight="1" x14ac:dyDescent="0.2">
      <c r="A29" s="283" t="s">
        <v>206</v>
      </c>
      <c r="B29" s="287">
        <v>225.63710665647045</v>
      </c>
      <c r="C29" s="288">
        <v>221.93574478210346</v>
      </c>
    </row>
    <row r="30" spans="1:3" ht="12" customHeight="1" x14ac:dyDescent="0.2">
      <c r="A30" s="283" t="s">
        <v>86</v>
      </c>
      <c r="B30" s="287">
        <v>569.57675863854286</v>
      </c>
      <c r="C30" s="288">
        <v>512.91182870509374</v>
      </c>
    </row>
    <row r="31" spans="1:3" ht="12" customHeight="1" x14ac:dyDescent="0.2">
      <c r="A31" s="283" t="s">
        <v>87</v>
      </c>
      <c r="B31" s="287">
        <v>315.09094110553076</v>
      </c>
      <c r="C31" s="288">
        <v>252.62715827445828</v>
      </c>
    </row>
    <row r="32" spans="1:3" ht="12" customHeight="1" x14ac:dyDescent="0.2">
      <c r="A32" s="283" t="s">
        <v>189</v>
      </c>
      <c r="B32" s="287">
        <v>305.77022207108627</v>
      </c>
      <c r="C32" s="288">
        <v>337.5532433684142</v>
      </c>
    </row>
    <row r="33" spans="1:3" ht="12" customHeight="1" x14ac:dyDescent="0.2">
      <c r="A33" s="283" t="s">
        <v>190</v>
      </c>
      <c r="B33" s="287">
        <v>441.03757207776175</v>
      </c>
      <c r="C33" s="288">
        <v>446.99176052781388</v>
      </c>
    </row>
    <row r="34" spans="1:3" ht="12" customHeight="1" x14ac:dyDescent="0.2">
      <c r="A34" s="283" t="s">
        <v>225</v>
      </c>
      <c r="B34" s="287">
        <v>716.5050961681851</v>
      </c>
      <c r="C34" s="288">
        <v>758.74889791365308</v>
      </c>
    </row>
    <row r="35" spans="1:3" ht="12" customHeight="1" x14ac:dyDescent="0.2">
      <c r="A35" s="289" t="s">
        <v>93</v>
      </c>
      <c r="B35" s="287">
        <v>326.55111888332056</v>
      </c>
      <c r="C35" s="288">
        <v>321.62798346160019</v>
      </c>
    </row>
    <row r="36" spans="1:3" ht="12" customHeight="1" x14ac:dyDescent="0.2">
      <c r="A36" s="289" t="s">
        <v>366</v>
      </c>
      <c r="B36" s="287">
        <v>254.15517175970328</v>
      </c>
      <c r="C36" s="288">
        <v>256.41899703660278</v>
      </c>
    </row>
    <row r="37" spans="1:3" ht="12" customHeight="1" x14ac:dyDescent="0.2">
      <c r="A37" s="289" t="s">
        <v>95</v>
      </c>
      <c r="B37" s="287">
        <v>374.6494556036194</v>
      </c>
      <c r="C37" s="288">
        <v>369.55488940246039</v>
      </c>
    </row>
    <row r="38" spans="1:3" ht="12" customHeight="1" x14ac:dyDescent="0.2">
      <c r="A38" s="290" t="s">
        <v>96</v>
      </c>
      <c r="B38" s="291">
        <v>493.65836295628935</v>
      </c>
      <c r="C38" s="292">
        <v>522.30928728275296</v>
      </c>
    </row>
    <row r="39" spans="1:3" ht="12" customHeight="1" x14ac:dyDescent="0.2">
      <c r="A39" s="289"/>
      <c r="B39" s="287"/>
      <c r="C39" s="288"/>
    </row>
    <row r="40" spans="1:3" ht="12" customHeight="1" x14ac:dyDescent="0.2">
      <c r="A40" s="275" t="s">
        <v>403</v>
      </c>
    </row>
    <row r="41" spans="1:3" ht="12" customHeight="1" x14ac:dyDescent="0.2">
      <c r="A41" s="3" t="s">
        <v>404</v>
      </c>
    </row>
  </sheetData>
  <hyperlinks>
    <hyperlink ref="C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Normal="100" workbookViewId="0">
      <selection activeCell="M31" sqref="M31"/>
    </sheetView>
  </sheetViews>
  <sheetFormatPr defaultColWidth="9.140625" defaultRowHeight="12" customHeight="1" x14ac:dyDescent="0.2"/>
  <cols>
    <col min="1" max="1" width="17.7109375" style="3" customWidth="1"/>
    <col min="2" max="4" width="8.85546875" style="3" customWidth="1"/>
    <col min="5" max="5" width="10.140625" style="3" bestFit="1" customWidth="1"/>
    <col min="6" max="6" width="9.140625" style="3"/>
    <col min="7" max="7" width="17.5703125" style="3" bestFit="1" customWidth="1"/>
    <col min="8" max="8" width="16.5703125" style="3" bestFit="1" customWidth="1"/>
    <col min="9" max="9" width="14" style="3" bestFit="1" customWidth="1"/>
    <col min="10" max="10" width="10.85546875" style="3" bestFit="1" customWidth="1"/>
    <col min="11" max="12" width="9.140625" style="3"/>
    <col min="13" max="13" width="12" style="3" bestFit="1" customWidth="1"/>
    <col min="14" max="14" width="16.42578125" style="3" bestFit="1" customWidth="1"/>
    <col min="15" max="16384" width="9.140625" style="3"/>
  </cols>
  <sheetData>
    <row r="1" spans="1:14" ht="12" customHeight="1" x14ac:dyDescent="0.2">
      <c r="A1" s="275" t="s">
        <v>855</v>
      </c>
      <c r="B1" s="6"/>
      <c r="C1" s="6"/>
      <c r="D1" s="10" t="s">
        <v>46</v>
      </c>
    </row>
    <row r="2" spans="1:14" ht="12" customHeight="1" x14ac:dyDescent="0.2">
      <c r="A2" s="293" t="s">
        <v>40</v>
      </c>
      <c r="B2" s="6"/>
      <c r="C2" s="6"/>
    </row>
    <row r="3" spans="1:14" ht="12" customHeight="1" x14ac:dyDescent="0.2">
      <c r="A3" s="6" t="s">
        <v>405</v>
      </c>
      <c r="B3" s="6"/>
      <c r="C3" s="6"/>
    </row>
    <row r="4" spans="1:14" ht="12" customHeight="1" x14ac:dyDescent="0.2">
      <c r="A4" s="6"/>
    </row>
    <row r="5" spans="1:14" ht="12" customHeight="1" x14ac:dyDescent="0.2">
      <c r="A5" s="6"/>
      <c r="C5" s="294"/>
      <c r="D5" s="294" t="s">
        <v>517</v>
      </c>
    </row>
    <row r="6" spans="1:14" ht="29.25" customHeight="1" x14ac:dyDescent="0.2">
      <c r="A6" s="249" t="s">
        <v>384</v>
      </c>
      <c r="B6" s="295">
        <v>2015</v>
      </c>
      <c r="C6" s="295">
        <v>2016</v>
      </c>
      <c r="D6" s="295">
        <v>2017</v>
      </c>
      <c r="F6" s="81"/>
      <c r="G6" s="81"/>
      <c r="H6" s="81"/>
      <c r="I6" s="156"/>
      <c r="J6" s="156"/>
      <c r="K6" s="81"/>
      <c r="L6" s="81"/>
    </row>
    <row r="7" spans="1:14" ht="11.25" x14ac:dyDescent="0.2">
      <c r="A7" s="296"/>
      <c r="F7" s="81"/>
      <c r="G7" s="81"/>
      <c r="H7" s="81"/>
      <c r="I7" s="81"/>
      <c r="J7" s="81"/>
      <c r="K7" s="81"/>
      <c r="L7" s="81"/>
    </row>
    <row r="8" spans="1:14" ht="12" customHeight="1" x14ac:dyDescent="0.2">
      <c r="A8" s="252" t="s">
        <v>389</v>
      </c>
      <c r="B8" s="297">
        <v>0.49918398885566034</v>
      </c>
      <c r="C8" s="297">
        <v>0.44943461195595896</v>
      </c>
      <c r="D8" s="297">
        <v>0.45974604105593031</v>
      </c>
      <c r="F8" s="81"/>
      <c r="G8" s="81"/>
      <c r="H8" s="81"/>
      <c r="I8" s="81"/>
      <c r="J8" s="81"/>
      <c r="K8" s="81"/>
      <c r="L8" s="81"/>
    </row>
    <row r="9" spans="1:14" ht="12" customHeight="1" x14ac:dyDescent="0.2">
      <c r="A9" s="272"/>
      <c r="B9" s="220"/>
      <c r="C9" s="220"/>
      <c r="D9" s="331"/>
      <c r="E9" s="331"/>
      <c r="F9" s="81"/>
      <c r="G9" s="81"/>
      <c r="H9" s="81"/>
      <c r="I9" s="81"/>
      <c r="J9" s="81"/>
      <c r="K9" s="81"/>
      <c r="L9" s="81"/>
    </row>
    <row r="10" spans="1:14" ht="12" customHeight="1" x14ac:dyDescent="0.2">
      <c r="A10" s="298" t="s">
        <v>180</v>
      </c>
      <c r="B10" s="299">
        <v>9.5054344704017648</v>
      </c>
      <c r="C10" s="299">
        <v>8.6576017860093621</v>
      </c>
      <c r="D10" s="299">
        <v>9.3467559787054171</v>
      </c>
      <c r="F10" s="171"/>
      <c r="G10" s="238"/>
      <c r="H10" s="238"/>
      <c r="I10" s="288"/>
      <c r="J10" s="81"/>
      <c r="K10" s="171"/>
      <c r="L10" s="81"/>
    </row>
    <row r="11" spans="1:14" ht="12" customHeight="1" x14ac:dyDescent="0.2">
      <c r="A11" s="272" t="s">
        <v>68</v>
      </c>
      <c r="B11" s="300">
        <v>14.668961709854036</v>
      </c>
      <c r="C11" s="300">
        <v>12.20531405900239</v>
      </c>
      <c r="D11" s="300">
        <v>12.67082503687838</v>
      </c>
      <c r="F11" s="171"/>
      <c r="G11" s="238"/>
      <c r="H11" s="238"/>
      <c r="I11" s="288"/>
      <c r="J11" s="81"/>
      <c r="K11" s="171"/>
      <c r="L11" s="81"/>
    </row>
    <row r="12" spans="1:14" ht="12" customHeight="1" x14ac:dyDescent="0.2">
      <c r="A12" s="272" t="s">
        <v>69</v>
      </c>
      <c r="B12" s="300">
        <v>12.705370795288271</v>
      </c>
      <c r="C12" s="300">
        <v>10.470085276323406</v>
      </c>
      <c r="D12" s="300">
        <v>11.112720307013086</v>
      </c>
      <c r="F12" s="171"/>
      <c r="G12" s="238"/>
      <c r="H12" s="238"/>
      <c r="I12" s="288"/>
      <c r="J12" s="238"/>
      <c r="K12" s="171"/>
      <c r="L12" s="81"/>
    </row>
    <row r="13" spans="1:14" ht="12" customHeight="1" x14ac:dyDescent="0.2">
      <c r="A13" s="272" t="s">
        <v>70</v>
      </c>
      <c r="B13" s="300">
        <v>10.551113257649302</v>
      </c>
      <c r="C13" s="300">
        <v>9.7004297868956968</v>
      </c>
      <c r="D13" s="300">
        <v>9.6617228475265762</v>
      </c>
      <c r="F13" s="171"/>
      <c r="G13" s="238"/>
      <c r="H13" s="238"/>
      <c r="I13" s="288"/>
      <c r="J13" s="81"/>
      <c r="K13" s="171"/>
      <c r="L13" s="171"/>
      <c r="M13" s="332"/>
      <c r="N13" s="238"/>
    </row>
    <row r="14" spans="1:14" ht="12" customHeight="1" x14ac:dyDescent="0.2">
      <c r="A14" s="272" t="s">
        <v>71</v>
      </c>
      <c r="B14" s="300">
        <v>11.059150038511619</v>
      </c>
      <c r="C14" s="300">
        <v>10.498973513901767</v>
      </c>
      <c r="D14" s="300">
        <v>10.045847609922482</v>
      </c>
      <c r="F14" s="171"/>
      <c r="G14" s="238"/>
      <c r="H14" s="238"/>
      <c r="I14" s="288"/>
      <c r="J14" s="81"/>
      <c r="K14" s="171"/>
      <c r="L14" s="171"/>
      <c r="M14" s="332"/>
      <c r="N14" s="238"/>
    </row>
    <row r="15" spans="1:14" ht="12" customHeight="1" x14ac:dyDescent="0.2">
      <c r="A15" s="272" t="s">
        <v>181</v>
      </c>
      <c r="B15" s="300">
        <v>9.6016553187378015</v>
      </c>
      <c r="C15" s="300">
        <v>8.6302494885528134</v>
      </c>
      <c r="D15" s="300">
        <v>9.2843994897955593</v>
      </c>
      <c r="F15" s="171"/>
      <c r="G15" s="238"/>
      <c r="H15" s="238"/>
      <c r="I15" s="288"/>
      <c r="J15" s="81"/>
      <c r="K15" s="171"/>
      <c r="L15" s="171"/>
      <c r="M15" s="332"/>
      <c r="N15" s="238"/>
    </row>
    <row r="16" spans="1:14" ht="12" customHeight="1" x14ac:dyDescent="0.2">
      <c r="A16" s="272" t="s">
        <v>73</v>
      </c>
      <c r="B16" s="300">
        <v>2.6456718176129876</v>
      </c>
      <c r="C16" s="300">
        <v>2.8676834339825854</v>
      </c>
      <c r="D16" s="300">
        <v>4.0649667950349535</v>
      </c>
      <c r="F16" s="171"/>
      <c r="G16" s="238"/>
      <c r="H16" s="238"/>
      <c r="I16" s="288"/>
      <c r="J16" s="81"/>
      <c r="K16" s="171"/>
      <c r="L16" s="171"/>
      <c r="M16" s="332"/>
      <c r="N16" s="238"/>
    </row>
    <row r="17" spans="1:14" ht="12" customHeight="1" x14ac:dyDescent="0.2">
      <c r="A17" s="272" t="s">
        <v>154</v>
      </c>
      <c r="B17" s="300">
        <v>11.116930443145963</v>
      </c>
      <c r="C17" s="300">
        <v>11.058113771448623</v>
      </c>
      <c r="D17" s="300">
        <v>11.353833457568177</v>
      </c>
      <c r="F17" s="171"/>
      <c r="G17" s="238"/>
      <c r="H17" s="238"/>
      <c r="I17" s="288"/>
      <c r="J17" s="81"/>
      <c r="K17" s="171"/>
      <c r="L17" s="171"/>
      <c r="M17" s="332"/>
      <c r="N17" s="238"/>
    </row>
    <row r="18" spans="1:14" ht="12" customHeight="1" x14ac:dyDescent="0.2">
      <c r="A18" s="272" t="s">
        <v>75</v>
      </c>
      <c r="B18" s="300">
        <v>14.852183689062052</v>
      </c>
      <c r="C18" s="300">
        <v>13.812812920660411</v>
      </c>
      <c r="D18" s="300">
        <v>12.143475736987494</v>
      </c>
      <c r="F18" s="171"/>
      <c r="G18" s="238"/>
      <c r="H18" s="238"/>
      <c r="I18" s="288"/>
      <c r="J18" s="81"/>
      <c r="K18" s="171"/>
      <c r="L18" s="171"/>
      <c r="M18" s="332"/>
      <c r="N18" s="238"/>
    </row>
    <row r="19" spans="1:14" ht="12" customHeight="1" x14ac:dyDescent="0.2">
      <c r="A19" s="272" t="s">
        <v>76</v>
      </c>
      <c r="B19" s="300">
        <v>8.8265929455791845</v>
      </c>
      <c r="C19" s="300">
        <v>8.7485464978994791</v>
      </c>
      <c r="D19" s="300">
        <v>9.6360107099613526</v>
      </c>
      <c r="F19" s="171"/>
      <c r="G19" s="238"/>
      <c r="H19" s="238"/>
      <c r="I19" s="288"/>
      <c r="J19" s="81"/>
      <c r="K19" s="171"/>
      <c r="L19" s="171"/>
      <c r="M19" s="332"/>
      <c r="N19" s="238"/>
    </row>
    <row r="20" spans="1:14" ht="12" customHeight="1" x14ac:dyDescent="0.2">
      <c r="A20" s="272" t="s">
        <v>183</v>
      </c>
      <c r="B20" s="300">
        <v>12.202754839230154</v>
      </c>
      <c r="C20" s="300">
        <v>13.319788528209834</v>
      </c>
      <c r="D20" s="300">
        <v>11.356627573990949</v>
      </c>
      <c r="F20" s="171"/>
      <c r="G20" s="238"/>
      <c r="H20" s="238"/>
      <c r="I20" s="288"/>
      <c r="J20" s="81"/>
      <c r="K20" s="171"/>
      <c r="L20" s="171"/>
      <c r="M20" s="332"/>
      <c r="N20" s="238"/>
    </row>
    <row r="21" spans="1:14" ht="12" customHeight="1" x14ac:dyDescent="0.2">
      <c r="A21" s="272" t="s">
        <v>224</v>
      </c>
      <c r="B21" s="300">
        <v>9.6389114246160741</v>
      </c>
      <c r="C21" s="300">
        <v>11.563991965978978</v>
      </c>
      <c r="D21" s="300">
        <v>10.516743788563801</v>
      </c>
      <c r="F21" s="171"/>
      <c r="G21" s="238"/>
      <c r="H21" s="238"/>
      <c r="I21" s="288"/>
      <c r="J21" s="81"/>
      <c r="K21" s="171"/>
      <c r="L21" s="171"/>
      <c r="M21" s="332"/>
      <c r="N21" s="238"/>
    </row>
    <row r="22" spans="1:14" ht="12" customHeight="1" x14ac:dyDescent="0.2">
      <c r="A22" s="272" t="s">
        <v>185</v>
      </c>
      <c r="B22" s="300">
        <v>12.935515469399119</v>
      </c>
      <c r="C22" s="300">
        <v>11.9</v>
      </c>
      <c r="D22" s="300">
        <v>11.303626369447171</v>
      </c>
      <c r="F22" s="171"/>
      <c r="G22" s="238"/>
      <c r="H22" s="238"/>
      <c r="I22" s="288"/>
      <c r="J22" s="81"/>
      <c r="K22" s="171"/>
      <c r="L22" s="81"/>
    </row>
    <row r="23" spans="1:14" ht="12" customHeight="1" x14ac:dyDescent="0.2">
      <c r="A23" s="272" t="s">
        <v>81</v>
      </c>
      <c r="B23" s="300">
        <v>11.59494845479664</v>
      </c>
      <c r="C23" s="300">
        <v>10.827695689266664</v>
      </c>
      <c r="D23" s="300">
        <v>10.863268381353949</v>
      </c>
      <c r="F23" s="171"/>
      <c r="G23" s="238"/>
      <c r="H23" s="238"/>
      <c r="I23" s="288"/>
      <c r="J23" s="81"/>
      <c r="K23" s="171"/>
      <c r="L23" s="81"/>
    </row>
    <row r="24" spans="1:14" ht="12" customHeight="1" x14ac:dyDescent="0.2">
      <c r="A24" s="272" t="s">
        <v>186</v>
      </c>
      <c r="B24" s="300">
        <v>10.925390622163707</v>
      </c>
      <c r="C24" s="300">
        <v>11.826410768881129</v>
      </c>
      <c r="D24" s="300">
        <v>12.144833692130698</v>
      </c>
      <c r="F24" s="171"/>
      <c r="G24" s="238"/>
      <c r="H24" s="238"/>
      <c r="I24" s="288"/>
      <c r="J24" s="81"/>
      <c r="K24" s="171"/>
      <c r="L24" s="81"/>
    </row>
    <row r="25" spans="1:14" ht="12" customHeight="1" x14ac:dyDescent="0.2">
      <c r="A25" s="272" t="s">
        <v>83</v>
      </c>
      <c r="B25" s="300">
        <v>9.8309040127838543</v>
      </c>
      <c r="C25" s="300">
        <v>7.4298329015722153</v>
      </c>
      <c r="D25" s="300">
        <v>7.8401211839503491</v>
      </c>
      <c r="F25" s="171"/>
      <c r="G25" s="238"/>
      <c r="H25" s="238"/>
      <c r="I25" s="288"/>
      <c r="J25" s="81"/>
      <c r="K25" s="171"/>
      <c r="L25" s="81"/>
      <c r="M25" s="238"/>
    </row>
    <row r="26" spans="1:14" ht="12" customHeight="1" x14ac:dyDescent="0.2">
      <c r="A26" s="272" t="s">
        <v>187</v>
      </c>
      <c r="B26" s="300">
        <v>9.1906601970612964</v>
      </c>
      <c r="C26" s="300">
        <v>8.8208307236815706</v>
      </c>
      <c r="D26" s="300">
        <v>8.8176076656208888</v>
      </c>
      <c r="F26" s="171"/>
      <c r="G26" s="238"/>
      <c r="H26" s="238"/>
      <c r="I26" s="288"/>
      <c r="J26" s="81"/>
      <c r="K26" s="171"/>
      <c r="L26" s="81"/>
      <c r="M26" s="238"/>
    </row>
    <row r="27" spans="1:14" ht="12" customHeight="1" x14ac:dyDescent="0.2">
      <c r="A27" s="272" t="s">
        <v>206</v>
      </c>
      <c r="B27" s="300">
        <v>3.4297582679282277</v>
      </c>
      <c r="C27" s="300">
        <v>8.2080089347284506</v>
      </c>
      <c r="D27" s="300">
        <v>8.0372509215071215</v>
      </c>
      <c r="F27" s="171"/>
      <c r="G27" s="238"/>
      <c r="H27" s="238"/>
      <c r="I27" s="288"/>
      <c r="J27" s="81"/>
      <c r="K27" s="171"/>
      <c r="L27" s="81"/>
    </row>
    <row r="28" spans="1:14" ht="12" customHeight="1" x14ac:dyDescent="0.2">
      <c r="A28" s="272" t="s">
        <v>86</v>
      </c>
      <c r="B28" s="300">
        <v>15.183279681810596</v>
      </c>
      <c r="C28" s="300">
        <v>16.121393793005005</v>
      </c>
      <c r="D28" s="300">
        <v>14.141894185475035</v>
      </c>
      <c r="F28" s="171"/>
      <c r="G28" s="238"/>
      <c r="H28" s="238"/>
      <c r="I28" s="288"/>
      <c r="J28" s="81"/>
      <c r="K28" s="171"/>
      <c r="L28" s="81"/>
    </row>
    <row r="29" spans="1:14" ht="12" customHeight="1" x14ac:dyDescent="0.2">
      <c r="A29" s="272" t="s">
        <v>87</v>
      </c>
      <c r="B29" s="300">
        <v>8.5239026612964057</v>
      </c>
      <c r="C29" s="300">
        <v>10.42306775422955</v>
      </c>
      <c r="D29" s="300">
        <v>8.6772734913404062</v>
      </c>
      <c r="F29" s="171"/>
      <c r="G29" s="238"/>
      <c r="H29" s="238"/>
      <c r="I29" s="288"/>
      <c r="J29" s="81"/>
      <c r="K29" s="171"/>
      <c r="L29" s="81"/>
    </row>
    <row r="30" spans="1:14" ht="12" customHeight="1" x14ac:dyDescent="0.2">
      <c r="A30" s="272" t="s">
        <v>189</v>
      </c>
      <c r="B30" s="300">
        <v>7.2981489335913583</v>
      </c>
      <c r="C30" s="300">
        <v>7.095025419156495</v>
      </c>
      <c r="D30" s="300">
        <v>7.6159447893591592</v>
      </c>
      <c r="F30" s="171"/>
      <c r="G30" s="238"/>
      <c r="H30" s="238"/>
      <c r="I30" s="288"/>
      <c r="J30" s="81"/>
      <c r="K30" s="171"/>
      <c r="L30" s="81"/>
    </row>
    <row r="31" spans="1:14" ht="12" customHeight="1" x14ac:dyDescent="0.2">
      <c r="A31" s="272" t="s">
        <v>190</v>
      </c>
      <c r="B31" s="300">
        <v>17.476621991433351</v>
      </c>
      <c r="C31" s="300">
        <v>12.185675291888778</v>
      </c>
      <c r="D31" s="300">
        <v>11.847359405632702</v>
      </c>
      <c r="F31" s="171"/>
      <c r="G31" s="238"/>
      <c r="H31" s="238"/>
      <c r="I31" s="288"/>
      <c r="J31" s="81"/>
      <c r="K31" s="171"/>
      <c r="L31" s="81"/>
    </row>
    <row r="32" spans="1:14" ht="12" customHeight="1" x14ac:dyDescent="0.2">
      <c r="A32" s="272" t="s">
        <v>225</v>
      </c>
      <c r="B32" s="300">
        <v>12.137756401677793</v>
      </c>
      <c r="C32" s="300">
        <v>10.523070600510067</v>
      </c>
      <c r="D32" s="300">
        <v>10.51549678130074</v>
      </c>
      <c r="F32" s="171"/>
      <c r="G32" s="238"/>
      <c r="H32" s="238"/>
      <c r="I32" s="288"/>
      <c r="J32" s="81"/>
      <c r="K32" s="171"/>
      <c r="L32" s="81"/>
    </row>
    <row r="33" spans="1:12" ht="12" customHeight="1" x14ac:dyDescent="0.2">
      <c r="A33" s="301" t="s">
        <v>93</v>
      </c>
      <c r="B33" s="300">
        <v>10.09203022361061</v>
      </c>
      <c r="C33" s="300">
        <v>9.6478231060464843</v>
      </c>
      <c r="D33" s="300">
        <v>9.4012916918897247</v>
      </c>
      <c r="F33" s="171"/>
      <c r="G33" s="238"/>
      <c r="H33" s="238"/>
      <c r="I33" s="288"/>
      <c r="J33" s="81"/>
      <c r="K33" s="171"/>
      <c r="L33" s="81"/>
    </row>
    <row r="34" spans="1:12" ht="12" customHeight="1" x14ac:dyDescent="0.2">
      <c r="A34" s="301" t="s">
        <v>165</v>
      </c>
      <c r="B34" s="300">
        <v>6.2991800356223138</v>
      </c>
      <c r="C34" s="300">
        <v>5.7186473399764415</v>
      </c>
      <c r="D34" s="300">
        <v>5.667915953329536</v>
      </c>
      <c r="F34" s="171"/>
      <c r="G34" s="238"/>
      <c r="H34" s="238"/>
      <c r="I34" s="288"/>
      <c r="J34" s="81"/>
      <c r="K34" s="171"/>
      <c r="L34" s="81"/>
    </row>
    <row r="35" spans="1:12" ht="12" customHeight="1" x14ac:dyDescent="0.2">
      <c r="A35" s="301" t="s">
        <v>95</v>
      </c>
      <c r="B35" s="300">
        <v>12.279045038442153</v>
      </c>
      <c r="C35" s="300">
        <v>11.400710038541462</v>
      </c>
      <c r="D35" s="300">
        <v>10.851409293652978</v>
      </c>
      <c r="F35" s="171"/>
      <c r="G35" s="238"/>
      <c r="H35" s="238"/>
      <c r="I35" s="288"/>
      <c r="J35" s="81"/>
      <c r="K35" s="171"/>
      <c r="L35" s="81"/>
    </row>
    <row r="36" spans="1:12" ht="12" customHeight="1" x14ac:dyDescent="0.2">
      <c r="A36" s="302" t="s">
        <v>96</v>
      </c>
      <c r="B36" s="303">
        <v>9.8718966880370402</v>
      </c>
      <c r="C36" s="303">
        <v>9.0637689402869217</v>
      </c>
      <c r="D36" s="303">
        <v>9.6303098613434681</v>
      </c>
      <c r="F36" s="171"/>
      <c r="G36" s="238"/>
      <c r="H36" s="238"/>
      <c r="I36" s="288"/>
      <c r="J36" s="81"/>
      <c r="K36" s="171"/>
      <c r="L36" s="81"/>
    </row>
    <row r="37" spans="1:12" ht="11.25" x14ac:dyDescent="0.2">
      <c r="A37" s="301"/>
      <c r="B37" s="300"/>
      <c r="C37" s="300"/>
      <c r="D37" s="300"/>
      <c r="F37" s="171"/>
      <c r="G37" s="238"/>
      <c r="H37" s="238"/>
      <c r="I37" s="288"/>
      <c r="J37" s="81"/>
      <c r="K37" s="171"/>
      <c r="L37" s="81"/>
    </row>
    <row r="38" spans="1:12" ht="12" customHeight="1" x14ac:dyDescent="0.2">
      <c r="A38" s="275" t="s">
        <v>396</v>
      </c>
      <c r="B38" s="6"/>
      <c r="C38" s="6"/>
      <c r="F38" s="333"/>
      <c r="G38" s="334"/>
    </row>
  </sheetData>
  <hyperlinks>
    <hyperlink ref="D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workbookViewId="0">
      <selection activeCell="M31" sqref="M31"/>
    </sheetView>
  </sheetViews>
  <sheetFormatPr defaultColWidth="9.140625" defaultRowHeight="11.25" x14ac:dyDescent="0.2"/>
  <cols>
    <col min="1" max="1" width="53" style="1" customWidth="1"/>
    <col min="2" max="11" width="9.140625" style="1"/>
    <col min="12" max="12" width="9.28515625" style="3" customWidth="1"/>
    <col min="13" max="13" width="9.140625" style="1"/>
    <col min="14" max="14" width="10.85546875" style="1" bestFit="1" customWidth="1"/>
    <col min="15" max="16384" width="9.140625" style="1"/>
  </cols>
  <sheetData>
    <row r="1" spans="1:12" x14ac:dyDescent="0.2">
      <c r="A1" s="275" t="s">
        <v>854</v>
      </c>
      <c r="B1" s="275"/>
      <c r="C1" s="275"/>
      <c r="D1" s="6"/>
      <c r="E1" s="3"/>
      <c r="F1" s="3"/>
      <c r="G1" s="10" t="s">
        <v>46</v>
      </c>
      <c r="L1" s="1"/>
    </row>
    <row r="2" spans="1:12" x14ac:dyDescent="0.2">
      <c r="A2" s="6" t="s">
        <v>44</v>
      </c>
      <c r="B2" s="6"/>
      <c r="C2" s="6"/>
      <c r="D2" s="6"/>
      <c r="E2" s="3"/>
      <c r="F2" s="3"/>
    </row>
    <row r="3" spans="1:12" x14ac:dyDescent="0.2">
      <c r="A3" s="6" t="s">
        <v>518</v>
      </c>
      <c r="B3" s="6"/>
      <c r="C3" s="6"/>
      <c r="D3" s="6"/>
      <c r="E3" s="3"/>
      <c r="F3" s="3"/>
    </row>
    <row r="4" spans="1:12" x14ac:dyDescent="0.2">
      <c r="G4" s="304" t="s">
        <v>406</v>
      </c>
    </row>
    <row r="5" spans="1:12" x14ac:dyDescent="0.2">
      <c r="A5" s="340" t="s">
        <v>407</v>
      </c>
      <c r="B5" s="341">
        <v>2012</v>
      </c>
      <c r="C5" s="341">
        <v>2013</v>
      </c>
      <c r="D5" s="341">
        <v>2014</v>
      </c>
      <c r="E5" s="341">
        <v>2015</v>
      </c>
      <c r="F5" s="341">
        <v>2016</v>
      </c>
      <c r="G5" s="341">
        <v>2017</v>
      </c>
    </row>
    <row r="6" spans="1:12" x14ac:dyDescent="0.2">
      <c r="A6" s="338"/>
      <c r="B6" s="339"/>
      <c r="C6" s="339"/>
      <c r="D6" s="339"/>
      <c r="E6" s="339"/>
      <c r="F6" s="339"/>
      <c r="G6" s="339"/>
    </row>
    <row r="7" spans="1:12" x14ac:dyDescent="0.2">
      <c r="A7" s="335" t="s">
        <v>408</v>
      </c>
      <c r="B7" s="305">
        <v>1965.1092387618767</v>
      </c>
      <c r="C7" s="305">
        <v>1955.094460269421</v>
      </c>
      <c r="D7" s="305">
        <v>1491.2204246999718</v>
      </c>
      <c r="E7" s="305">
        <v>823.01204000576013</v>
      </c>
      <c r="F7" s="305">
        <v>1375.1972229627349</v>
      </c>
      <c r="G7" s="305">
        <v>955.8181079000002</v>
      </c>
    </row>
    <row r="8" spans="1:12" x14ac:dyDescent="0.2">
      <c r="A8" s="336" t="s">
        <v>409</v>
      </c>
      <c r="B8" s="306">
        <v>102.89099221399906</v>
      </c>
      <c r="C8" s="306">
        <v>118.02430975264423</v>
      </c>
      <c r="D8" s="306">
        <v>118.92152031612855</v>
      </c>
      <c r="E8" s="306">
        <v>107.75427604839093</v>
      </c>
      <c r="F8" s="306">
        <v>102.23652239414402</v>
      </c>
      <c r="G8" s="306">
        <v>103.68427396000001</v>
      </c>
    </row>
    <row r="9" spans="1:12" x14ac:dyDescent="0.2">
      <c r="A9" s="336" t="s">
        <v>410</v>
      </c>
      <c r="B9" s="306">
        <v>3804.2294476452043</v>
      </c>
      <c r="C9" s="306">
        <v>4034.1712639333159</v>
      </c>
      <c r="D9" s="306">
        <v>3988.4890639252462</v>
      </c>
      <c r="E9" s="306">
        <v>3898.7613848344963</v>
      </c>
      <c r="F9" s="306">
        <v>3710.6021967882443</v>
      </c>
      <c r="G9" s="306">
        <v>4331.3956381800008</v>
      </c>
    </row>
    <row r="10" spans="1:12" x14ac:dyDescent="0.2">
      <c r="A10" s="336" t="s">
        <v>411</v>
      </c>
      <c r="B10" s="306">
        <v>5737.7301690117183</v>
      </c>
      <c r="C10" s="306">
        <v>6274.4588564274763</v>
      </c>
      <c r="D10" s="306">
        <v>6446.733974210928</v>
      </c>
      <c r="E10" s="306">
        <v>6325.4162013002215</v>
      </c>
      <c r="F10" s="306">
        <v>5991.5908245071796</v>
      </c>
      <c r="G10" s="306">
        <v>6805.3407383499998</v>
      </c>
    </row>
    <row r="11" spans="1:12" x14ac:dyDescent="0.2">
      <c r="A11" s="336" t="s">
        <v>412</v>
      </c>
      <c r="B11" s="306">
        <v>358.87155518952886</v>
      </c>
      <c r="C11" s="306">
        <v>392.40596938612299</v>
      </c>
      <c r="D11" s="306">
        <v>0</v>
      </c>
      <c r="E11" s="306">
        <v>0</v>
      </c>
      <c r="F11" s="306">
        <v>0</v>
      </c>
      <c r="G11" s="306">
        <v>0</v>
      </c>
    </row>
    <row r="12" spans="1:12" x14ac:dyDescent="0.2">
      <c r="A12" s="336" t="s">
        <v>413</v>
      </c>
      <c r="B12" s="306">
        <v>697.52586712264986</v>
      </c>
      <c r="C12" s="306">
        <v>742.88007056142806</v>
      </c>
      <c r="D12" s="306">
        <v>663.08134097611662</v>
      </c>
      <c r="E12" s="306">
        <v>607.24165656476907</v>
      </c>
      <c r="F12" s="306">
        <v>551.46668237765743</v>
      </c>
      <c r="G12" s="306">
        <v>542.66639300999998</v>
      </c>
    </row>
    <row r="13" spans="1:12" x14ac:dyDescent="0.2">
      <c r="A13" s="336" t="s">
        <v>414</v>
      </c>
      <c r="B13" s="306">
        <v>38.614789479713053</v>
      </c>
      <c r="C13" s="306">
        <v>40.819194193944838</v>
      </c>
      <c r="D13" s="306">
        <v>40.915477571776194</v>
      </c>
      <c r="E13" s="306">
        <v>36.789962703703274</v>
      </c>
      <c r="F13" s="306">
        <v>34.126326810926187</v>
      </c>
      <c r="G13" s="306">
        <v>34.930637560000001</v>
      </c>
    </row>
    <row r="14" spans="1:12" x14ac:dyDescent="0.2">
      <c r="A14" s="336" t="s">
        <v>415</v>
      </c>
      <c r="B14" s="306">
        <v>7.7092026748786271</v>
      </c>
      <c r="C14" s="306">
        <v>4.7477675274330764</v>
      </c>
      <c r="D14" s="306">
        <v>7.7529144324752437</v>
      </c>
      <c r="E14" s="306">
        <v>4.3121105385235943</v>
      </c>
      <c r="F14" s="306">
        <v>2.4849960839355143</v>
      </c>
      <c r="G14" s="306">
        <v>1.5446757</v>
      </c>
    </row>
    <row r="15" spans="1:12" x14ac:dyDescent="0.2">
      <c r="A15" s="336" t="s">
        <v>416</v>
      </c>
      <c r="B15" s="306">
        <v>576.75685452327536</v>
      </c>
      <c r="C15" s="306">
        <v>434.8427744985961</v>
      </c>
      <c r="D15" s="306">
        <v>392.91321809789855</v>
      </c>
      <c r="E15" s="306">
        <v>298.07063904594639</v>
      </c>
      <c r="F15" s="306">
        <v>1534.7725824426741</v>
      </c>
      <c r="G15" s="306">
        <v>997.23857123000005</v>
      </c>
    </row>
    <row r="16" spans="1:12" ht="22.5" x14ac:dyDescent="0.2">
      <c r="A16" s="336" t="s">
        <v>417</v>
      </c>
      <c r="B16" s="306">
        <v>693.84585224428736</v>
      </c>
      <c r="C16" s="306">
        <v>0</v>
      </c>
      <c r="D16" s="306">
        <v>0</v>
      </c>
      <c r="E16" s="306">
        <v>0</v>
      </c>
      <c r="F16" s="306">
        <v>0</v>
      </c>
      <c r="G16" s="306">
        <v>0</v>
      </c>
    </row>
    <row r="17" spans="1:7" x14ac:dyDescent="0.2">
      <c r="A17" s="336" t="s">
        <v>418</v>
      </c>
      <c r="B17" s="306">
        <v>515.20304042922135</v>
      </c>
      <c r="C17" s="306">
        <v>475.46470477726513</v>
      </c>
      <c r="D17" s="306">
        <v>443.55396119775696</v>
      </c>
      <c r="E17" s="306">
        <v>424.51337496741331</v>
      </c>
      <c r="F17" s="306">
        <v>324.60676439204593</v>
      </c>
      <c r="G17" s="306">
        <v>683.19557102999988</v>
      </c>
    </row>
    <row r="18" spans="1:7" x14ac:dyDescent="0.2">
      <c r="A18" s="336" t="s">
        <v>419</v>
      </c>
      <c r="B18" s="306">
        <v>96.292110809120516</v>
      </c>
      <c r="C18" s="306">
        <v>210.60152752754189</v>
      </c>
      <c r="D18" s="306">
        <v>235.71581760969289</v>
      </c>
      <c r="E18" s="306">
        <v>169.02296536345801</v>
      </c>
      <c r="F18" s="306">
        <v>103.42431826284495</v>
      </c>
      <c r="G18" s="306">
        <v>94.490224019999999</v>
      </c>
    </row>
    <row r="19" spans="1:7" x14ac:dyDescent="0.2">
      <c r="A19" s="336" t="s">
        <v>420</v>
      </c>
      <c r="B19" s="306">
        <v>0</v>
      </c>
      <c r="C19" s="306">
        <v>0</v>
      </c>
      <c r="D19" s="306">
        <v>0</v>
      </c>
      <c r="E19" s="306">
        <v>0</v>
      </c>
      <c r="F19" s="306">
        <v>0</v>
      </c>
      <c r="G19" s="306">
        <v>15.78537186</v>
      </c>
    </row>
    <row r="20" spans="1:7" x14ac:dyDescent="0.2">
      <c r="A20" s="336" t="s">
        <v>421</v>
      </c>
      <c r="B20" s="306">
        <v>0</v>
      </c>
      <c r="C20" s="306">
        <v>0</v>
      </c>
      <c r="D20" s="306">
        <v>0</v>
      </c>
      <c r="E20" s="306">
        <v>0</v>
      </c>
      <c r="F20" s="306">
        <v>0</v>
      </c>
      <c r="G20" s="306">
        <v>12.283170030000001</v>
      </c>
    </row>
    <row r="21" spans="1:7" x14ac:dyDescent="0.2">
      <c r="A21" s="307" t="s">
        <v>422</v>
      </c>
      <c r="B21" s="308">
        <v>14594.779120105473</v>
      </c>
      <c r="C21" s="308">
        <v>14683.510898855187</v>
      </c>
      <c r="D21" s="308">
        <v>13829.297713037986</v>
      </c>
      <c r="E21" s="308">
        <v>12694.89461137268</v>
      </c>
      <c r="F21" s="308">
        <v>13730.508437022392</v>
      </c>
      <c r="G21" s="308">
        <v>14578.373372830005</v>
      </c>
    </row>
    <row r="22" spans="1:7" x14ac:dyDescent="0.2">
      <c r="A22" s="275" t="s">
        <v>396</v>
      </c>
    </row>
    <row r="23" spans="1:7" x14ac:dyDescent="0.2">
      <c r="A23" s="1" t="s">
        <v>871</v>
      </c>
    </row>
    <row r="25" spans="1:7" x14ac:dyDescent="0.2">
      <c r="A25" s="335" t="s">
        <v>423</v>
      </c>
      <c r="B25" s="305">
        <v>955.8181079000002</v>
      </c>
      <c r="C25" s="309">
        <v>6.5564112226771254</v>
      </c>
    </row>
    <row r="26" spans="1:7" x14ac:dyDescent="0.2">
      <c r="A26" s="336" t="s">
        <v>424</v>
      </c>
      <c r="B26" s="306">
        <v>103.68427396000001</v>
      </c>
      <c r="C26" s="310">
        <v>0.71121977266159464</v>
      </c>
    </row>
    <row r="27" spans="1:7" x14ac:dyDescent="0.2">
      <c r="A27" s="336" t="s">
        <v>425</v>
      </c>
      <c r="B27" s="306">
        <v>4331.3956381800008</v>
      </c>
      <c r="C27" s="310">
        <v>29.711103752168306</v>
      </c>
    </row>
    <row r="28" spans="1:7" x14ac:dyDescent="0.2">
      <c r="A28" s="336" t="s">
        <v>426</v>
      </c>
      <c r="B28" s="306">
        <v>6805.3407383499998</v>
      </c>
      <c r="C28" s="310">
        <v>46.681070406889454</v>
      </c>
    </row>
    <row r="29" spans="1:7" x14ac:dyDescent="0.2">
      <c r="A29" s="336" t="s">
        <v>427</v>
      </c>
      <c r="B29" s="306">
        <v>542.66639300999998</v>
      </c>
      <c r="C29" s="310">
        <v>3.7224070143612713</v>
      </c>
    </row>
    <row r="30" spans="1:7" x14ac:dyDescent="0.2">
      <c r="A30" s="336" t="s">
        <v>428</v>
      </c>
      <c r="B30" s="306">
        <v>34.930637560000001</v>
      </c>
      <c r="C30" s="310">
        <v>0.23957299766473736</v>
      </c>
    </row>
    <row r="31" spans="1:7" x14ac:dyDescent="0.2">
      <c r="A31" s="336" t="s">
        <v>429</v>
      </c>
      <c r="B31" s="306">
        <v>1.5446757</v>
      </c>
      <c r="C31" s="310">
        <v>1.0595665651415141E-2</v>
      </c>
    </row>
    <row r="32" spans="1:7" x14ac:dyDescent="0.2">
      <c r="A32" s="336" t="s">
        <v>430</v>
      </c>
      <c r="B32" s="306">
        <v>997.23857123000005</v>
      </c>
      <c r="C32" s="310">
        <v>6.8405338903486506</v>
      </c>
    </row>
    <row r="33" spans="1:3" x14ac:dyDescent="0.2">
      <c r="A33" s="336" t="s">
        <v>431</v>
      </c>
      <c r="B33" s="306">
        <v>683.19557102999988</v>
      </c>
      <c r="C33" s="310">
        <v>4.6863635164076989</v>
      </c>
    </row>
    <row r="34" spans="1:3" x14ac:dyDescent="0.2">
      <c r="A34" s="336" t="s">
        <v>432</v>
      </c>
      <c r="B34" s="306">
        <v>94.490224019999999</v>
      </c>
      <c r="C34" s="310">
        <v>0.64815340918694853</v>
      </c>
    </row>
    <row r="35" spans="1:3" x14ac:dyDescent="0.2">
      <c r="A35" s="336" t="s">
        <v>433</v>
      </c>
      <c r="B35" s="306">
        <v>15.78537186</v>
      </c>
      <c r="C35" s="310">
        <v>0.10827937696683981</v>
      </c>
    </row>
    <row r="36" spans="1:3" x14ac:dyDescent="0.2">
      <c r="A36" s="337" t="s">
        <v>434</v>
      </c>
      <c r="B36" s="311">
        <v>12.283170030000001</v>
      </c>
      <c r="C36" s="312">
        <v>8.425610811211888E-2</v>
      </c>
    </row>
    <row r="37" spans="1:3" x14ac:dyDescent="0.2">
      <c r="B37" s="313"/>
    </row>
    <row r="38" spans="1:3" x14ac:dyDescent="0.2">
      <c r="B38" s="313"/>
    </row>
    <row r="40" spans="1:3" x14ac:dyDescent="0.2">
      <c r="B40" s="313"/>
    </row>
    <row r="41" spans="1:3" x14ac:dyDescent="0.2">
      <c r="B41" s="313"/>
    </row>
    <row r="44" spans="1:3" x14ac:dyDescent="0.2">
      <c r="B44" s="313"/>
    </row>
    <row r="46" spans="1:3" x14ac:dyDescent="0.2">
      <c r="B46" s="313"/>
    </row>
    <row r="48" spans="1:3" x14ac:dyDescent="0.2">
      <c r="B48" s="313"/>
    </row>
    <row r="50" spans="2:2" x14ac:dyDescent="0.2">
      <c r="B50" s="313"/>
    </row>
    <row r="52" spans="2:2" x14ac:dyDescent="0.2">
      <c r="B52" s="313"/>
    </row>
  </sheetData>
  <hyperlinks>
    <hyperlink ref="G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M31" sqref="M31"/>
    </sheetView>
  </sheetViews>
  <sheetFormatPr defaultColWidth="9.140625" defaultRowHeight="11.25" x14ac:dyDescent="0.2"/>
  <cols>
    <col min="1" max="1" width="11" style="1" customWidth="1"/>
    <col min="2" max="2" width="12.140625" style="3" customWidth="1"/>
    <col min="3" max="16384" width="9.140625" style="1"/>
  </cols>
  <sheetData>
    <row r="1" spans="1:17" x14ac:dyDescent="0.2">
      <c r="A1" s="7" t="s">
        <v>113</v>
      </c>
      <c r="Q1" s="10" t="s">
        <v>46</v>
      </c>
    </row>
    <row r="2" spans="1:17" x14ac:dyDescent="0.2">
      <c r="A2" s="11" t="s">
        <v>114</v>
      </c>
    </row>
    <row r="3" spans="1:17" x14ac:dyDescent="0.2">
      <c r="A3" s="11" t="s">
        <v>50</v>
      </c>
    </row>
    <row r="4" spans="1:17" x14ac:dyDescent="0.2">
      <c r="A4" s="11"/>
    </row>
    <row r="5" spans="1:17" x14ac:dyDescent="0.2">
      <c r="A5" s="38"/>
      <c r="B5" s="39" t="s">
        <v>62</v>
      </c>
    </row>
    <row r="6" spans="1:17" x14ac:dyDescent="0.2">
      <c r="A6" s="38"/>
      <c r="B6" s="39"/>
    </row>
    <row r="7" spans="1:17" x14ac:dyDescent="0.2">
      <c r="A7" s="40" t="s">
        <v>64</v>
      </c>
      <c r="B7" s="41">
        <v>2.9175448718579577</v>
      </c>
    </row>
    <row r="8" spans="1:17" x14ac:dyDescent="0.2">
      <c r="A8" s="42"/>
      <c r="B8" s="41"/>
    </row>
    <row r="9" spans="1:17" x14ac:dyDescent="0.2">
      <c r="A9" s="14" t="s">
        <v>115</v>
      </c>
      <c r="B9" s="33">
        <v>-17.654371571939876</v>
      </c>
    </row>
    <row r="10" spans="1:17" x14ac:dyDescent="0.2">
      <c r="A10" s="14" t="s">
        <v>116</v>
      </c>
      <c r="B10" s="33">
        <v>-14.199131059579361</v>
      </c>
    </row>
    <row r="11" spans="1:17" x14ac:dyDescent="0.2">
      <c r="A11" s="14" t="s">
        <v>117</v>
      </c>
      <c r="B11" s="33">
        <v>-13.695325000723901</v>
      </c>
    </row>
    <row r="12" spans="1:17" x14ac:dyDescent="0.2">
      <c r="A12" s="14" t="s">
        <v>118</v>
      </c>
      <c r="B12" s="33">
        <v>-12.927364093730242</v>
      </c>
    </row>
    <row r="13" spans="1:17" x14ac:dyDescent="0.2">
      <c r="A13" s="14" t="s">
        <v>119</v>
      </c>
      <c r="B13" s="33">
        <v>-12.833497069935252</v>
      </c>
    </row>
    <row r="14" spans="1:17" x14ac:dyDescent="0.2">
      <c r="A14" s="14" t="s">
        <v>120</v>
      </c>
      <c r="B14" s="33">
        <v>-12.660846410137461</v>
      </c>
    </row>
    <row r="15" spans="1:17" x14ac:dyDescent="0.2">
      <c r="A15" s="14" t="s">
        <v>121</v>
      </c>
      <c r="B15" s="33">
        <v>-11.62597612826387</v>
      </c>
    </row>
    <row r="16" spans="1:17" x14ac:dyDescent="0.2">
      <c r="A16" s="14" t="s">
        <v>122</v>
      </c>
      <c r="B16" s="33">
        <v>-11.201612360177149</v>
      </c>
    </row>
    <row r="17" spans="1:2" x14ac:dyDescent="0.2">
      <c r="A17" s="14" t="s">
        <v>123</v>
      </c>
      <c r="B17" s="33">
        <v>-10.193863732358954</v>
      </c>
    </row>
    <row r="18" spans="1:2" x14ac:dyDescent="0.2">
      <c r="A18" s="14" t="s">
        <v>124</v>
      </c>
      <c r="B18" s="33">
        <v>-7.6004431018107503</v>
      </c>
    </row>
    <row r="19" spans="1:2" x14ac:dyDescent="0.2">
      <c r="A19" s="14" t="s">
        <v>125</v>
      </c>
      <c r="B19" s="33">
        <v>-5.9468178594111691</v>
      </c>
    </row>
    <row r="20" spans="1:2" x14ac:dyDescent="0.2">
      <c r="A20" s="14" t="s">
        <v>126</v>
      </c>
      <c r="B20" s="33">
        <v>-3.5008770299032266</v>
      </c>
    </row>
    <row r="21" spans="1:2" x14ac:dyDescent="0.2">
      <c r="A21" s="14" t="s">
        <v>127</v>
      </c>
      <c r="B21" s="33">
        <v>-2.9134209993794569</v>
      </c>
    </row>
    <row r="22" spans="1:2" x14ac:dyDescent="0.2">
      <c r="A22" s="14" t="s">
        <v>128</v>
      </c>
      <c r="B22" s="33">
        <v>-2.6792050598121175</v>
      </c>
    </row>
    <row r="23" spans="1:2" x14ac:dyDescent="0.2">
      <c r="A23" s="14" t="s">
        <v>129</v>
      </c>
      <c r="B23" s="33">
        <v>-1.2688812253698112</v>
      </c>
    </row>
    <row r="24" spans="1:2" x14ac:dyDescent="0.2">
      <c r="A24" s="14" t="s">
        <v>130</v>
      </c>
      <c r="B24" s="33">
        <v>1.7788007093908265</v>
      </c>
    </row>
    <row r="25" spans="1:2" x14ac:dyDescent="0.2">
      <c r="A25" s="14" t="s">
        <v>131</v>
      </c>
      <c r="B25" s="33">
        <v>4.9414418454815756</v>
      </c>
    </row>
    <row r="26" spans="1:2" x14ac:dyDescent="0.2">
      <c r="A26" s="14" t="s">
        <v>133</v>
      </c>
      <c r="B26" s="33">
        <v>5.6852903680825184</v>
      </c>
    </row>
    <row r="27" spans="1:2" x14ac:dyDescent="0.2">
      <c r="A27" s="14" t="s">
        <v>134</v>
      </c>
      <c r="B27" s="33">
        <v>6.7454122621076085</v>
      </c>
    </row>
    <row r="28" spans="1:2" x14ac:dyDescent="0.2">
      <c r="A28" s="14" t="s">
        <v>135</v>
      </c>
      <c r="B28" s="33">
        <v>7.2422747346516658</v>
      </c>
    </row>
    <row r="29" spans="1:2" x14ac:dyDescent="0.2">
      <c r="A29" s="14" t="s">
        <v>132</v>
      </c>
      <c r="B29" s="29">
        <v>9.3719865437133176</v>
      </c>
    </row>
    <row r="30" spans="1:2" x14ac:dyDescent="0.2">
      <c r="A30" s="14" t="s">
        <v>136</v>
      </c>
      <c r="B30" s="33">
        <v>10.223079425811243</v>
      </c>
    </row>
    <row r="31" spans="1:2" x14ac:dyDescent="0.2">
      <c r="A31" s="14" t="s">
        <v>137</v>
      </c>
      <c r="B31" s="33">
        <v>13.536498436029643</v>
      </c>
    </row>
    <row r="32" spans="1:2" x14ac:dyDescent="0.2">
      <c r="A32" s="14" t="s">
        <v>138</v>
      </c>
      <c r="B32" s="33">
        <v>19.405318300255068</v>
      </c>
    </row>
    <row r="33" spans="1:21" x14ac:dyDescent="0.2">
      <c r="A33" s="14" t="s">
        <v>139</v>
      </c>
      <c r="B33" s="33">
        <v>20.311508949802224</v>
      </c>
    </row>
    <row r="34" spans="1:21" x14ac:dyDescent="0.2">
      <c r="A34" s="14" t="s">
        <v>140</v>
      </c>
      <c r="B34" s="33">
        <v>41.776745789594251</v>
      </c>
    </row>
    <row r="35" spans="1:21" x14ac:dyDescent="0.2">
      <c r="A35" s="14" t="s">
        <v>141</v>
      </c>
      <c r="B35" s="33">
        <v>48.581807485399594</v>
      </c>
    </row>
    <row r="42" spans="1:21" ht="11.25" customHeight="1" x14ac:dyDescent="0.2">
      <c r="A42" s="752" t="s">
        <v>643</v>
      </c>
      <c r="B42" s="752"/>
      <c r="C42" s="752"/>
      <c r="D42" s="752"/>
      <c r="E42" s="752"/>
      <c r="F42" s="752"/>
      <c r="G42" s="752"/>
      <c r="H42" s="752"/>
      <c r="I42" s="752"/>
      <c r="J42" s="752"/>
      <c r="K42" s="752"/>
      <c r="L42" s="752"/>
      <c r="M42" s="752"/>
      <c r="N42" s="752"/>
      <c r="O42" s="752"/>
      <c r="P42" s="752"/>
      <c r="Q42" s="752"/>
      <c r="R42" s="97"/>
      <c r="S42" s="97"/>
      <c r="T42" s="97"/>
      <c r="U42" s="97"/>
    </row>
    <row r="43" spans="1:21" x14ac:dyDescent="0.2">
      <c r="A43" s="752"/>
      <c r="B43" s="752"/>
      <c r="C43" s="752"/>
      <c r="D43" s="752"/>
      <c r="E43" s="752"/>
      <c r="F43" s="752"/>
      <c r="G43" s="752"/>
      <c r="H43" s="752"/>
      <c r="I43" s="752"/>
      <c r="J43" s="752"/>
      <c r="K43" s="752"/>
      <c r="L43" s="752"/>
      <c r="M43" s="752"/>
      <c r="N43" s="752"/>
      <c r="O43" s="752"/>
      <c r="P43" s="752"/>
      <c r="Q43" s="752"/>
      <c r="R43" s="97"/>
      <c r="S43" s="97"/>
      <c r="T43" s="97"/>
      <c r="U43" s="97"/>
    </row>
  </sheetData>
  <sortState ref="A9:B35">
    <sortCondition ref="B9"/>
  </sortState>
  <mergeCells count="1">
    <mergeCell ref="A42:Q43"/>
  </mergeCells>
  <hyperlinks>
    <hyperlink ref="Q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M31" sqref="M31"/>
    </sheetView>
  </sheetViews>
  <sheetFormatPr defaultRowHeight="11.25" x14ac:dyDescent="0.2"/>
  <cols>
    <col min="1" max="1" width="18.140625" style="1" customWidth="1"/>
    <col min="2" max="2" width="10.42578125" style="1" bestFit="1" customWidth="1"/>
    <col min="3" max="16384" width="9.140625" style="1"/>
  </cols>
  <sheetData>
    <row r="1" spans="1:3" x14ac:dyDescent="0.2">
      <c r="A1" s="589" t="s">
        <v>853</v>
      </c>
      <c r="C1" s="10" t="s">
        <v>46</v>
      </c>
    </row>
    <row r="2" spans="1:3" x14ac:dyDescent="0.2">
      <c r="A2" s="679" t="s">
        <v>724</v>
      </c>
    </row>
    <row r="3" spans="1:3" x14ac:dyDescent="0.2">
      <c r="A3" s="11" t="s">
        <v>143</v>
      </c>
    </row>
    <row r="5" spans="1:3" ht="15.75" customHeight="1" x14ac:dyDescent="0.2">
      <c r="A5" s="815" t="s">
        <v>50</v>
      </c>
      <c r="B5" s="799" t="s">
        <v>725</v>
      </c>
      <c r="C5" s="799"/>
    </row>
    <row r="6" spans="1:3" ht="14.25" customHeight="1" x14ac:dyDescent="0.2">
      <c r="A6" s="815"/>
      <c r="B6" s="559">
        <v>2016</v>
      </c>
      <c r="C6" s="559">
        <v>2017</v>
      </c>
    </row>
    <row r="7" spans="1:3" x14ac:dyDescent="0.2">
      <c r="A7" s="680"/>
      <c r="B7" s="680"/>
      <c r="C7" s="680"/>
    </row>
    <row r="8" spans="1:3" x14ac:dyDescent="0.2">
      <c r="A8" s="681" t="s">
        <v>64</v>
      </c>
      <c r="B8" s="682">
        <f>SUM(B10:B36)</f>
        <v>54</v>
      </c>
      <c r="C8" s="682">
        <f>SUM(C10:C36)</f>
        <v>34</v>
      </c>
    </row>
    <row r="9" spans="1:3" x14ac:dyDescent="0.2">
      <c r="A9" s="680"/>
      <c r="B9" s="680"/>
      <c r="C9" s="680"/>
    </row>
    <row r="10" spans="1:3" x14ac:dyDescent="0.2">
      <c r="A10" s="581" t="s">
        <v>180</v>
      </c>
      <c r="B10" s="214">
        <v>2</v>
      </c>
      <c r="C10" s="214" t="s">
        <v>241</v>
      </c>
    </row>
    <row r="11" spans="1:3" x14ac:dyDescent="0.2">
      <c r="A11" s="38" t="s">
        <v>68</v>
      </c>
      <c r="B11" s="72">
        <v>6</v>
      </c>
      <c r="C11" s="72" t="s">
        <v>241</v>
      </c>
    </row>
    <row r="12" spans="1:3" x14ac:dyDescent="0.2">
      <c r="A12" s="38" t="s">
        <v>69</v>
      </c>
      <c r="B12" s="72" t="s">
        <v>241</v>
      </c>
      <c r="C12" s="72" t="s">
        <v>241</v>
      </c>
    </row>
    <row r="13" spans="1:3" x14ac:dyDescent="0.2">
      <c r="A13" s="38" t="s">
        <v>70</v>
      </c>
      <c r="B13" s="72">
        <v>2</v>
      </c>
      <c r="C13" s="72">
        <v>2</v>
      </c>
    </row>
    <row r="14" spans="1:3" x14ac:dyDescent="0.2">
      <c r="A14" s="38" t="s">
        <v>71</v>
      </c>
      <c r="B14" s="72" t="s">
        <v>241</v>
      </c>
      <c r="C14" s="72" t="s">
        <v>241</v>
      </c>
    </row>
    <row r="15" spans="1:3" x14ac:dyDescent="0.2">
      <c r="A15" s="38" t="s">
        <v>181</v>
      </c>
      <c r="B15" s="72">
        <v>1</v>
      </c>
      <c r="C15" s="72" t="s">
        <v>241</v>
      </c>
    </row>
    <row r="16" spans="1:3" x14ac:dyDescent="0.2">
      <c r="A16" s="38" t="s">
        <v>73</v>
      </c>
      <c r="B16" s="72">
        <v>1</v>
      </c>
      <c r="C16" s="72" t="s">
        <v>241</v>
      </c>
    </row>
    <row r="17" spans="1:3" x14ac:dyDescent="0.2">
      <c r="A17" s="38" t="s">
        <v>154</v>
      </c>
      <c r="B17" s="72" t="s">
        <v>241</v>
      </c>
      <c r="C17" s="72">
        <v>1</v>
      </c>
    </row>
    <row r="18" spans="1:3" x14ac:dyDescent="0.2">
      <c r="A18" s="38" t="s">
        <v>75</v>
      </c>
      <c r="B18" s="72">
        <v>2</v>
      </c>
      <c r="C18" s="72" t="s">
        <v>241</v>
      </c>
    </row>
    <row r="19" spans="1:3" x14ac:dyDescent="0.2">
      <c r="A19" s="38" t="s">
        <v>76</v>
      </c>
      <c r="B19" s="72">
        <v>3</v>
      </c>
      <c r="C19" s="72" t="s">
        <v>241</v>
      </c>
    </row>
    <row r="20" spans="1:3" x14ac:dyDescent="0.2">
      <c r="A20" s="38" t="s">
        <v>183</v>
      </c>
      <c r="B20" s="72">
        <v>3</v>
      </c>
      <c r="C20" s="72">
        <v>1</v>
      </c>
    </row>
    <row r="21" spans="1:3" x14ac:dyDescent="0.2">
      <c r="A21" s="38" t="s">
        <v>224</v>
      </c>
      <c r="B21" s="72">
        <v>3</v>
      </c>
      <c r="C21" s="72">
        <v>1</v>
      </c>
    </row>
    <row r="22" spans="1:3" x14ac:dyDescent="0.2">
      <c r="A22" s="38" t="s">
        <v>185</v>
      </c>
      <c r="B22" s="72" t="s">
        <v>241</v>
      </c>
      <c r="C22" s="72" t="s">
        <v>241</v>
      </c>
    </row>
    <row r="23" spans="1:3" x14ac:dyDescent="0.2">
      <c r="A23" s="38" t="s">
        <v>81</v>
      </c>
      <c r="B23" s="72">
        <v>4</v>
      </c>
      <c r="C23" s="72">
        <v>7</v>
      </c>
    </row>
    <row r="24" spans="1:3" x14ac:dyDescent="0.2">
      <c r="A24" s="38" t="s">
        <v>186</v>
      </c>
      <c r="B24" s="72" t="s">
        <v>241</v>
      </c>
      <c r="C24" s="72" t="s">
        <v>241</v>
      </c>
    </row>
    <row r="25" spans="1:3" x14ac:dyDescent="0.2">
      <c r="A25" s="38" t="s">
        <v>83</v>
      </c>
      <c r="B25" s="72">
        <v>2</v>
      </c>
      <c r="C25" s="72">
        <v>1</v>
      </c>
    </row>
    <row r="26" spans="1:3" x14ac:dyDescent="0.2">
      <c r="A26" s="38" t="s">
        <v>187</v>
      </c>
      <c r="B26" s="72" t="s">
        <v>241</v>
      </c>
      <c r="C26" s="72" t="s">
        <v>241</v>
      </c>
    </row>
    <row r="27" spans="1:3" x14ac:dyDescent="0.2">
      <c r="A27" s="38" t="s">
        <v>206</v>
      </c>
      <c r="B27" s="72">
        <v>4</v>
      </c>
      <c r="C27" s="72" t="s">
        <v>241</v>
      </c>
    </row>
    <row r="28" spans="1:3" x14ac:dyDescent="0.2">
      <c r="A28" s="38" t="s">
        <v>86</v>
      </c>
      <c r="B28" s="72">
        <v>9</v>
      </c>
      <c r="C28" s="72">
        <v>4</v>
      </c>
    </row>
    <row r="29" spans="1:3" x14ac:dyDescent="0.2">
      <c r="A29" s="38" t="s">
        <v>87</v>
      </c>
      <c r="B29" s="72">
        <v>6</v>
      </c>
      <c r="C29" s="72">
        <v>5</v>
      </c>
    </row>
    <row r="30" spans="1:3" x14ac:dyDescent="0.2">
      <c r="A30" s="38" t="s">
        <v>189</v>
      </c>
      <c r="B30" s="72">
        <v>3</v>
      </c>
      <c r="C30" s="72">
        <v>7</v>
      </c>
    </row>
    <row r="31" spans="1:3" x14ac:dyDescent="0.2">
      <c r="A31" s="38" t="s">
        <v>190</v>
      </c>
      <c r="B31" s="72">
        <v>2</v>
      </c>
      <c r="C31" s="72" t="s">
        <v>241</v>
      </c>
    </row>
    <row r="32" spans="1:3" x14ac:dyDescent="0.2">
      <c r="A32" s="38" t="s">
        <v>225</v>
      </c>
      <c r="B32" s="72" t="s">
        <v>241</v>
      </c>
      <c r="C32" s="72">
        <v>1</v>
      </c>
    </row>
    <row r="33" spans="1:3" x14ac:dyDescent="0.2">
      <c r="A33" s="38" t="s">
        <v>93</v>
      </c>
      <c r="B33" s="72" t="s">
        <v>241</v>
      </c>
      <c r="C33" s="72" t="s">
        <v>241</v>
      </c>
    </row>
    <row r="34" spans="1:3" x14ac:dyDescent="0.2">
      <c r="A34" s="38" t="s">
        <v>165</v>
      </c>
      <c r="B34" s="72" t="s">
        <v>241</v>
      </c>
      <c r="C34" s="72" t="s">
        <v>241</v>
      </c>
    </row>
    <row r="35" spans="1:3" x14ac:dyDescent="0.2">
      <c r="A35" s="38" t="s">
        <v>95</v>
      </c>
      <c r="B35" s="72">
        <v>1</v>
      </c>
      <c r="C35" s="72">
        <v>4</v>
      </c>
    </row>
    <row r="36" spans="1:3" x14ac:dyDescent="0.2">
      <c r="A36" s="580" t="s">
        <v>96</v>
      </c>
      <c r="B36" s="455" t="s">
        <v>241</v>
      </c>
      <c r="C36" s="455" t="s">
        <v>241</v>
      </c>
    </row>
    <row r="38" spans="1:3" x14ac:dyDescent="0.2">
      <c r="A38" s="167" t="s">
        <v>726</v>
      </c>
    </row>
    <row r="39" spans="1:3" x14ac:dyDescent="0.2">
      <c r="A39" s="1" t="s">
        <v>872</v>
      </c>
    </row>
  </sheetData>
  <mergeCells count="2">
    <mergeCell ref="A5:A6"/>
    <mergeCell ref="B5:C5"/>
  </mergeCells>
  <hyperlinks>
    <hyperlink ref="C1" location="Índice!A1" display="(Voltar ao índice)"/>
  </hyperlink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M31" sqref="M31"/>
    </sheetView>
  </sheetViews>
  <sheetFormatPr defaultRowHeight="11.25" x14ac:dyDescent="0.2"/>
  <cols>
    <col min="1" max="1" width="17" style="1" customWidth="1"/>
    <col min="2" max="16384" width="9.140625" style="1"/>
  </cols>
  <sheetData>
    <row r="1" spans="1:3" x14ac:dyDescent="0.2">
      <c r="A1" s="589" t="s">
        <v>852</v>
      </c>
      <c r="C1" s="10" t="s">
        <v>46</v>
      </c>
    </row>
    <row r="2" spans="1:3" x14ac:dyDescent="0.2">
      <c r="A2" s="679" t="s">
        <v>727</v>
      </c>
    </row>
    <row r="3" spans="1:3" x14ac:dyDescent="0.2">
      <c r="A3" s="11" t="s">
        <v>728</v>
      </c>
    </row>
    <row r="4" spans="1:3" x14ac:dyDescent="0.2">
      <c r="A4" s="418"/>
    </row>
    <row r="5" spans="1:3" x14ac:dyDescent="0.2">
      <c r="A5" s="681" t="s">
        <v>729</v>
      </c>
      <c r="B5" s="681">
        <v>2016</v>
      </c>
      <c r="C5" s="355">
        <v>2017</v>
      </c>
    </row>
    <row r="6" spans="1:3" x14ac:dyDescent="0.2">
      <c r="A6" s="683" t="s">
        <v>730</v>
      </c>
      <c r="B6" s="581">
        <v>4</v>
      </c>
      <c r="C6" s="581">
        <v>3</v>
      </c>
    </row>
    <row r="7" spans="1:3" x14ac:dyDescent="0.2">
      <c r="A7" s="183" t="s">
        <v>731</v>
      </c>
      <c r="B7" s="38">
        <v>6</v>
      </c>
      <c r="C7" s="38">
        <v>5</v>
      </c>
    </row>
    <row r="8" spans="1:3" x14ac:dyDescent="0.2">
      <c r="A8" s="183" t="s">
        <v>732</v>
      </c>
      <c r="B8" s="38">
        <v>4</v>
      </c>
      <c r="C8" s="72" t="s">
        <v>241</v>
      </c>
    </row>
    <row r="9" spans="1:3" x14ac:dyDescent="0.2">
      <c r="A9" s="183" t="s">
        <v>733</v>
      </c>
      <c r="B9" s="38">
        <v>4</v>
      </c>
      <c r="C9" s="38">
        <v>1</v>
      </c>
    </row>
    <row r="10" spans="1:3" x14ac:dyDescent="0.2">
      <c r="A10" s="183" t="s">
        <v>734</v>
      </c>
      <c r="B10" s="38">
        <v>3</v>
      </c>
      <c r="C10" s="38">
        <v>3</v>
      </c>
    </row>
    <row r="11" spans="1:3" x14ac:dyDescent="0.2">
      <c r="A11" s="183" t="s">
        <v>735</v>
      </c>
      <c r="B11" s="38">
        <v>6</v>
      </c>
      <c r="C11" s="38">
        <v>5</v>
      </c>
    </row>
    <row r="12" spans="1:3" x14ac:dyDescent="0.2">
      <c r="A12" s="183" t="s">
        <v>736</v>
      </c>
      <c r="B12" s="38">
        <v>19</v>
      </c>
      <c r="C12" s="38">
        <v>10</v>
      </c>
    </row>
    <row r="13" spans="1:3" x14ac:dyDescent="0.2">
      <c r="A13" s="183" t="s">
        <v>737</v>
      </c>
      <c r="B13" s="38">
        <v>5</v>
      </c>
      <c r="C13" s="38">
        <v>4</v>
      </c>
    </row>
    <row r="14" spans="1:3" x14ac:dyDescent="0.2">
      <c r="A14" s="183" t="s">
        <v>738</v>
      </c>
      <c r="B14" s="38">
        <v>3</v>
      </c>
      <c r="C14" s="38">
        <v>3</v>
      </c>
    </row>
    <row r="15" spans="1:3" x14ac:dyDescent="0.2">
      <c r="A15" s="684" t="s">
        <v>238</v>
      </c>
      <c r="B15" s="355">
        <v>54</v>
      </c>
      <c r="C15" s="355">
        <v>34</v>
      </c>
    </row>
    <row r="16" spans="1:3" x14ac:dyDescent="0.2">
      <c r="A16" s="418"/>
    </row>
    <row r="17" spans="1:1" x14ac:dyDescent="0.2">
      <c r="A17" s="167" t="s">
        <v>739</v>
      </c>
    </row>
    <row r="18" spans="1:1" x14ac:dyDescent="0.2">
      <c r="A18" s="169" t="s">
        <v>872</v>
      </c>
    </row>
    <row r="19" spans="1:1" x14ac:dyDescent="0.2">
      <c r="A19" s="418"/>
    </row>
    <row r="20" spans="1:1" x14ac:dyDescent="0.2">
      <c r="A20" s="418"/>
    </row>
    <row r="21" spans="1:1" x14ac:dyDescent="0.2">
      <c r="A21" s="418"/>
    </row>
    <row r="22" spans="1:1" x14ac:dyDescent="0.2">
      <c r="A22" s="418"/>
    </row>
    <row r="23" spans="1:1" x14ac:dyDescent="0.2">
      <c r="A23" s="418"/>
    </row>
    <row r="24" spans="1:1" x14ac:dyDescent="0.2">
      <c r="A24" s="418"/>
    </row>
    <row r="25" spans="1:1" x14ac:dyDescent="0.2">
      <c r="A25" s="418"/>
    </row>
    <row r="26" spans="1:1" x14ac:dyDescent="0.2">
      <c r="A26" s="418"/>
    </row>
    <row r="27" spans="1:1" x14ac:dyDescent="0.2">
      <c r="A27" s="418"/>
    </row>
    <row r="28" spans="1:1" x14ac:dyDescent="0.2">
      <c r="A28" s="418"/>
    </row>
    <row r="29" spans="1:1" x14ac:dyDescent="0.2">
      <c r="A29" s="418"/>
    </row>
    <row r="30" spans="1:1" x14ac:dyDescent="0.2">
      <c r="A30" s="418"/>
    </row>
    <row r="31" spans="1:1" x14ac:dyDescent="0.2">
      <c r="A31" s="418"/>
    </row>
    <row r="32" spans="1:1" x14ac:dyDescent="0.2">
      <c r="A32" s="418"/>
    </row>
    <row r="33" spans="1:1" x14ac:dyDescent="0.2">
      <c r="A33" s="418"/>
    </row>
    <row r="34" spans="1:1" x14ac:dyDescent="0.2">
      <c r="A34" s="418"/>
    </row>
    <row r="35" spans="1:1" x14ac:dyDescent="0.2">
      <c r="A35" s="418"/>
    </row>
    <row r="36" spans="1:1" x14ac:dyDescent="0.2">
      <c r="A36" s="418"/>
    </row>
    <row r="37" spans="1:1" x14ac:dyDescent="0.2">
      <c r="A37" s="418"/>
    </row>
    <row r="38" spans="1:1" x14ac:dyDescent="0.2">
      <c r="A38" s="418"/>
    </row>
    <row r="39" spans="1:1" x14ac:dyDescent="0.2">
      <c r="A39" s="418"/>
    </row>
    <row r="40" spans="1:1" x14ac:dyDescent="0.2">
      <c r="A40" s="418"/>
    </row>
    <row r="41" spans="1:1" x14ac:dyDescent="0.2">
      <c r="A41" s="418"/>
    </row>
    <row r="42" spans="1:1" x14ac:dyDescent="0.2">
      <c r="A42" s="418"/>
    </row>
    <row r="43" spans="1:1" x14ac:dyDescent="0.2">
      <c r="A43" s="418"/>
    </row>
    <row r="44" spans="1:1" x14ac:dyDescent="0.2">
      <c r="A44" s="418"/>
    </row>
    <row r="45" spans="1:1" x14ac:dyDescent="0.2">
      <c r="A45" s="418"/>
    </row>
    <row r="46" spans="1:1" x14ac:dyDescent="0.2">
      <c r="A46" s="418"/>
    </row>
    <row r="47" spans="1:1" x14ac:dyDescent="0.2">
      <c r="A47" s="418"/>
    </row>
    <row r="48" spans="1:1" x14ac:dyDescent="0.2">
      <c r="A48" s="418"/>
    </row>
    <row r="49" spans="1:1" x14ac:dyDescent="0.2">
      <c r="A49" s="418"/>
    </row>
    <row r="50" spans="1:1" x14ac:dyDescent="0.2">
      <c r="A50" s="418"/>
    </row>
    <row r="51" spans="1:1" x14ac:dyDescent="0.2">
      <c r="A51" s="418"/>
    </row>
    <row r="52" spans="1:1" x14ac:dyDescent="0.2">
      <c r="A52" s="418"/>
    </row>
    <row r="53" spans="1:1" x14ac:dyDescent="0.2">
      <c r="A53" s="418"/>
    </row>
    <row r="54" spans="1:1" x14ac:dyDescent="0.2">
      <c r="A54" s="418"/>
    </row>
    <row r="55" spans="1:1" x14ac:dyDescent="0.2">
      <c r="A55" s="418"/>
    </row>
    <row r="56" spans="1:1" x14ac:dyDescent="0.2">
      <c r="A56" s="418"/>
    </row>
    <row r="57" spans="1:1" x14ac:dyDescent="0.2">
      <c r="A57" s="418"/>
    </row>
    <row r="58" spans="1:1" x14ac:dyDescent="0.2">
      <c r="A58" s="418"/>
    </row>
    <row r="59" spans="1:1" x14ac:dyDescent="0.2">
      <c r="A59" s="418"/>
    </row>
    <row r="60" spans="1:1" x14ac:dyDescent="0.2">
      <c r="A60" s="418"/>
    </row>
    <row r="61" spans="1:1" x14ac:dyDescent="0.2">
      <c r="A61" s="418"/>
    </row>
    <row r="62" spans="1:1" x14ac:dyDescent="0.2">
      <c r="A62" s="418"/>
    </row>
    <row r="63" spans="1:1" x14ac:dyDescent="0.2">
      <c r="A63" s="418"/>
    </row>
    <row r="64" spans="1:1" x14ac:dyDescent="0.2">
      <c r="A64" s="418"/>
    </row>
    <row r="65" spans="1:1" x14ac:dyDescent="0.2">
      <c r="A65" s="418"/>
    </row>
    <row r="66" spans="1:1" x14ac:dyDescent="0.2">
      <c r="A66" s="418"/>
    </row>
    <row r="67" spans="1:1" x14ac:dyDescent="0.2">
      <c r="A67" s="418"/>
    </row>
    <row r="68" spans="1:1" x14ac:dyDescent="0.2">
      <c r="A68" s="418"/>
    </row>
    <row r="69" spans="1:1" x14ac:dyDescent="0.2">
      <c r="A69" s="418"/>
    </row>
    <row r="70" spans="1:1" x14ac:dyDescent="0.2">
      <c r="A70" s="418"/>
    </row>
    <row r="71" spans="1:1" x14ac:dyDescent="0.2">
      <c r="A71" s="418"/>
    </row>
    <row r="72" spans="1:1" x14ac:dyDescent="0.2">
      <c r="A72" s="418"/>
    </row>
    <row r="73" spans="1:1" x14ac:dyDescent="0.2">
      <c r="A73" s="418"/>
    </row>
    <row r="74" spans="1:1" x14ac:dyDescent="0.2">
      <c r="A74" s="418"/>
    </row>
    <row r="75" spans="1:1" x14ac:dyDescent="0.2">
      <c r="A75" s="418"/>
    </row>
    <row r="76" spans="1:1" x14ac:dyDescent="0.2">
      <c r="A76" s="418"/>
    </row>
    <row r="77" spans="1:1" x14ac:dyDescent="0.2">
      <c r="A77" s="418"/>
    </row>
    <row r="78" spans="1:1" x14ac:dyDescent="0.2">
      <c r="A78" s="418"/>
    </row>
    <row r="79" spans="1:1" x14ac:dyDescent="0.2">
      <c r="A79" s="418"/>
    </row>
    <row r="80" spans="1:1" x14ac:dyDescent="0.2">
      <c r="A80" s="418"/>
    </row>
    <row r="81" spans="1:1" x14ac:dyDescent="0.2">
      <c r="A81" s="418"/>
    </row>
    <row r="82" spans="1:1" x14ac:dyDescent="0.2">
      <c r="A82" s="418"/>
    </row>
    <row r="83" spans="1:1" x14ac:dyDescent="0.2">
      <c r="A83" s="418"/>
    </row>
    <row r="84" spans="1:1" x14ac:dyDescent="0.2">
      <c r="A84" s="418"/>
    </row>
    <row r="85" spans="1:1" x14ac:dyDescent="0.2">
      <c r="A85" s="418"/>
    </row>
    <row r="86" spans="1:1" x14ac:dyDescent="0.2">
      <c r="A86" s="418"/>
    </row>
    <row r="87" spans="1:1" x14ac:dyDescent="0.2">
      <c r="A87" s="418"/>
    </row>
    <row r="88" spans="1:1" x14ac:dyDescent="0.2">
      <c r="A88" s="418"/>
    </row>
    <row r="89" spans="1:1" x14ac:dyDescent="0.2">
      <c r="A89" s="418"/>
    </row>
    <row r="90" spans="1:1" x14ac:dyDescent="0.2">
      <c r="A90" s="418"/>
    </row>
    <row r="91" spans="1:1" x14ac:dyDescent="0.2">
      <c r="A91" s="418"/>
    </row>
    <row r="92" spans="1:1" x14ac:dyDescent="0.2">
      <c r="A92" s="418"/>
    </row>
    <row r="93" spans="1:1" x14ac:dyDescent="0.2">
      <c r="A93" s="418"/>
    </row>
    <row r="94" spans="1:1" x14ac:dyDescent="0.2">
      <c r="A94" s="418"/>
    </row>
  </sheetData>
  <hyperlinks>
    <hyperlink ref="C1" location="Índice!A1" display="(Voltar ao índice)"/>
  </hyperlinks>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Normal="100" workbookViewId="0">
      <selection activeCell="M31" sqref="M31"/>
    </sheetView>
  </sheetViews>
  <sheetFormatPr defaultRowHeight="11.25" x14ac:dyDescent="0.2"/>
  <cols>
    <col min="1" max="1" width="19.5703125" style="1" customWidth="1"/>
    <col min="2" max="2" width="14.140625" style="1" bestFit="1" customWidth="1"/>
    <col min="3" max="6" width="13.7109375" style="1" bestFit="1" customWidth="1"/>
    <col min="7" max="16384" width="9.140625" style="1"/>
  </cols>
  <sheetData>
    <row r="1" spans="1:6" x14ac:dyDescent="0.2">
      <c r="A1" s="589" t="s">
        <v>851</v>
      </c>
      <c r="F1" s="10" t="s">
        <v>46</v>
      </c>
    </row>
    <row r="2" spans="1:6" x14ac:dyDescent="0.2">
      <c r="A2" s="1" t="s">
        <v>808</v>
      </c>
    </row>
    <row r="3" spans="1:6" x14ac:dyDescent="0.2">
      <c r="A3" s="1" t="s">
        <v>809</v>
      </c>
    </row>
    <row r="5" spans="1:6" x14ac:dyDescent="0.2">
      <c r="A5" s="355" t="s">
        <v>777</v>
      </c>
      <c r="B5" s="681">
        <v>2013</v>
      </c>
      <c r="C5" s="681">
        <v>2014</v>
      </c>
      <c r="D5" s="681">
        <v>2015</v>
      </c>
      <c r="E5" s="681" t="s">
        <v>810</v>
      </c>
      <c r="F5" s="681">
        <v>2017</v>
      </c>
    </row>
    <row r="6" spans="1:6" x14ac:dyDescent="0.2">
      <c r="A6" s="581" t="s">
        <v>811</v>
      </c>
      <c r="B6" s="642">
        <v>2425</v>
      </c>
      <c r="C6" s="642">
        <v>2237</v>
      </c>
      <c r="D6" s="642">
        <v>2087</v>
      </c>
      <c r="E6" s="404">
        <v>7505</v>
      </c>
      <c r="F6" s="642">
        <v>2072</v>
      </c>
    </row>
    <row r="7" spans="1:6" x14ac:dyDescent="0.2">
      <c r="A7" s="580" t="s">
        <v>812</v>
      </c>
      <c r="B7" s="718">
        <v>2444</v>
      </c>
      <c r="C7" s="718">
        <v>662</v>
      </c>
      <c r="D7" s="718">
        <v>1656</v>
      </c>
      <c r="E7" s="718">
        <v>4089</v>
      </c>
      <c r="F7" s="718">
        <v>3579</v>
      </c>
    </row>
    <row r="9" spans="1:6" x14ac:dyDescent="0.2">
      <c r="A9" s="719"/>
      <c r="B9" s="720"/>
      <c r="C9" s="720"/>
      <c r="D9" s="720"/>
      <c r="E9" s="720"/>
      <c r="F9" s="721" t="s">
        <v>813</v>
      </c>
    </row>
    <row r="10" spans="1:6" x14ac:dyDescent="0.2">
      <c r="A10" s="355" t="s">
        <v>814</v>
      </c>
      <c r="B10" s="681">
        <v>2013</v>
      </c>
      <c r="C10" s="681">
        <v>2014</v>
      </c>
      <c r="D10" s="681">
        <v>2015</v>
      </c>
      <c r="E10" s="681" t="s">
        <v>810</v>
      </c>
      <c r="F10" s="681">
        <v>2017</v>
      </c>
    </row>
    <row r="11" spans="1:6" x14ac:dyDescent="0.2">
      <c r="A11" s="581" t="s">
        <v>815</v>
      </c>
      <c r="B11" s="722">
        <v>135876850.990013</v>
      </c>
      <c r="C11" s="722">
        <v>143252509.57481903</v>
      </c>
      <c r="D11" s="722">
        <v>116810141.33970176</v>
      </c>
      <c r="E11" s="722">
        <v>293496920.89721787</v>
      </c>
      <c r="F11" s="723">
        <v>163116291.33000001</v>
      </c>
    </row>
    <row r="12" spans="1:6" x14ac:dyDescent="0.2">
      <c r="A12" s="38" t="s">
        <v>816</v>
      </c>
      <c r="B12" s="724">
        <v>8349521.1848983467</v>
      </c>
      <c r="C12" s="724">
        <v>9038884.4434970487</v>
      </c>
      <c r="D12" s="724">
        <v>26852000.858851835</v>
      </c>
      <c r="E12" s="724">
        <v>17218863.505731225</v>
      </c>
      <c r="F12" s="725">
        <v>32951868.379999999</v>
      </c>
    </row>
    <row r="13" spans="1:6" x14ac:dyDescent="0.2">
      <c r="A13" s="38" t="s">
        <v>817</v>
      </c>
      <c r="B13" s="724">
        <v>53261393.790325224</v>
      </c>
      <c r="C13" s="724">
        <v>605749.11447543139</v>
      </c>
      <c r="D13" s="724">
        <v>42146966.847823039</v>
      </c>
      <c r="E13" s="724">
        <v>4468883.3287341148</v>
      </c>
      <c r="F13" s="725">
        <v>95270240.719999999</v>
      </c>
    </row>
    <row r="14" spans="1:6" x14ac:dyDescent="0.2">
      <c r="A14" s="38" t="s">
        <v>818</v>
      </c>
      <c r="B14" s="724">
        <v>2397753.0067105014</v>
      </c>
      <c r="C14" s="724">
        <v>2830318.1962831998</v>
      </c>
      <c r="D14" s="724">
        <v>3207884.5067139845</v>
      </c>
      <c r="E14" s="724">
        <v>3485244.2467070902</v>
      </c>
      <c r="F14" s="725">
        <v>3217548.25</v>
      </c>
    </row>
    <row r="15" spans="1:6" x14ac:dyDescent="0.2">
      <c r="A15" s="38" t="s">
        <v>819</v>
      </c>
      <c r="B15" s="724">
        <v>5877.6743241556096</v>
      </c>
      <c r="C15" s="724">
        <v>1657442.4937846095</v>
      </c>
      <c r="D15" s="724">
        <v>1502797.3563722291</v>
      </c>
      <c r="E15" s="724">
        <v>1878834.0389310301</v>
      </c>
      <c r="F15" s="725">
        <v>2226190.19</v>
      </c>
    </row>
    <row r="16" spans="1:6" x14ac:dyDescent="0.2">
      <c r="A16" s="307" t="s">
        <v>238</v>
      </c>
      <c r="B16" s="726">
        <v>199891396.6462712</v>
      </c>
      <c r="C16" s="726">
        <v>157384903.82285929</v>
      </c>
      <c r="D16" s="726">
        <v>190519790.90946287</v>
      </c>
      <c r="E16" s="726">
        <v>320548746.01732129</v>
      </c>
      <c r="F16" s="727">
        <v>296782138.87</v>
      </c>
    </row>
    <row r="17" spans="1:7" x14ac:dyDescent="0.2">
      <c r="A17" s="719"/>
      <c r="B17" s="720"/>
      <c r="C17" s="720"/>
      <c r="D17" s="720"/>
      <c r="E17" s="720"/>
      <c r="F17" s="728"/>
    </row>
    <row r="18" spans="1:7" x14ac:dyDescent="0.2">
      <c r="A18" s="1" t="s">
        <v>820</v>
      </c>
      <c r="G18" s="729"/>
    </row>
    <row r="19" spans="1:7" x14ac:dyDescent="0.2">
      <c r="A19" s="1" t="s">
        <v>821</v>
      </c>
    </row>
    <row r="20" spans="1:7" x14ac:dyDescent="0.2">
      <c r="A20" s="35" t="s">
        <v>368</v>
      </c>
    </row>
  </sheetData>
  <hyperlinks>
    <hyperlink ref="F1" location="Índice!A1" display="(Voltar ao índice)"/>
  </hyperlinks>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M31" sqref="M31"/>
    </sheetView>
  </sheetViews>
  <sheetFormatPr defaultRowHeight="11.25" x14ac:dyDescent="0.25"/>
  <cols>
    <col min="1" max="1" width="16.5703125" style="686" customWidth="1"/>
    <col min="2" max="2" width="47.85546875" style="554" customWidth="1"/>
    <col min="3" max="3" width="13.7109375" style="686" bestFit="1" customWidth="1"/>
    <col min="4" max="16384" width="9.140625" style="686"/>
  </cols>
  <sheetData>
    <row r="1" spans="1:3" x14ac:dyDescent="0.25">
      <c r="A1" s="685" t="s">
        <v>850</v>
      </c>
      <c r="C1" s="10" t="s">
        <v>46</v>
      </c>
    </row>
    <row r="2" spans="1:3" x14ac:dyDescent="0.25">
      <c r="A2" s="686" t="s">
        <v>740</v>
      </c>
    </row>
    <row r="3" spans="1:3" x14ac:dyDescent="0.25">
      <c r="A3" s="11" t="s">
        <v>741</v>
      </c>
    </row>
    <row r="5" spans="1:3" s="685" customFormat="1" x14ac:dyDescent="0.25">
      <c r="A5" s="687" t="s">
        <v>437</v>
      </c>
      <c r="B5" s="688" t="s">
        <v>742</v>
      </c>
      <c r="C5" s="687" t="s">
        <v>743</v>
      </c>
    </row>
    <row r="6" spans="1:3" x14ac:dyDescent="0.25">
      <c r="A6" s="689" t="s">
        <v>180</v>
      </c>
      <c r="B6" s="690" t="s">
        <v>744</v>
      </c>
      <c r="C6" s="691">
        <v>1024763.12</v>
      </c>
    </row>
    <row r="7" spans="1:3" x14ac:dyDescent="0.25">
      <c r="A7" s="692" t="s">
        <v>68</v>
      </c>
      <c r="B7" s="558" t="s">
        <v>745</v>
      </c>
      <c r="C7" s="693">
        <v>9648849.2699999996</v>
      </c>
    </row>
    <row r="8" spans="1:3" x14ac:dyDescent="0.25">
      <c r="A8" s="692" t="s">
        <v>69</v>
      </c>
      <c r="B8" s="694" t="s">
        <v>241</v>
      </c>
      <c r="C8" s="693" t="s">
        <v>241</v>
      </c>
    </row>
    <row r="9" spans="1:3" x14ac:dyDescent="0.25">
      <c r="A9" s="692" t="s">
        <v>70</v>
      </c>
      <c r="B9" s="558" t="s">
        <v>746</v>
      </c>
      <c r="C9" s="693">
        <v>1192067.22</v>
      </c>
    </row>
    <row r="10" spans="1:3" x14ac:dyDescent="0.25">
      <c r="A10" s="692" t="s">
        <v>71</v>
      </c>
      <c r="B10" s="694" t="s">
        <v>241</v>
      </c>
      <c r="C10" s="693" t="s">
        <v>241</v>
      </c>
    </row>
    <row r="11" spans="1:3" x14ac:dyDescent="0.25">
      <c r="A11" s="692" t="s">
        <v>181</v>
      </c>
      <c r="B11" s="558" t="s">
        <v>747</v>
      </c>
      <c r="C11" s="693">
        <v>1179000.5</v>
      </c>
    </row>
    <row r="12" spans="1:3" x14ac:dyDescent="0.25">
      <c r="A12" s="692" t="s">
        <v>73</v>
      </c>
      <c r="B12" s="694" t="s">
        <v>241</v>
      </c>
      <c r="C12" s="693" t="s">
        <v>241</v>
      </c>
    </row>
    <row r="13" spans="1:3" x14ac:dyDescent="0.25">
      <c r="A13" s="692" t="s">
        <v>154</v>
      </c>
      <c r="B13" s="694" t="s">
        <v>241</v>
      </c>
      <c r="C13" s="693" t="s">
        <v>241</v>
      </c>
    </row>
    <row r="14" spans="1:3" x14ac:dyDescent="0.25">
      <c r="A14" s="692" t="s">
        <v>75</v>
      </c>
      <c r="B14" s="558" t="s">
        <v>748</v>
      </c>
      <c r="C14" s="693">
        <v>3198489.42</v>
      </c>
    </row>
    <row r="15" spans="1:3" x14ac:dyDescent="0.25">
      <c r="A15" s="692" t="s">
        <v>76</v>
      </c>
      <c r="B15" s="558" t="s">
        <v>749</v>
      </c>
      <c r="C15" s="693">
        <v>1614019</v>
      </c>
    </row>
    <row r="16" spans="1:3" x14ac:dyDescent="0.25">
      <c r="A16" s="692" t="s">
        <v>183</v>
      </c>
      <c r="B16" s="558" t="s">
        <v>750</v>
      </c>
      <c r="C16" s="693">
        <v>2967252.61</v>
      </c>
    </row>
    <row r="17" spans="1:3" x14ac:dyDescent="0.25">
      <c r="A17" s="692" t="s">
        <v>224</v>
      </c>
      <c r="B17" s="558" t="s">
        <v>751</v>
      </c>
      <c r="C17" s="693">
        <v>3917516.56</v>
      </c>
    </row>
    <row r="18" spans="1:3" x14ac:dyDescent="0.25">
      <c r="A18" s="692" t="s">
        <v>185</v>
      </c>
      <c r="B18" s="694" t="s">
        <v>241</v>
      </c>
      <c r="C18" s="693" t="s">
        <v>241</v>
      </c>
    </row>
    <row r="19" spans="1:3" x14ac:dyDescent="0.25">
      <c r="A19" s="692" t="s">
        <v>81</v>
      </c>
      <c r="B19" s="558" t="s">
        <v>752</v>
      </c>
      <c r="C19" s="693">
        <v>5617185.5</v>
      </c>
    </row>
    <row r="20" spans="1:3" x14ac:dyDescent="0.25">
      <c r="A20" s="692" t="s">
        <v>186</v>
      </c>
      <c r="B20" s="694" t="s">
        <v>241</v>
      </c>
      <c r="C20" s="693" t="s">
        <v>241</v>
      </c>
    </row>
    <row r="21" spans="1:3" x14ac:dyDescent="0.25">
      <c r="A21" s="692" t="s">
        <v>83</v>
      </c>
      <c r="B21" s="558" t="s">
        <v>753</v>
      </c>
      <c r="C21" s="693">
        <v>3187378.68</v>
      </c>
    </row>
    <row r="22" spans="1:3" x14ac:dyDescent="0.25">
      <c r="A22" s="692" t="s">
        <v>187</v>
      </c>
      <c r="B22" s="694" t="s">
        <v>241</v>
      </c>
      <c r="C22" s="693" t="s">
        <v>241</v>
      </c>
    </row>
    <row r="23" spans="1:3" x14ac:dyDescent="0.25">
      <c r="A23" s="692" t="s">
        <v>206</v>
      </c>
      <c r="B23" s="558" t="s">
        <v>754</v>
      </c>
      <c r="C23" s="693">
        <v>4447837.03</v>
      </c>
    </row>
    <row r="24" spans="1:3" ht="22.5" x14ac:dyDescent="0.25">
      <c r="A24" s="692" t="s">
        <v>86</v>
      </c>
      <c r="B24" s="558" t="s">
        <v>755</v>
      </c>
      <c r="C24" s="693">
        <v>127043770.13</v>
      </c>
    </row>
    <row r="25" spans="1:3" x14ac:dyDescent="0.25">
      <c r="A25" s="692" t="s">
        <v>87</v>
      </c>
      <c r="B25" s="558" t="s">
        <v>756</v>
      </c>
      <c r="C25" s="693">
        <v>7343050.5999999996</v>
      </c>
    </row>
    <row r="26" spans="1:3" x14ac:dyDescent="0.25">
      <c r="A26" s="692" t="s">
        <v>189</v>
      </c>
      <c r="B26" s="694" t="s">
        <v>241</v>
      </c>
      <c r="C26" s="693" t="s">
        <v>241</v>
      </c>
    </row>
    <row r="27" spans="1:3" x14ac:dyDescent="0.25">
      <c r="A27" s="692" t="s">
        <v>190</v>
      </c>
      <c r="B27" s="558" t="s">
        <v>757</v>
      </c>
      <c r="C27" s="693">
        <v>2550172.87</v>
      </c>
    </row>
    <row r="28" spans="1:3" x14ac:dyDescent="0.25">
      <c r="A28" s="692" t="s">
        <v>225</v>
      </c>
      <c r="B28" s="694" t="s">
        <v>241</v>
      </c>
      <c r="C28" s="693" t="s">
        <v>241</v>
      </c>
    </row>
    <row r="29" spans="1:3" x14ac:dyDescent="0.25">
      <c r="A29" s="692" t="s">
        <v>93</v>
      </c>
      <c r="B29" s="694" t="s">
        <v>241</v>
      </c>
      <c r="C29" s="693" t="s">
        <v>241</v>
      </c>
    </row>
    <row r="30" spans="1:3" x14ac:dyDescent="0.25">
      <c r="A30" s="692" t="s">
        <v>165</v>
      </c>
      <c r="B30" s="694" t="s">
        <v>241</v>
      </c>
      <c r="C30" s="693" t="s">
        <v>241</v>
      </c>
    </row>
    <row r="31" spans="1:3" x14ac:dyDescent="0.25">
      <c r="A31" s="692" t="s">
        <v>95</v>
      </c>
      <c r="B31" s="558" t="s">
        <v>758</v>
      </c>
      <c r="C31" s="693">
        <v>309418.84000000003</v>
      </c>
    </row>
    <row r="32" spans="1:3" x14ac:dyDescent="0.25">
      <c r="A32" s="695" t="s">
        <v>96</v>
      </c>
      <c r="B32" s="696" t="s">
        <v>241</v>
      </c>
      <c r="C32" s="697" t="s">
        <v>241</v>
      </c>
    </row>
    <row r="34" spans="1:1" x14ac:dyDescent="0.25">
      <c r="A34" s="685" t="s">
        <v>759</v>
      </c>
    </row>
  </sheetData>
  <hyperlinks>
    <hyperlink ref="C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Normal="100" workbookViewId="0">
      <selection activeCell="M31" sqref="M31"/>
    </sheetView>
  </sheetViews>
  <sheetFormatPr defaultRowHeight="11.25" x14ac:dyDescent="0.2"/>
  <cols>
    <col min="1" max="1" width="17.140625" style="1" customWidth="1"/>
    <col min="2" max="2" width="41.7109375" style="698" bestFit="1" customWidth="1"/>
    <col min="3" max="3" width="13.28515625" style="698" bestFit="1" customWidth="1"/>
    <col min="4" max="16384" width="9.140625" style="1"/>
  </cols>
  <sheetData>
    <row r="1" spans="1:3" x14ac:dyDescent="0.2">
      <c r="A1" s="685" t="s">
        <v>849</v>
      </c>
      <c r="C1" s="10" t="s">
        <v>46</v>
      </c>
    </row>
    <row r="2" spans="1:3" x14ac:dyDescent="0.2">
      <c r="A2" s="686" t="s">
        <v>740</v>
      </c>
    </row>
    <row r="3" spans="1:3" x14ac:dyDescent="0.2">
      <c r="A3" s="11" t="s">
        <v>760</v>
      </c>
    </row>
    <row r="5" spans="1:3" x14ac:dyDescent="0.2">
      <c r="A5" s="355" t="s">
        <v>437</v>
      </c>
      <c r="B5" s="699" t="s">
        <v>742</v>
      </c>
      <c r="C5" s="699" t="s">
        <v>743</v>
      </c>
    </row>
    <row r="6" spans="1:3" x14ac:dyDescent="0.2">
      <c r="A6" s="700" t="s">
        <v>180</v>
      </c>
      <c r="B6" s="701" t="s">
        <v>241</v>
      </c>
      <c r="C6" s="702" t="s">
        <v>241</v>
      </c>
    </row>
    <row r="7" spans="1:3" x14ac:dyDescent="0.2">
      <c r="A7" s="179" t="s">
        <v>68</v>
      </c>
      <c r="B7" s="694" t="s">
        <v>241</v>
      </c>
      <c r="C7" s="703" t="s">
        <v>241</v>
      </c>
    </row>
    <row r="8" spans="1:3" x14ac:dyDescent="0.2">
      <c r="A8" s="179" t="s">
        <v>69</v>
      </c>
      <c r="B8" s="694" t="s">
        <v>241</v>
      </c>
      <c r="C8" s="703" t="s">
        <v>241</v>
      </c>
    </row>
    <row r="9" spans="1:3" x14ac:dyDescent="0.2">
      <c r="A9" s="179" t="s">
        <v>70</v>
      </c>
      <c r="B9" s="704" t="s">
        <v>761</v>
      </c>
      <c r="C9" s="705">
        <v>8553604.4900000002</v>
      </c>
    </row>
    <row r="10" spans="1:3" x14ac:dyDescent="0.2">
      <c r="A10" s="179" t="s">
        <v>71</v>
      </c>
      <c r="B10" s="694" t="s">
        <v>241</v>
      </c>
      <c r="C10" s="703" t="s">
        <v>241</v>
      </c>
    </row>
    <row r="11" spans="1:3" x14ac:dyDescent="0.2">
      <c r="A11" s="179" t="s">
        <v>181</v>
      </c>
      <c r="B11" s="694" t="s">
        <v>241</v>
      </c>
      <c r="C11" s="703" t="s">
        <v>241</v>
      </c>
    </row>
    <row r="12" spans="1:3" x14ac:dyDescent="0.2">
      <c r="A12" s="179" t="s">
        <v>73</v>
      </c>
      <c r="B12" s="694" t="s">
        <v>241</v>
      </c>
      <c r="C12" s="703" t="s">
        <v>241</v>
      </c>
    </row>
    <row r="13" spans="1:3" x14ac:dyDescent="0.2">
      <c r="A13" s="179" t="s">
        <v>154</v>
      </c>
      <c r="B13" s="179" t="s">
        <v>762</v>
      </c>
      <c r="C13" s="705">
        <v>1456291.93</v>
      </c>
    </row>
    <row r="14" spans="1:3" x14ac:dyDescent="0.2">
      <c r="A14" s="179" t="s">
        <v>75</v>
      </c>
      <c r="B14" s="694" t="s">
        <v>241</v>
      </c>
      <c r="C14" s="703" t="s">
        <v>241</v>
      </c>
    </row>
    <row r="15" spans="1:3" x14ac:dyDescent="0.2">
      <c r="A15" s="179" t="s">
        <v>76</v>
      </c>
      <c r="B15" s="694" t="s">
        <v>241</v>
      </c>
      <c r="C15" s="703" t="s">
        <v>241</v>
      </c>
    </row>
    <row r="16" spans="1:3" x14ac:dyDescent="0.2">
      <c r="A16" s="179" t="s">
        <v>183</v>
      </c>
      <c r="B16" s="704" t="s">
        <v>763</v>
      </c>
      <c r="C16" s="705">
        <v>620661.52</v>
      </c>
    </row>
    <row r="17" spans="1:3" x14ac:dyDescent="0.2">
      <c r="A17" s="179" t="s">
        <v>224</v>
      </c>
      <c r="B17" s="704" t="s">
        <v>764</v>
      </c>
      <c r="C17" s="705">
        <v>1406481.81</v>
      </c>
    </row>
    <row r="18" spans="1:3" x14ac:dyDescent="0.2">
      <c r="A18" s="179" t="s">
        <v>185</v>
      </c>
      <c r="B18" s="694" t="s">
        <v>241</v>
      </c>
      <c r="C18" s="703" t="s">
        <v>241</v>
      </c>
    </row>
    <row r="19" spans="1:3" ht="22.5" x14ac:dyDescent="0.2">
      <c r="A19" s="179" t="s">
        <v>81</v>
      </c>
      <c r="B19" s="704" t="s">
        <v>765</v>
      </c>
      <c r="C19" s="705">
        <v>9208624.6699999999</v>
      </c>
    </row>
    <row r="20" spans="1:3" x14ac:dyDescent="0.2">
      <c r="A20" s="179" t="s">
        <v>186</v>
      </c>
      <c r="B20" s="694" t="s">
        <v>241</v>
      </c>
      <c r="C20" s="703" t="s">
        <v>241</v>
      </c>
    </row>
    <row r="21" spans="1:3" x14ac:dyDescent="0.2">
      <c r="A21" s="179" t="s">
        <v>83</v>
      </c>
      <c r="B21" s="704" t="s">
        <v>766</v>
      </c>
      <c r="C21" s="705">
        <v>1554383.91</v>
      </c>
    </row>
    <row r="22" spans="1:3" x14ac:dyDescent="0.2">
      <c r="A22" s="179" t="s">
        <v>187</v>
      </c>
      <c r="B22" s="694" t="s">
        <v>241</v>
      </c>
      <c r="C22" s="703" t="s">
        <v>241</v>
      </c>
    </row>
    <row r="23" spans="1:3" x14ac:dyDescent="0.2">
      <c r="A23" s="179" t="s">
        <v>206</v>
      </c>
      <c r="B23" s="694" t="s">
        <v>241</v>
      </c>
      <c r="C23" s="703" t="s">
        <v>241</v>
      </c>
    </row>
    <row r="24" spans="1:3" x14ac:dyDescent="0.2">
      <c r="A24" s="179" t="s">
        <v>86</v>
      </c>
      <c r="B24" s="704" t="s">
        <v>767</v>
      </c>
      <c r="C24" s="705">
        <v>54027814.810000002</v>
      </c>
    </row>
    <row r="25" spans="1:3" x14ac:dyDescent="0.2">
      <c r="A25" s="179" t="s">
        <v>87</v>
      </c>
      <c r="B25" s="704" t="s">
        <v>768</v>
      </c>
      <c r="C25" s="705">
        <v>9997070.4000000004</v>
      </c>
    </row>
    <row r="26" spans="1:3" x14ac:dyDescent="0.2">
      <c r="A26" s="179" t="s">
        <v>189</v>
      </c>
      <c r="B26" s="704" t="s">
        <v>769</v>
      </c>
      <c r="C26" s="705">
        <v>14398257.66</v>
      </c>
    </row>
    <row r="27" spans="1:3" x14ac:dyDescent="0.2">
      <c r="A27" s="179" t="s">
        <v>190</v>
      </c>
      <c r="B27" s="694" t="s">
        <v>241</v>
      </c>
      <c r="C27" s="703" t="s">
        <v>241</v>
      </c>
    </row>
    <row r="28" spans="1:3" x14ac:dyDescent="0.2">
      <c r="A28" s="179" t="s">
        <v>225</v>
      </c>
      <c r="B28" s="704" t="s">
        <v>770</v>
      </c>
      <c r="C28" s="705">
        <v>7321620.4800000004</v>
      </c>
    </row>
    <row r="29" spans="1:3" x14ac:dyDescent="0.2">
      <c r="A29" s="179" t="s">
        <v>93</v>
      </c>
      <c r="B29" s="694" t="s">
        <v>241</v>
      </c>
      <c r="C29" s="703" t="s">
        <v>241</v>
      </c>
    </row>
    <row r="30" spans="1:3" x14ac:dyDescent="0.2">
      <c r="A30" s="179" t="s">
        <v>165</v>
      </c>
      <c r="B30" s="694" t="s">
        <v>241</v>
      </c>
      <c r="C30" s="703" t="s">
        <v>241</v>
      </c>
    </row>
    <row r="31" spans="1:3" x14ac:dyDescent="0.2">
      <c r="A31" s="179" t="s">
        <v>95</v>
      </c>
      <c r="B31" s="704" t="s">
        <v>771</v>
      </c>
      <c r="C31" s="705">
        <v>9785322.3399999999</v>
      </c>
    </row>
    <row r="32" spans="1:3" x14ac:dyDescent="0.2">
      <c r="A32" s="706" t="s">
        <v>96</v>
      </c>
      <c r="B32" s="696" t="s">
        <v>241</v>
      </c>
      <c r="C32" s="707" t="s">
        <v>241</v>
      </c>
    </row>
    <row r="34" spans="1:1" x14ac:dyDescent="0.2">
      <c r="A34" s="685" t="s">
        <v>759</v>
      </c>
    </row>
  </sheetData>
  <hyperlinks>
    <hyperlink ref="C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M31" sqref="M31"/>
    </sheetView>
  </sheetViews>
  <sheetFormatPr defaultRowHeight="11.25" x14ac:dyDescent="0.2"/>
  <cols>
    <col min="1" max="1" width="34.85546875" style="3" customWidth="1"/>
    <col min="2" max="2" width="17.85546875" style="3" bestFit="1" customWidth="1"/>
    <col min="3" max="3" width="27.140625" style="3" bestFit="1" customWidth="1"/>
    <col min="4" max="4" width="9.28515625" style="3" bestFit="1" customWidth="1"/>
    <col min="5" max="5" width="14.7109375" style="3" customWidth="1"/>
    <col min="6" max="16384" width="9.140625" style="3"/>
  </cols>
  <sheetData>
    <row r="1" spans="1:5" x14ac:dyDescent="0.2">
      <c r="A1" s="4" t="s">
        <v>848</v>
      </c>
      <c r="E1" s="10" t="s">
        <v>46</v>
      </c>
    </row>
    <row r="2" spans="1:5" x14ac:dyDescent="0.2">
      <c r="A2" s="113" t="s">
        <v>774</v>
      </c>
      <c r="B2" s="708"/>
      <c r="C2" s="708"/>
      <c r="D2" s="4"/>
    </row>
    <row r="3" spans="1:5" x14ac:dyDescent="0.2">
      <c r="A3" s="3" t="s">
        <v>775</v>
      </c>
    </row>
    <row r="4" spans="1:5" x14ac:dyDescent="0.2">
      <c r="A4" s="557"/>
      <c r="C4" s="708"/>
    </row>
    <row r="5" spans="1:5" x14ac:dyDescent="0.2">
      <c r="A5" s="709" t="s">
        <v>742</v>
      </c>
      <c r="B5" s="710" t="s">
        <v>437</v>
      </c>
      <c r="C5" s="710" t="s">
        <v>776</v>
      </c>
      <c r="D5" s="710" t="s">
        <v>777</v>
      </c>
      <c r="E5" s="711" t="s">
        <v>874</v>
      </c>
    </row>
    <row r="6" spans="1:5" x14ac:dyDescent="0.2">
      <c r="A6" s="712" t="s">
        <v>778</v>
      </c>
      <c r="B6" s="712" t="s">
        <v>87</v>
      </c>
      <c r="C6" s="712" t="s">
        <v>779</v>
      </c>
      <c r="D6" s="383">
        <v>1895</v>
      </c>
      <c r="E6" s="713">
        <v>17334510.489959985</v>
      </c>
    </row>
    <row r="7" spans="1:5" x14ac:dyDescent="0.2">
      <c r="A7" s="714" t="s">
        <v>780</v>
      </c>
      <c r="B7" s="714" t="s">
        <v>781</v>
      </c>
      <c r="C7" s="714" t="s">
        <v>782</v>
      </c>
      <c r="D7" s="387">
        <v>43461</v>
      </c>
      <c r="E7" s="715">
        <v>81500521.323778346</v>
      </c>
    </row>
    <row r="8" spans="1:5" x14ac:dyDescent="0.2">
      <c r="A8" s="714" t="s">
        <v>783</v>
      </c>
      <c r="B8" s="714" t="s">
        <v>781</v>
      </c>
      <c r="C8" s="714" t="s">
        <v>784</v>
      </c>
      <c r="D8" s="387">
        <v>44237</v>
      </c>
      <c r="E8" s="715">
        <v>33136396.169799354</v>
      </c>
    </row>
    <row r="9" spans="1:5" x14ac:dyDescent="0.2">
      <c r="A9" s="714" t="s">
        <v>785</v>
      </c>
      <c r="B9" s="714" t="s">
        <v>187</v>
      </c>
      <c r="C9" s="714" t="s">
        <v>786</v>
      </c>
      <c r="D9" s="387">
        <v>650</v>
      </c>
      <c r="E9" s="715">
        <v>14513079.03972741</v>
      </c>
    </row>
    <row r="10" spans="1:5" x14ac:dyDescent="0.2">
      <c r="A10" s="714" t="s">
        <v>787</v>
      </c>
      <c r="B10" s="714" t="s">
        <v>87</v>
      </c>
      <c r="C10" s="714" t="s">
        <v>788</v>
      </c>
      <c r="D10" s="387">
        <v>2004</v>
      </c>
      <c r="E10" s="715">
        <v>10030656.163164465</v>
      </c>
    </row>
    <row r="11" spans="1:5" x14ac:dyDescent="0.2">
      <c r="A11" s="714" t="s">
        <v>789</v>
      </c>
      <c r="B11" s="714" t="s">
        <v>781</v>
      </c>
      <c r="C11" s="714" t="s">
        <v>790</v>
      </c>
      <c r="D11" s="387">
        <v>11021</v>
      </c>
      <c r="E11" s="715">
        <v>50000000</v>
      </c>
    </row>
    <row r="12" spans="1:5" x14ac:dyDescent="0.2">
      <c r="A12" s="714" t="s">
        <v>791</v>
      </c>
      <c r="B12" s="714" t="s">
        <v>154</v>
      </c>
      <c r="C12" s="714" t="s">
        <v>792</v>
      </c>
      <c r="D12" s="387">
        <v>2936</v>
      </c>
      <c r="E12" s="715">
        <v>38865134.150677562</v>
      </c>
    </row>
    <row r="13" spans="1:5" x14ac:dyDescent="0.2">
      <c r="A13" s="714" t="s">
        <v>793</v>
      </c>
      <c r="B13" s="714" t="s">
        <v>86</v>
      </c>
      <c r="C13" s="714" t="s">
        <v>794</v>
      </c>
      <c r="D13" s="387">
        <v>4268</v>
      </c>
      <c r="E13" s="715">
        <v>29106763.720441468</v>
      </c>
    </row>
    <row r="14" spans="1:5" x14ac:dyDescent="0.2">
      <c r="A14" s="714" t="s">
        <v>795</v>
      </c>
      <c r="B14" s="714" t="s">
        <v>73</v>
      </c>
      <c r="C14" s="714" t="s">
        <v>796</v>
      </c>
      <c r="D14" s="387">
        <v>1844</v>
      </c>
      <c r="E14" s="715">
        <v>1958832.5689851998</v>
      </c>
    </row>
    <row r="15" spans="1:5" x14ac:dyDescent="0.2">
      <c r="A15" s="714" t="s">
        <v>797</v>
      </c>
      <c r="B15" s="714" t="s">
        <v>86</v>
      </c>
      <c r="C15" s="714" t="s">
        <v>798</v>
      </c>
      <c r="D15" s="387">
        <v>2500</v>
      </c>
      <c r="E15" s="715" t="s">
        <v>92</v>
      </c>
    </row>
    <row r="16" spans="1:5" x14ac:dyDescent="0.2">
      <c r="A16" s="714" t="s">
        <v>799</v>
      </c>
      <c r="B16" s="714" t="s">
        <v>70</v>
      </c>
      <c r="C16" s="714" t="s">
        <v>800</v>
      </c>
      <c r="D16" s="387">
        <v>4334</v>
      </c>
      <c r="E16" s="715">
        <v>7333352.1158108935</v>
      </c>
    </row>
    <row r="17" spans="1:5" x14ac:dyDescent="0.2">
      <c r="A17" s="716" t="s">
        <v>801</v>
      </c>
      <c r="B17" s="716" t="s">
        <v>87</v>
      </c>
      <c r="C17" s="716" t="s">
        <v>802</v>
      </c>
      <c r="D17" s="391">
        <v>2545</v>
      </c>
      <c r="E17" s="717">
        <v>12000000</v>
      </c>
    </row>
    <row r="19" spans="1:5" x14ac:dyDescent="0.2">
      <c r="A19" s="3" t="s">
        <v>803</v>
      </c>
    </row>
    <row r="20" spans="1:5" x14ac:dyDescent="0.2">
      <c r="A20" s="3" t="s">
        <v>804</v>
      </c>
    </row>
    <row r="21" spans="1:5" x14ac:dyDescent="0.2">
      <c r="A21" s="3" t="s">
        <v>805</v>
      </c>
    </row>
    <row r="22" spans="1:5" x14ac:dyDescent="0.2">
      <c r="A22" s="3" t="s">
        <v>806</v>
      </c>
    </row>
    <row r="23" spans="1:5" x14ac:dyDescent="0.2">
      <c r="A23" s="3" t="s">
        <v>807</v>
      </c>
    </row>
  </sheetData>
  <hyperlinks>
    <hyperlink ref="E1" location="Índice!A1" display="(Voltar ao índice)"/>
  </hyperlinks>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zoomScaleNormal="100" workbookViewId="0">
      <selection activeCell="M31" sqref="M31"/>
    </sheetView>
  </sheetViews>
  <sheetFormatPr defaultColWidth="9.140625" defaultRowHeight="11.25" x14ac:dyDescent="0.2"/>
  <cols>
    <col min="1" max="1" width="16.7109375" style="148" customWidth="1"/>
    <col min="2" max="2" width="12.140625" style="148" customWidth="1"/>
    <col min="3" max="3" width="13.140625" style="148" customWidth="1"/>
    <col min="4" max="4" width="11.140625" style="148" customWidth="1"/>
    <col min="5" max="5" width="11.5703125" style="148" customWidth="1"/>
    <col min="6" max="6" width="11.85546875" style="148" customWidth="1"/>
    <col min="7" max="8" width="9" style="3" customWidth="1"/>
    <col min="9" max="16384" width="9.140625" style="3"/>
  </cols>
  <sheetData>
    <row r="1" spans="1:8" x14ac:dyDescent="0.2">
      <c r="A1" s="444" t="s">
        <v>847</v>
      </c>
      <c r="F1" s="10" t="s">
        <v>46</v>
      </c>
    </row>
    <row r="2" spans="1:8" x14ac:dyDescent="0.2">
      <c r="A2" s="113" t="s">
        <v>520</v>
      </c>
    </row>
    <row r="3" spans="1:8" x14ac:dyDescent="0.2">
      <c r="A3" s="113" t="s">
        <v>521</v>
      </c>
    </row>
    <row r="4" spans="1:8" x14ac:dyDescent="0.2">
      <c r="A4" s="113"/>
    </row>
    <row r="5" spans="1:8" ht="17.25" customHeight="1" x14ac:dyDescent="0.2">
      <c r="A5" s="753" t="s">
        <v>522</v>
      </c>
      <c r="B5" s="754" t="s">
        <v>502</v>
      </c>
      <c r="C5" s="754" t="s">
        <v>503</v>
      </c>
      <c r="D5" s="753" t="s">
        <v>238</v>
      </c>
      <c r="E5" s="753"/>
      <c r="F5" s="753"/>
    </row>
    <row r="6" spans="1:8" ht="27" customHeight="1" x14ac:dyDescent="0.2">
      <c r="A6" s="753"/>
      <c r="B6" s="756"/>
      <c r="C6" s="756"/>
      <c r="D6" s="343" t="s">
        <v>148</v>
      </c>
      <c r="E6" s="343" t="s">
        <v>523</v>
      </c>
      <c r="F6" s="343" t="s">
        <v>524</v>
      </c>
    </row>
    <row r="7" spans="1:8" x14ac:dyDescent="0.2">
      <c r="A7" s="16"/>
      <c r="B7" s="20"/>
      <c r="C7" s="16"/>
      <c r="D7" s="20"/>
      <c r="E7" s="20"/>
      <c r="F7" s="20"/>
      <c r="G7" s="81"/>
    </row>
    <row r="8" spans="1:8" x14ac:dyDescent="0.2">
      <c r="A8" s="356" t="s">
        <v>64</v>
      </c>
      <c r="B8" s="357">
        <v>689947</v>
      </c>
      <c r="C8" s="358">
        <v>39604</v>
      </c>
      <c r="D8" s="358">
        <v>729551</v>
      </c>
      <c r="E8" s="359">
        <v>354.01102996993927</v>
      </c>
      <c r="F8" s="360">
        <v>483.9808143493421</v>
      </c>
      <c r="H8" s="155"/>
    </row>
    <row r="9" spans="1:8" x14ac:dyDescent="0.2">
      <c r="A9" s="361"/>
      <c r="B9" s="362"/>
      <c r="C9" s="363"/>
      <c r="D9" s="363"/>
      <c r="E9" s="363"/>
      <c r="F9" s="363"/>
      <c r="H9" s="155"/>
    </row>
    <row r="10" spans="1:8" x14ac:dyDescent="0.2">
      <c r="A10" s="836" t="s">
        <v>504</v>
      </c>
      <c r="B10" s="836"/>
      <c r="C10" s="836"/>
      <c r="D10" s="836"/>
      <c r="E10" s="836"/>
      <c r="F10" s="836"/>
      <c r="H10" s="155"/>
    </row>
    <row r="11" spans="1:8" x14ac:dyDescent="0.2">
      <c r="A11" s="364" t="s">
        <v>525</v>
      </c>
      <c r="B11" s="321">
        <v>6539</v>
      </c>
      <c r="C11" s="365">
        <v>339</v>
      </c>
      <c r="D11" s="366">
        <v>6878</v>
      </c>
      <c r="E11" s="367">
        <v>204.76557794771779</v>
      </c>
      <c r="F11" s="367">
        <v>298.39061970877026</v>
      </c>
      <c r="H11" s="155"/>
    </row>
    <row r="12" spans="1:8" x14ac:dyDescent="0.2">
      <c r="A12" s="368" t="s">
        <v>526</v>
      </c>
      <c r="B12" s="58">
        <v>2680</v>
      </c>
      <c r="C12" s="369">
        <v>363</v>
      </c>
      <c r="D12" s="370">
        <v>3043</v>
      </c>
      <c r="E12" s="371">
        <v>388.98369540902087</v>
      </c>
      <c r="F12" s="371">
        <v>608.10605917376949</v>
      </c>
      <c r="H12" s="155"/>
    </row>
    <row r="13" spans="1:8" x14ac:dyDescent="0.2">
      <c r="A13" s="372" t="s">
        <v>527</v>
      </c>
      <c r="B13" s="58">
        <v>10362</v>
      </c>
      <c r="C13" s="373">
        <v>0</v>
      </c>
      <c r="D13" s="370">
        <v>10362</v>
      </c>
      <c r="E13" s="371">
        <v>313.47459757600217</v>
      </c>
      <c r="F13" s="371">
        <v>437.92802741791127</v>
      </c>
      <c r="H13" s="155"/>
    </row>
    <row r="14" spans="1:8" x14ac:dyDescent="0.2">
      <c r="A14" s="368" t="s">
        <v>528</v>
      </c>
      <c r="B14" s="58">
        <v>18079</v>
      </c>
      <c r="C14" s="369">
        <v>589</v>
      </c>
      <c r="D14" s="370">
        <v>18668</v>
      </c>
      <c r="E14" s="371">
        <v>695.94756310240211</v>
      </c>
      <c r="F14" s="371">
        <v>957.04790326235275</v>
      </c>
      <c r="H14" s="155"/>
    </row>
    <row r="15" spans="1:8" x14ac:dyDescent="0.2">
      <c r="A15" s="372" t="s">
        <v>529</v>
      </c>
      <c r="B15" s="58">
        <v>64025</v>
      </c>
      <c r="C15" s="373">
        <v>4329</v>
      </c>
      <c r="D15" s="370">
        <v>68354</v>
      </c>
      <c r="E15" s="371">
        <v>325.53306193672029</v>
      </c>
      <c r="F15" s="371">
        <v>435.8485323164544</v>
      </c>
      <c r="H15" s="155"/>
    </row>
    <row r="16" spans="1:8" x14ac:dyDescent="0.2">
      <c r="A16" s="368" t="s">
        <v>530</v>
      </c>
      <c r="B16" s="58">
        <v>41874</v>
      </c>
      <c r="C16" s="58">
        <v>9826</v>
      </c>
      <c r="D16" s="58">
        <v>51700</v>
      </c>
      <c r="E16" s="175">
        <v>459.85313162651033</v>
      </c>
      <c r="F16" s="175">
        <v>615.90536795421758</v>
      </c>
      <c r="H16" s="155"/>
    </row>
    <row r="17" spans="1:8" x14ac:dyDescent="0.2">
      <c r="A17" s="372" t="s">
        <v>531</v>
      </c>
      <c r="B17" s="58">
        <v>50215</v>
      </c>
      <c r="C17" s="373">
        <v>4</v>
      </c>
      <c r="D17" s="370">
        <v>50219</v>
      </c>
      <c r="E17" s="371">
        <v>301.86951235140958</v>
      </c>
      <c r="F17" s="371">
        <v>394.17675274915945</v>
      </c>
      <c r="H17" s="155"/>
    </row>
    <row r="18" spans="1:8" x14ac:dyDescent="0.2">
      <c r="A18" s="372" t="s">
        <v>532</v>
      </c>
      <c r="B18" s="58">
        <v>33809</v>
      </c>
      <c r="C18" s="373">
        <v>59</v>
      </c>
      <c r="D18" s="370">
        <v>33868</v>
      </c>
      <c r="E18" s="371">
        <v>300.07531121251054</v>
      </c>
      <c r="F18" s="371">
        <v>392.52479349893196</v>
      </c>
      <c r="H18" s="155"/>
    </row>
    <row r="19" spans="1:8" x14ac:dyDescent="0.2">
      <c r="A19" s="372" t="s">
        <v>533</v>
      </c>
      <c r="B19" s="58">
        <v>2328</v>
      </c>
      <c r="C19" s="373">
        <v>11</v>
      </c>
      <c r="D19" s="370">
        <v>2339</v>
      </c>
      <c r="E19" s="371">
        <v>454.85571603312923</v>
      </c>
      <c r="F19" s="371">
        <v>691.18401431388088</v>
      </c>
      <c r="H19" s="155"/>
    </row>
    <row r="20" spans="1:8" x14ac:dyDescent="0.2">
      <c r="A20" s="372" t="s">
        <v>534</v>
      </c>
      <c r="B20" s="58">
        <v>21472</v>
      </c>
      <c r="C20" s="373">
        <v>0</v>
      </c>
      <c r="D20" s="370">
        <v>21472</v>
      </c>
      <c r="E20" s="371">
        <v>310.7131947327515</v>
      </c>
      <c r="F20" s="371">
        <v>407.68510925525118</v>
      </c>
      <c r="H20" s="155"/>
    </row>
    <row r="21" spans="1:8" x14ac:dyDescent="0.2">
      <c r="A21" s="374" t="s">
        <v>535</v>
      </c>
      <c r="B21" s="322">
        <v>237053</v>
      </c>
      <c r="C21" s="375">
        <v>2781</v>
      </c>
      <c r="D21" s="376">
        <v>239834</v>
      </c>
      <c r="E21" s="377">
        <v>535.94550434853204</v>
      </c>
      <c r="F21" s="377">
        <v>706.43370256890069</v>
      </c>
      <c r="H21" s="155"/>
    </row>
    <row r="22" spans="1:8" x14ac:dyDescent="0.2">
      <c r="A22" s="378"/>
      <c r="B22" s="362"/>
      <c r="C22" s="379"/>
      <c r="D22" s="363"/>
      <c r="E22" s="380"/>
      <c r="F22" s="381"/>
      <c r="H22" s="155"/>
    </row>
    <row r="23" spans="1:8" x14ac:dyDescent="0.2">
      <c r="A23" s="836" t="s">
        <v>505</v>
      </c>
      <c r="B23" s="836"/>
      <c r="C23" s="836"/>
      <c r="D23" s="836"/>
      <c r="E23" s="836"/>
      <c r="F23" s="836"/>
      <c r="H23" s="155"/>
    </row>
    <row r="24" spans="1:8" x14ac:dyDescent="0.2">
      <c r="A24" s="382" t="s">
        <v>536</v>
      </c>
      <c r="B24" s="383">
        <v>10277</v>
      </c>
      <c r="C24" s="384">
        <v>797</v>
      </c>
      <c r="D24" s="384">
        <v>11074</v>
      </c>
      <c r="E24" s="385">
        <v>276.73467082593328</v>
      </c>
      <c r="F24" s="385">
        <v>430.87530004461729</v>
      </c>
      <c r="H24" s="155"/>
    </row>
    <row r="25" spans="1:8" x14ac:dyDescent="0.2">
      <c r="A25" s="386" t="s">
        <v>537</v>
      </c>
      <c r="B25" s="387">
        <v>12548</v>
      </c>
      <c r="C25" s="388">
        <v>3372</v>
      </c>
      <c r="D25" s="388">
        <v>15920</v>
      </c>
      <c r="E25" s="389">
        <v>104.2119020727564</v>
      </c>
      <c r="F25" s="389">
        <v>146.97864322816582</v>
      </c>
      <c r="H25" s="155"/>
    </row>
    <row r="26" spans="1:8" x14ac:dyDescent="0.2">
      <c r="A26" s="386" t="s">
        <v>261</v>
      </c>
      <c r="B26" s="387">
        <v>22701</v>
      </c>
      <c r="C26" s="388">
        <v>11865</v>
      </c>
      <c r="D26" s="388">
        <v>34566</v>
      </c>
      <c r="E26" s="389">
        <v>385.6236005302743</v>
      </c>
      <c r="F26" s="389">
        <v>538.6459949458964</v>
      </c>
      <c r="H26" s="155"/>
    </row>
    <row r="27" spans="1:8" x14ac:dyDescent="0.2">
      <c r="A27" s="386" t="s">
        <v>538</v>
      </c>
      <c r="B27" s="387">
        <v>15035</v>
      </c>
      <c r="C27" s="388">
        <v>94</v>
      </c>
      <c r="D27" s="388">
        <v>15129</v>
      </c>
      <c r="E27" s="389">
        <v>508.15930050087059</v>
      </c>
      <c r="F27" s="389">
        <v>688.93042086937805</v>
      </c>
      <c r="H27" s="155"/>
    </row>
    <row r="28" spans="1:8" x14ac:dyDescent="0.2">
      <c r="A28" s="386" t="s">
        <v>539</v>
      </c>
      <c r="B28" s="387">
        <v>16272</v>
      </c>
      <c r="C28" s="388">
        <v>176</v>
      </c>
      <c r="D28" s="388">
        <v>16448</v>
      </c>
      <c r="E28" s="389">
        <v>245.64450693750089</v>
      </c>
      <c r="F28" s="389">
        <v>336.48767658586496</v>
      </c>
      <c r="H28" s="155"/>
    </row>
    <row r="29" spans="1:8" x14ac:dyDescent="0.2">
      <c r="A29" s="386" t="s">
        <v>540</v>
      </c>
      <c r="B29" s="387">
        <v>7677</v>
      </c>
      <c r="C29" s="388">
        <v>1158</v>
      </c>
      <c r="D29" s="388">
        <v>8835</v>
      </c>
      <c r="E29" s="389">
        <v>127.04852261334281</v>
      </c>
      <c r="F29" s="389">
        <v>197.52981572488071</v>
      </c>
      <c r="H29" s="155"/>
    </row>
    <row r="30" spans="1:8" x14ac:dyDescent="0.2">
      <c r="A30" s="386" t="s">
        <v>541</v>
      </c>
      <c r="B30" s="387">
        <v>13811</v>
      </c>
      <c r="C30" s="388">
        <v>433</v>
      </c>
      <c r="D30" s="388">
        <v>14244</v>
      </c>
      <c r="E30" s="389">
        <v>172.18028789549851</v>
      </c>
      <c r="F30" s="389">
        <v>258.98442101281773</v>
      </c>
      <c r="H30" s="155"/>
    </row>
    <row r="31" spans="1:8" x14ac:dyDescent="0.2">
      <c r="A31" s="386" t="s">
        <v>287</v>
      </c>
      <c r="B31" s="387">
        <v>11373</v>
      </c>
      <c r="C31" s="388">
        <v>29</v>
      </c>
      <c r="D31" s="388">
        <v>11402</v>
      </c>
      <c r="E31" s="389">
        <v>285.0916946603441</v>
      </c>
      <c r="F31" s="389">
        <v>398.72997582039551</v>
      </c>
      <c r="H31" s="155"/>
    </row>
    <row r="32" spans="1:8" x14ac:dyDescent="0.2">
      <c r="A32" s="386" t="s">
        <v>542</v>
      </c>
      <c r="B32" s="387">
        <v>8696</v>
      </c>
      <c r="C32" s="388">
        <v>113</v>
      </c>
      <c r="D32" s="388">
        <v>8809</v>
      </c>
      <c r="E32" s="389">
        <v>253.49654877499211</v>
      </c>
      <c r="F32" s="389">
        <v>349.07140921885673</v>
      </c>
      <c r="H32" s="155"/>
    </row>
    <row r="33" spans="1:8" x14ac:dyDescent="0.2">
      <c r="A33" s="386" t="s">
        <v>543</v>
      </c>
      <c r="B33" s="387">
        <v>5019</v>
      </c>
      <c r="C33" s="388">
        <v>297</v>
      </c>
      <c r="D33" s="388">
        <v>5316</v>
      </c>
      <c r="E33" s="389">
        <v>234.62129360365685</v>
      </c>
      <c r="F33" s="389">
        <v>333.6207616259249</v>
      </c>
      <c r="H33" s="155"/>
    </row>
    <row r="34" spans="1:8" x14ac:dyDescent="0.2">
      <c r="A34" s="390" t="s">
        <v>544</v>
      </c>
      <c r="B34" s="391">
        <v>3468</v>
      </c>
      <c r="C34" s="392">
        <v>2969</v>
      </c>
      <c r="D34" s="392">
        <v>6437</v>
      </c>
      <c r="E34" s="393">
        <v>419.92247384372911</v>
      </c>
      <c r="F34" s="393">
        <v>613.06428325850675</v>
      </c>
      <c r="H34" s="155"/>
    </row>
    <row r="35" spans="1:8" x14ac:dyDescent="0.2">
      <c r="A35" s="20"/>
      <c r="B35" s="20"/>
      <c r="C35" s="20"/>
      <c r="D35" s="20"/>
      <c r="E35" s="20"/>
      <c r="F35" s="363"/>
      <c r="H35" s="155"/>
    </row>
    <row r="36" spans="1:8" x14ac:dyDescent="0.2">
      <c r="A36" s="836" t="s">
        <v>506</v>
      </c>
      <c r="B36" s="836"/>
      <c r="C36" s="836"/>
      <c r="D36" s="836"/>
      <c r="E36" s="836"/>
      <c r="F36" s="836"/>
      <c r="H36" s="155"/>
    </row>
    <row r="37" spans="1:8" x14ac:dyDescent="0.2">
      <c r="A37" s="394" t="s">
        <v>180</v>
      </c>
      <c r="B37" s="321">
        <v>5364</v>
      </c>
      <c r="C37" s="395" t="s">
        <v>92</v>
      </c>
      <c r="D37" s="366">
        <v>5364</v>
      </c>
      <c r="E37" s="367">
        <v>656.79997355167893</v>
      </c>
      <c r="F37" s="396">
        <v>1055.9921266477338</v>
      </c>
      <c r="H37" s="155"/>
    </row>
    <row r="38" spans="1:8" x14ac:dyDescent="0.2">
      <c r="A38" s="368" t="s">
        <v>154</v>
      </c>
      <c r="B38" s="58">
        <v>19413</v>
      </c>
      <c r="C38" s="369" t="s">
        <v>92</v>
      </c>
      <c r="D38" s="370">
        <v>19413</v>
      </c>
      <c r="E38" s="371">
        <v>488.53750046870709</v>
      </c>
      <c r="F38" s="397">
        <v>660.43315207896444</v>
      </c>
      <c r="H38" s="155"/>
    </row>
    <row r="39" spans="1:8" x14ac:dyDescent="0.2">
      <c r="A39" s="200" t="s">
        <v>187</v>
      </c>
      <c r="B39" s="58">
        <v>34556</v>
      </c>
      <c r="C39" s="120" t="s">
        <v>92</v>
      </c>
      <c r="D39" s="370">
        <v>34556</v>
      </c>
      <c r="E39" s="371">
        <v>367.21324297028286</v>
      </c>
      <c r="F39" s="397">
        <v>510.96316964657768</v>
      </c>
      <c r="H39" s="155"/>
    </row>
    <row r="40" spans="1:8" x14ac:dyDescent="0.2">
      <c r="A40" s="200" t="s">
        <v>206</v>
      </c>
      <c r="B40" s="58">
        <v>4032</v>
      </c>
      <c r="C40" s="120" t="s">
        <v>92</v>
      </c>
      <c r="D40" s="370">
        <v>4032</v>
      </c>
      <c r="E40" s="371">
        <v>125.52223100822495</v>
      </c>
      <c r="F40" s="397">
        <v>181.14710459068112</v>
      </c>
      <c r="H40" s="155"/>
    </row>
    <row r="41" spans="1:8" x14ac:dyDescent="0.2">
      <c r="A41" s="200" t="s">
        <v>190</v>
      </c>
      <c r="B41" s="58">
        <v>10832</v>
      </c>
      <c r="C41" s="120" t="s">
        <v>92</v>
      </c>
      <c r="D41" s="370">
        <v>10832</v>
      </c>
      <c r="E41" s="371">
        <v>606.06094515741529</v>
      </c>
      <c r="F41" s="397">
        <v>870.63241861062465</v>
      </c>
      <c r="H41" s="155"/>
    </row>
    <row r="42" spans="1:8" x14ac:dyDescent="0.2">
      <c r="A42" s="398" t="s">
        <v>389</v>
      </c>
      <c r="B42" s="322">
        <v>437</v>
      </c>
      <c r="C42" s="399" t="s">
        <v>92</v>
      </c>
      <c r="D42" s="322">
        <v>437</v>
      </c>
      <c r="E42" s="322" t="s">
        <v>507</v>
      </c>
      <c r="F42" s="400" t="s">
        <v>241</v>
      </c>
      <c r="H42" s="155"/>
    </row>
    <row r="43" spans="1:8" x14ac:dyDescent="0.2">
      <c r="A43" s="401"/>
      <c r="B43" s="362"/>
      <c r="C43" s="402"/>
      <c r="D43" s="363"/>
      <c r="E43" s="363"/>
    </row>
    <row r="44" spans="1:8" x14ac:dyDescent="0.2">
      <c r="A44" s="403" t="s">
        <v>545</v>
      </c>
    </row>
    <row r="45" spans="1:8" x14ac:dyDescent="0.2">
      <c r="A45" s="184" t="s">
        <v>546</v>
      </c>
    </row>
    <row r="46" spans="1:8" x14ac:dyDescent="0.2">
      <c r="A46" s="184" t="s">
        <v>547</v>
      </c>
    </row>
    <row r="47" spans="1:8" x14ac:dyDescent="0.2">
      <c r="A47" s="403" t="s">
        <v>548</v>
      </c>
    </row>
    <row r="48" spans="1:8" x14ac:dyDescent="0.2">
      <c r="A48" s="184" t="s">
        <v>549</v>
      </c>
    </row>
    <row r="49" spans="1:21" x14ac:dyDescent="0.2">
      <c r="A49" s="184" t="s">
        <v>550</v>
      </c>
    </row>
    <row r="50" spans="1:21" x14ac:dyDescent="0.2">
      <c r="A50" s="184" t="s">
        <v>551</v>
      </c>
    </row>
    <row r="51" spans="1:21" ht="11.25" customHeight="1" x14ac:dyDescent="0.2">
      <c r="A51" s="752" t="s">
        <v>650</v>
      </c>
      <c r="B51" s="752"/>
      <c r="C51" s="752"/>
      <c r="D51" s="752"/>
      <c r="E51" s="752"/>
      <c r="F51" s="752"/>
      <c r="G51" s="97"/>
      <c r="H51" s="97"/>
      <c r="I51" s="97"/>
      <c r="J51" s="97"/>
      <c r="K51" s="97"/>
      <c r="L51" s="97"/>
      <c r="M51" s="97"/>
      <c r="N51" s="97"/>
      <c r="O51" s="97"/>
      <c r="P51" s="97"/>
      <c r="Q51" s="97"/>
      <c r="R51" s="97"/>
      <c r="S51" s="97"/>
      <c r="T51" s="97"/>
      <c r="U51" s="97"/>
    </row>
    <row r="52" spans="1:21" x14ac:dyDescent="0.2">
      <c r="A52" s="752"/>
      <c r="B52" s="752"/>
      <c r="C52" s="752"/>
      <c r="D52" s="752"/>
      <c r="E52" s="752"/>
      <c r="F52" s="752"/>
      <c r="G52" s="97"/>
      <c r="H52" s="97"/>
      <c r="I52" s="97"/>
      <c r="J52" s="97"/>
      <c r="K52" s="97"/>
      <c r="L52" s="97"/>
      <c r="M52" s="97"/>
      <c r="N52" s="97"/>
      <c r="O52" s="97"/>
      <c r="P52" s="97"/>
      <c r="Q52" s="97"/>
      <c r="R52" s="97"/>
      <c r="S52" s="97"/>
      <c r="T52" s="97"/>
      <c r="U52" s="97"/>
    </row>
    <row r="53" spans="1:21" x14ac:dyDescent="0.2">
      <c r="A53" s="97"/>
      <c r="B53" s="97"/>
      <c r="C53" s="97"/>
      <c r="D53" s="97"/>
      <c r="E53" s="97"/>
      <c r="F53" s="97"/>
    </row>
  </sheetData>
  <mergeCells count="8">
    <mergeCell ref="A51:F52"/>
    <mergeCell ref="A36:F36"/>
    <mergeCell ref="A5:A6"/>
    <mergeCell ref="B5:B6"/>
    <mergeCell ref="C5:C6"/>
    <mergeCell ref="D5:F5"/>
    <mergeCell ref="A10:F10"/>
    <mergeCell ref="A23:F23"/>
  </mergeCells>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workbookViewId="0">
      <selection activeCell="M31" sqref="M31"/>
    </sheetView>
  </sheetViews>
  <sheetFormatPr defaultColWidth="9.140625" defaultRowHeight="11.25" x14ac:dyDescent="0.2"/>
  <cols>
    <col min="1" max="1" width="18" style="148" customWidth="1"/>
    <col min="2" max="2" width="12.42578125" style="148" customWidth="1"/>
    <col min="3" max="3" width="13.140625" style="3" customWidth="1"/>
    <col min="4" max="4" width="11.7109375" style="3" customWidth="1"/>
    <col min="5" max="5" width="9.85546875" style="3" bestFit="1" customWidth="1"/>
    <col min="6" max="16384" width="9.140625" style="3"/>
  </cols>
  <sheetData>
    <row r="1" spans="1:7" x14ac:dyDescent="0.2">
      <c r="A1" s="444" t="s">
        <v>846</v>
      </c>
      <c r="D1" s="10" t="s">
        <v>46</v>
      </c>
    </row>
    <row r="2" spans="1:7" x14ac:dyDescent="0.2">
      <c r="A2" s="113" t="s">
        <v>552</v>
      </c>
    </row>
    <row r="3" spans="1:7" x14ac:dyDescent="0.2">
      <c r="A3" s="113" t="s">
        <v>521</v>
      </c>
    </row>
    <row r="4" spans="1:7" x14ac:dyDescent="0.2">
      <c r="A4" s="113"/>
    </row>
    <row r="5" spans="1:7" ht="36" customHeight="1" x14ac:dyDescent="0.2">
      <c r="A5" s="753" t="s">
        <v>522</v>
      </c>
      <c r="B5" s="343" t="s">
        <v>508</v>
      </c>
      <c r="C5" s="343" t="s">
        <v>509</v>
      </c>
      <c r="D5" s="753" t="s">
        <v>635</v>
      </c>
    </row>
    <row r="6" spans="1:7" ht="15.75" customHeight="1" x14ac:dyDescent="0.2">
      <c r="A6" s="753"/>
      <c r="B6" s="346" t="s">
        <v>148</v>
      </c>
      <c r="C6" s="346" t="s">
        <v>148</v>
      </c>
      <c r="D6" s="753"/>
    </row>
    <row r="7" spans="1:7" x14ac:dyDescent="0.2">
      <c r="A7" s="16"/>
      <c r="B7" s="20"/>
      <c r="C7" s="81"/>
      <c r="D7" s="81"/>
    </row>
    <row r="8" spans="1:7" x14ac:dyDescent="0.2">
      <c r="A8" s="356" t="s">
        <v>64</v>
      </c>
      <c r="B8" s="358">
        <v>729551</v>
      </c>
      <c r="C8" s="357">
        <f>SUM(C11:C21,C24:C34,C37:C42)</f>
        <v>368049</v>
      </c>
      <c r="D8" s="542">
        <f>B8/C8</f>
        <v>1.9822116076935408</v>
      </c>
      <c r="F8" s="107"/>
      <c r="G8" s="107"/>
    </row>
    <row r="9" spans="1:7" x14ac:dyDescent="0.2">
      <c r="A9" s="361"/>
      <c r="B9" s="363"/>
      <c r="C9" s="81"/>
      <c r="D9" s="81"/>
      <c r="F9" s="107"/>
      <c r="G9" s="107"/>
    </row>
    <row r="10" spans="1:7" x14ac:dyDescent="0.2">
      <c r="A10" s="838" t="s">
        <v>504</v>
      </c>
      <c r="B10" s="838"/>
      <c r="C10" s="838"/>
      <c r="D10" s="838"/>
      <c r="F10" s="107"/>
      <c r="G10" s="107"/>
    </row>
    <row r="11" spans="1:7" x14ac:dyDescent="0.2">
      <c r="A11" s="364" t="s">
        <v>68</v>
      </c>
      <c r="B11" s="366">
        <v>6878</v>
      </c>
      <c r="C11" s="404">
        <v>2845</v>
      </c>
      <c r="D11" s="219">
        <v>2.4175746924428823</v>
      </c>
      <c r="F11" s="107"/>
      <c r="G11" s="107"/>
    </row>
    <row r="12" spans="1:7" x14ac:dyDescent="0.2">
      <c r="A12" s="368" t="s">
        <v>69</v>
      </c>
      <c r="B12" s="370">
        <v>3043</v>
      </c>
      <c r="C12" s="156">
        <v>1388</v>
      </c>
      <c r="D12" s="23">
        <v>2.1923631123919307</v>
      </c>
      <c r="F12" s="107"/>
      <c r="G12" s="107"/>
    </row>
    <row r="13" spans="1:7" x14ac:dyDescent="0.2">
      <c r="A13" s="372" t="s">
        <v>183</v>
      </c>
      <c r="B13" s="370">
        <v>10362</v>
      </c>
      <c r="C13" s="156">
        <v>6369</v>
      </c>
      <c r="D13" s="23">
        <v>1.6269430051813472</v>
      </c>
      <c r="F13" s="107"/>
      <c r="G13" s="107"/>
    </row>
    <row r="14" spans="1:7" x14ac:dyDescent="0.2">
      <c r="A14" s="368" t="s">
        <v>224</v>
      </c>
      <c r="B14" s="370">
        <v>18668</v>
      </c>
      <c r="C14" s="156">
        <v>7731</v>
      </c>
      <c r="D14" s="23">
        <v>2.4146940887336696</v>
      </c>
      <c r="F14" s="107"/>
      <c r="G14" s="107"/>
    </row>
    <row r="15" spans="1:7" x14ac:dyDescent="0.2">
      <c r="A15" s="372" t="s">
        <v>185</v>
      </c>
      <c r="B15" s="370">
        <v>68354</v>
      </c>
      <c r="C15" s="156">
        <v>36556</v>
      </c>
      <c r="D15" s="23">
        <v>1.8698435277382646</v>
      </c>
      <c r="F15" s="107"/>
      <c r="G15" s="107"/>
    </row>
    <row r="16" spans="1:7" x14ac:dyDescent="0.2">
      <c r="A16" s="368" t="s">
        <v>83</v>
      </c>
      <c r="B16" s="370">
        <v>51700</v>
      </c>
      <c r="C16" s="156">
        <v>18365</v>
      </c>
      <c r="D16" s="23">
        <v>2.815137489790362</v>
      </c>
      <c r="F16" s="107"/>
      <c r="G16" s="107"/>
    </row>
    <row r="17" spans="1:7" x14ac:dyDescent="0.2">
      <c r="A17" s="372" t="s">
        <v>86</v>
      </c>
      <c r="B17" s="370">
        <v>50219</v>
      </c>
      <c r="C17" s="156">
        <v>28443</v>
      </c>
      <c r="D17" s="23">
        <v>1.7656013781949864</v>
      </c>
      <c r="F17" s="107"/>
      <c r="G17" s="107"/>
    </row>
    <row r="18" spans="1:7" x14ac:dyDescent="0.2">
      <c r="A18" s="372" t="s">
        <v>189</v>
      </c>
      <c r="B18" s="370">
        <v>33868</v>
      </c>
      <c r="C18" s="156">
        <v>21642</v>
      </c>
      <c r="D18" s="23">
        <v>1.5649200628407727</v>
      </c>
      <c r="F18" s="107"/>
      <c r="G18" s="107"/>
    </row>
    <row r="19" spans="1:7" x14ac:dyDescent="0.2">
      <c r="A19" s="372" t="s">
        <v>225</v>
      </c>
      <c r="B19" s="370">
        <v>2339</v>
      </c>
      <c r="C19" s="156">
        <v>1198</v>
      </c>
      <c r="D19" s="23">
        <v>1.9524207011686143</v>
      </c>
      <c r="F19" s="107"/>
      <c r="G19" s="107"/>
    </row>
    <row r="20" spans="1:7" x14ac:dyDescent="0.2">
      <c r="A20" s="372" t="s">
        <v>93</v>
      </c>
      <c r="B20" s="370">
        <v>21472</v>
      </c>
      <c r="C20" s="156">
        <v>13870</v>
      </c>
      <c r="D20" s="23">
        <v>1.5480894015861573</v>
      </c>
      <c r="F20" s="107"/>
      <c r="G20" s="107"/>
    </row>
    <row r="21" spans="1:7" x14ac:dyDescent="0.2">
      <c r="A21" s="374" t="s">
        <v>165</v>
      </c>
      <c r="B21" s="376">
        <v>239834</v>
      </c>
      <c r="C21" s="405">
        <v>131159</v>
      </c>
      <c r="D21" s="233">
        <v>1.828574478304958</v>
      </c>
      <c r="F21" s="107"/>
      <c r="G21" s="107"/>
    </row>
    <row r="22" spans="1:7" x14ac:dyDescent="0.2">
      <c r="A22" s="378"/>
      <c r="B22" s="363"/>
      <c r="C22" s="81"/>
      <c r="D22" s="81"/>
      <c r="F22" s="107"/>
      <c r="G22" s="107"/>
    </row>
    <row r="23" spans="1:7" x14ac:dyDescent="0.2">
      <c r="A23" s="836" t="s">
        <v>505</v>
      </c>
      <c r="B23" s="836"/>
      <c r="C23" s="836"/>
      <c r="D23" s="836"/>
      <c r="F23" s="107"/>
      <c r="G23" s="107"/>
    </row>
    <row r="24" spans="1:7" x14ac:dyDescent="0.2">
      <c r="A24" s="382" t="s">
        <v>70</v>
      </c>
      <c r="B24" s="366">
        <v>11074</v>
      </c>
      <c r="C24" s="404">
        <v>2354</v>
      </c>
      <c r="D24" s="219">
        <v>4.7043330501274427</v>
      </c>
      <c r="F24" s="107"/>
      <c r="G24" s="107"/>
    </row>
    <row r="25" spans="1:7" x14ac:dyDescent="0.2">
      <c r="A25" s="386" t="s">
        <v>71</v>
      </c>
      <c r="B25" s="370">
        <v>15920</v>
      </c>
      <c r="C25" s="156">
        <v>6831</v>
      </c>
      <c r="D25" s="23">
        <v>2.330551895769287</v>
      </c>
      <c r="F25" s="107"/>
      <c r="G25" s="107"/>
    </row>
    <row r="26" spans="1:7" x14ac:dyDescent="0.2">
      <c r="A26" s="386" t="s">
        <v>181</v>
      </c>
      <c r="B26" s="370">
        <v>34566</v>
      </c>
      <c r="C26" s="156">
        <v>11179</v>
      </c>
      <c r="D26" s="23">
        <v>3.0920475892298058</v>
      </c>
      <c r="F26" s="107"/>
      <c r="G26" s="107"/>
    </row>
    <row r="27" spans="1:7" x14ac:dyDescent="0.2">
      <c r="A27" s="386" t="s">
        <v>73</v>
      </c>
      <c r="B27" s="370">
        <v>15129</v>
      </c>
      <c r="C27" s="156">
        <v>7229</v>
      </c>
      <c r="D27" s="23">
        <v>2.0928205837598561</v>
      </c>
      <c r="F27" s="107"/>
      <c r="G27" s="107"/>
    </row>
    <row r="28" spans="1:7" x14ac:dyDescent="0.2">
      <c r="A28" s="386" t="s">
        <v>75</v>
      </c>
      <c r="B28" s="370">
        <v>16448</v>
      </c>
      <c r="C28" s="156">
        <v>7150</v>
      </c>
      <c r="D28" s="23">
        <v>2.3004195804195806</v>
      </c>
      <c r="F28" s="107"/>
      <c r="G28" s="107"/>
    </row>
    <row r="29" spans="1:7" x14ac:dyDescent="0.2">
      <c r="A29" s="386" t="s">
        <v>76</v>
      </c>
      <c r="B29" s="370">
        <v>8835</v>
      </c>
      <c r="C29" s="156">
        <v>5293</v>
      </c>
      <c r="D29" s="23">
        <v>1.6691857169846969</v>
      </c>
      <c r="F29" s="107"/>
      <c r="G29" s="107"/>
    </row>
    <row r="30" spans="1:7" x14ac:dyDescent="0.2">
      <c r="A30" s="386" t="s">
        <v>81</v>
      </c>
      <c r="B30" s="370">
        <v>14244</v>
      </c>
      <c r="C30" s="156">
        <v>8489</v>
      </c>
      <c r="D30" s="23">
        <v>1.6779361526681589</v>
      </c>
      <c r="F30" s="107"/>
      <c r="G30" s="107"/>
    </row>
    <row r="31" spans="1:7" x14ac:dyDescent="0.2">
      <c r="A31" s="386" t="s">
        <v>186</v>
      </c>
      <c r="B31" s="370">
        <v>11402</v>
      </c>
      <c r="C31" s="156">
        <v>5241</v>
      </c>
      <c r="D31" s="23">
        <v>2.1755390192711315</v>
      </c>
      <c r="F31" s="107"/>
      <c r="G31" s="107"/>
    </row>
    <row r="32" spans="1:7" x14ac:dyDescent="0.2">
      <c r="A32" s="386" t="s">
        <v>87</v>
      </c>
      <c r="B32" s="370">
        <v>8809</v>
      </c>
      <c r="C32" s="156">
        <v>4265</v>
      </c>
      <c r="D32" s="23">
        <v>2.0654161781946074</v>
      </c>
      <c r="F32" s="107"/>
      <c r="G32" s="107"/>
    </row>
    <row r="33" spans="1:7" x14ac:dyDescent="0.2">
      <c r="A33" s="386" t="s">
        <v>95</v>
      </c>
      <c r="B33" s="370">
        <v>5316</v>
      </c>
      <c r="C33" s="156">
        <v>2251</v>
      </c>
      <c r="D33" s="23">
        <v>2.3616170590848511</v>
      </c>
      <c r="F33" s="107"/>
      <c r="G33" s="107"/>
    </row>
    <row r="34" spans="1:7" x14ac:dyDescent="0.2">
      <c r="A34" s="390" t="s">
        <v>96</v>
      </c>
      <c r="B34" s="376">
        <v>6437</v>
      </c>
      <c r="C34" s="405">
        <v>1982</v>
      </c>
      <c r="D34" s="233">
        <v>3.2477295660948537</v>
      </c>
      <c r="F34" s="107"/>
      <c r="G34" s="107"/>
    </row>
    <row r="35" spans="1:7" x14ac:dyDescent="0.2">
      <c r="A35" s="20"/>
      <c r="B35" s="20"/>
      <c r="C35" s="81"/>
      <c r="D35" s="81"/>
      <c r="F35" s="107"/>
      <c r="G35" s="107"/>
    </row>
    <row r="36" spans="1:7" x14ac:dyDescent="0.2">
      <c r="A36" s="836" t="s">
        <v>506</v>
      </c>
      <c r="B36" s="836"/>
      <c r="C36" s="836"/>
      <c r="D36" s="836"/>
      <c r="F36" s="107"/>
      <c r="G36" s="107"/>
    </row>
    <row r="37" spans="1:7" x14ac:dyDescent="0.2">
      <c r="A37" s="394" t="s">
        <v>180</v>
      </c>
      <c r="B37" s="366">
        <v>5364</v>
      </c>
      <c r="C37" s="404">
        <v>3143</v>
      </c>
      <c r="D37" s="219">
        <v>1.7066496977410117</v>
      </c>
      <c r="F37" s="107"/>
      <c r="G37" s="107"/>
    </row>
    <row r="38" spans="1:7" x14ac:dyDescent="0.2">
      <c r="A38" s="368" t="s">
        <v>154</v>
      </c>
      <c r="B38" s="370">
        <v>19413</v>
      </c>
      <c r="C38" s="156">
        <v>13417</v>
      </c>
      <c r="D38" s="23">
        <v>1.4468957292986511</v>
      </c>
      <c r="F38" s="107"/>
      <c r="G38" s="107"/>
    </row>
    <row r="39" spans="1:7" x14ac:dyDescent="0.2">
      <c r="A39" s="200" t="s">
        <v>187</v>
      </c>
      <c r="B39" s="370">
        <v>34556</v>
      </c>
      <c r="C39" s="156">
        <v>11495</v>
      </c>
      <c r="D39" s="23">
        <v>3.0061765985210962</v>
      </c>
      <c r="F39" s="107"/>
      <c r="G39" s="107"/>
    </row>
    <row r="40" spans="1:7" x14ac:dyDescent="0.2">
      <c r="A40" s="200" t="s">
        <v>206</v>
      </c>
      <c r="B40" s="370">
        <v>4032</v>
      </c>
      <c r="C40" s="156">
        <v>2363</v>
      </c>
      <c r="D40" s="23">
        <v>1.7063055438002539</v>
      </c>
      <c r="F40" s="107"/>
      <c r="G40" s="107"/>
    </row>
    <row r="41" spans="1:7" x14ac:dyDescent="0.2">
      <c r="A41" s="200" t="s">
        <v>190</v>
      </c>
      <c r="B41" s="370">
        <v>10832</v>
      </c>
      <c r="C41" s="156">
        <v>4969</v>
      </c>
      <c r="D41" s="23">
        <v>2.1799154759508954</v>
      </c>
      <c r="F41" s="107"/>
      <c r="G41" s="107"/>
    </row>
    <row r="42" spans="1:7" x14ac:dyDescent="0.2">
      <c r="A42" s="398" t="s">
        <v>389</v>
      </c>
      <c r="B42" s="322">
        <v>437</v>
      </c>
      <c r="C42" s="405">
        <v>832</v>
      </c>
      <c r="D42" s="233">
        <v>0.52524038461538458</v>
      </c>
      <c r="F42" s="107"/>
      <c r="G42" s="107"/>
    </row>
    <row r="43" spans="1:7" x14ac:dyDescent="0.2">
      <c r="A43" s="401"/>
      <c r="B43" s="363"/>
    </row>
    <row r="44" spans="1:7" ht="11.25" customHeight="1" x14ac:dyDescent="0.2">
      <c r="A44" s="837" t="s">
        <v>553</v>
      </c>
      <c r="B44" s="837"/>
      <c r="C44" s="837"/>
      <c r="D44" s="837"/>
    </row>
    <row r="45" spans="1:7" x14ac:dyDescent="0.2">
      <c r="A45" s="837"/>
      <c r="B45" s="837"/>
      <c r="C45" s="837"/>
      <c r="D45" s="837"/>
    </row>
    <row r="46" spans="1:7" ht="11.25" customHeight="1" x14ac:dyDescent="0.2">
      <c r="A46" s="752" t="s">
        <v>651</v>
      </c>
      <c r="B46" s="752"/>
      <c r="C46" s="752"/>
      <c r="D46" s="752"/>
      <c r="E46" s="97"/>
      <c r="F46" s="97"/>
    </row>
    <row r="47" spans="1:7" x14ac:dyDescent="0.2">
      <c r="A47" s="752"/>
      <c r="B47" s="752"/>
      <c r="C47" s="752"/>
      <c r="D47" s="752"/>
      <c r="E47" s="97"/>
      <c r="F47" s="97"/>
    </row>
    <row r="48" spans="1:7" x14ac:dyDescent="0.2">
      <c r="A48" s="752"/>
      <c r="B48" s="752"/>
      <c r="C48" s="752"/>
      <c r="D48" s="752"/>
    </row>
  </sheetData>
  <mergeCells count="7">
    <mergeCell ref="A46:D48"/>
    <mergeCell ref="A44:D45"/>
    <mergeCell ref="A5:A6"/>
    <mergeCell ref="A10:D10"/>
    <mergeCell ref="A23:D23"/>
    <mergeCell ref="A36:D36"/>
    <mergeCell ref="D5:D6"/>
  </mergeCells>
  <hyperlinks>
    <hyperlink ref="D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M31" sqref="M31"/>
    </sheetView>
  </sheetViews>
  <sheetFormatPr defaultRowHeight="11.25" x14ac:dyDescent="0.2"/>
  <cols>
    <col min="1" max="1" width="16.42578125" style="3" customWidth="1"/>
    <col min="2" max="16384" width="9.140625" style="3"/>
  </cols>
  <sheetData>
    <row r="1" spans="1:6" x14ac:dyDescent="0.2">
      <c r="A1" s="591" t="s">
        <v>845</v>
      </c>
      <c r="B1" s="730"/>
      <c r="C1" s="673"/>
      <c r="D1" s="673"/>
      <c r="E1" s="634"/>
      <c r="F1" s="10" t="s">
        <v>46</v>
      </c>
    </row>
    <row r="2" spans="1:6" x14ac:dyDescent="0.2">
      <c r="A2" s="595" t="s">
        <v>822</v>
      </c>
      <c r="B2" s="730"/>
      <c r="C2" s="673"/>
      <c r="D2" s="673"/>
      <c r="E2" s="673"/>
    </row>
    <row r="3" spans="1:6" x14ac:dyDescent="0.2">
      <c r="A3" s="597" t="s">
        <v>689</v>
      </c>
      <c r="B3" s="730"/>
      <c r="C3" s="673"/>
      <c r="D3" s="673"/>
      <c r="E3" s="673"/>
    </row>
    <row r="4" spans="1:6" x14ac:dyDescent="0.2">
      <c r="A4" s="673"/>
      <c r="B4" s="730"/>
      <c r="C4" s="673"/>
      <c r="D4" s="673"/>
      <c r="E4" s="673"/>
    </row>
    <row r="5" spans="1:6" ht="18" customHeight="1" x14ac:dyDescent="0.2">
      <c r="A5" s="839" t="s">
        <v>50</v>
      </c>
      <c r="B5" s="839" t="s">
        <v>822</v>
      </c>
      <c r="C5" s="839"/>
      <c r="D5" s="839"/>
      <c r="E5" s="839"/>
      <c r="F5" s="839"/>
    </row>
    <row r="6" spans="1:6" ht="13.5" customHeight="1" x14ac:dyDescent="0.2">
      <c r="A6" s="839"/>
      <c r="B6" s="839" t="s">
        <v>439</v>
      </c>
      <c r="C6" s="839"/>
      <c r="D6" s="839" t="s">
        <v>823</v>
      </c>
      <c r="E6" s="839"/>
      <c r="F6" s="753" t="s">
        <v>62</v>
      </c>
    </row>
    <row r="7" spans="1:6" ht="13.5" customHeight="1" x14ac:dyDescent="0.2">
      <c r="A7" s="839"/>
      <c r="B7" s="731">
        <v>2015</v>
      </c>
      <c r="C7" s="731">
        <v>2016</v>
      </c>
      <c r="D7" s="731">
        <v>2015</v>
      </c>
      <c r="E7" s="731">
        <v>2016</v>
      </c>
      <c r="F7" s="753"/>
    </row>
    <row r="8" spans="1:6" x14ac:dyDescent="0.2">
      <c r="A8" s="602"/>
      <c r="B8" s="732"/>
      <c r="C8" s="673"/>
      <c r="D8" s="732"/>
      <c r="E8" s="673"/>
    </row>
    <row r="9" spans="1:6" x14ac:dyDescent="0.2">
      <c r="A9" s="733" t="s">
        <v>64</v>
      </c>
      <c r="B9" s="734">
        <v>26868</v>
      </c>
      <c r="C9" s="734">
        <v>26450</v>
      </c>
      <c r="D9" s="735">
        <v>78.974849700697405</v>
      </c>
      <c r="E9" s="735">
        <v>78.003205815387702</v>
      </c>
      <c r="F9" s="105">
        <v>-1.2303206514378773</v>
      </c>
    </row>
    <row r="10" spans="1:6" x14ac:dyDescent="0.2">
      <c r="A10" s="736"/>
      <c r="B10" s="649"/>
      <c r="C10" s="732"/>
      <c r="D10" s="650"/>
      <c r="E10" s="650"/>
      <c r="F10" s="107"/>
    </row>
    <row r="11" spans="1:6" x14ac:dyDescent="0.2">
      <c r="A11" s="737" t="s">
        <v>180</v>
      </c>
      <c r="B11" s="639">
        <v>404</v>
      </c>
      <c r="C11" s="639">
        <v>475</v>
      </c>
      <c r="D11" s="640">
        <v>242.68510577652117</v>
      </c>
      <c r="E11" s="640">
        <v>281.70077179935873</v>
      </c>
      <c r="F11" s="219">
        <v>16.076662759339456</v>
      </c>
    </row>
    <row r="12" spans="1:6" x14ac:dyDescent="0.2">
      <c r="A12" s="738" t="s">
        <v>68</v>
      </c>
      <c r="B12" s="649">
        <v>228</v>
      </c>
      <c r="C12" s="649">
        <v>289</v>
      </c>
      <c r="D12" s="650">
        <v>36.057799617072277</v>
      </c>
      <c r="E12" s="650">
        <v>45.733128816452108</v>
      </c>
      <c r="F12" s="23">
        <v>26.832833123846122</v>
      </c>
    </row>
    <row r="13" spans="1:6" x14ac:dyDescent="0.2">
      <c r="A13" s="738" t="s">
        <v>69</v>
      </c>
      <c r="B13" s="649">
        <v>320</v>
      </c>
      <c r="C13" s="649">
        <v>354</v>
      </c>
      <c r="D13" s="650">
        <v>194.8965755690821</v>
      </c>
      <c r="E13" s="650">
        <v>211.40511745967464</v>
      </c>
      <c r="F13" s="23">
        <v>8.4704114694621691</v>
      </c>
    </row>
    <row r="14" spans="1:6" x14ac:dyDescent="0.2">
      <c r="A14" s="738" t="s">
        <v>70</v>
      </c>
      <c r="B14" s="649">
        <v>102</v>
      </c>
      <c r="C14" s="649">
        <v>127</v>
      </c>
      <c r="D14" s="650">
        <v>12.640081048535235</v>
      </c>
      <c r="E14" s="650">
        <v>15.630354652042961</v>
      </c>
      <c r="F14" s="23">
        <v>23.657076185079106</v>
      </c>
    </row>
    <row r="15" spans="1:6" x14ac:dyDescent="0.2">
      <c r="A15" s="738" t="s">
        <v>71</v>
      </c>
      <c r="B15" s="649">
        <v>639</v>
      </c>
      <c r="C15" s="649">
        <v>603</v>
      </c>
      <c r="D15" s="650">
        <v>24.89323536505157</v>
      </c>
      <c r="E15" s="650">
        <v>23.685804024192166</v>
      </c>
      <c r="F15" s="23">
        <v>-4.8504395798810389</v>
      </c>
    </row>
    <row r="16" spans="1:6" x14ac:dyDescent="0.2">
      <c r="A16" s="738" t="s">
        <v>181</v>
      </c>
      <c r="B16" s="649">
        <v>1083</v>
      </c>
      <c r="C16" s="649">
        <v>1062</v>
      </c>
      <c r="D16" s="650">
        <v>66.566222701801394</v>
      </c>
      <c r="E16" s="650">
        <v>65.683195503906617</v>
      </c>
      <c r="F16" s="23">
        <v>-1.3265394400558073</v>
      </c>
    </row>
    <row r="17" spans="1:6" x14ac:dyDescent="0.2">
      <c r="A17" s="738" t="s">
        <v>73</v>
      </c>
      <c r="B17" s="649">
        <v>1014</v>
      </c>
      <c r="C17" s="649">
        <v>981</v>
      </c>
      <c r="D17" s="650">
        <v>208.61553140095364</v>
      </c>
      <c r="E17" s="650">
        <v>201.65858066329153</v>
      </c>
      <c r="F17" s="23">
        <v>-3.3348191723515663</v>
      </c>
    </row>
    <row r="18" spans="1:6" x14ac:dyDescent="0.2">
      <c r="A18" s="738" t="s">
        <v>154</v>
      </c>
      <c r="B18" s="649">
        <v>1204</v>
      </c>
      <c r="C18" s="649">
        <v>1123</v>
      </c>
      <c r="D18" s="650">
        <v>189.09742745809297</v>
      </c>
      <c r="E18" s="650">
        <v>176.7852333426552</v>
      </c>
      <c r="F18" s="23">
        <v>-6.5110320541861171</v>
      </c>
    </row>
    <row r="19" spans="1:6" x14ac:dyDescent="0.2">
      <c r="A19" s="738" t="s">
        <v>75</v>
      </c>
      <c r="B19" s="649">
        <v>482</v>
      </c>
      <c r="C19" s="649">
        <v>477</v>
      </c>
      <c r="D19" s="650">
        <v>42.802063423848267</v>
      </c>
      <c r="E19" s="650">
        <v>42.236957773991726</v>
      </c>
      <c r="F19" s="23">
        <v>-1.3202766517599218</v>
      </c>
    </row>
    <row r="20" spans="1:6" x14ac:dyDescent="0.2">
      <c r="A20" s="738" t="s">
        <v>76</v>
      </c>
      <c r="B20" s="649">
        <v>216</v>
      </c>
      <c r="C20" s="649">
        <v>276</v>
      </c>
      <c r="D20" s="650">
        <v>16.269533508170106</v>
      </c>
      <c r="E20" s="650">
        <v>20.682321485222367</v>
      </c>
      <c r="F20" s="23">
        <v>27.123014773818088</v>
      </c>
    </row>
    <row r="21" spans="1:6" x14ac:dyDescent="0.2">
      <c r="A21" s="738" t="s">
        <v>183</v>
      </c>
      <c r="B21" s="649">
        <v>142</v>
      </c>
      <c r="C21" s="649">
        <v>192</v>
      </c>
      <c r="D21" s="650">
        <v>25.267757978396912</v>
      </c>
      <c r="E21" s="650">
        <v>34.156609506729509</v>
      </c>
      <c r="F21" s="23">
        <v>35.17863174062483</v>
      </c>
    </row>
    <row r="22" spans="1:6" x14ac:dyDescent="0.2">
      <c r="A22" s="738" t="s">
        <v>224</v>
      </c>
      <c r="B22" s="649">
        <v>265</v>
      </c>
      <c r="C22" s="649">
        <v>301</v>
      </c>
      <c r="D22" s="650">
        <v>59.111337717728745</v>
      </c>
      <c r="E22" s="650">
        <v>67.150209657904412</v>
      </c>
      <c r="F22" s="23">
        <v>13.599543252706049</v>
      </c>
    </row>
    <row r="23" spans="1:6" x14ac:dyDescent="0.2">
      <c r="A23" s="738" t="s">
        <v>185</v>
      </c>
      <c r="B23" s="649">
        <v>1963</v>
      </c>
      <c r="C23" s="649">
        <v>1964</v>
      </c>
      <c r="D23" s="650">
        <v>59.23285933320043</v>
      </c>
      <c r="E23" s="650">
        <v>59.736182662507808</v>
      </c>
      <c r="F23" s="23">
        <v>0.84973667483456694</v>
      </c>
    </row>
    <row r="24" spans="1:6" x14ac:dyDescent="0.2">
      <c r="A24" s="738" t="s">
        <v>81</v>
      </c>
      <c r="B24" s="649">
        <v>362</v>
      </c>
      <c r="C24" s="649">
        <v>424</v>
      </c>
      <c r="D24" s="650">
        <v>22.519690237005761</v>
      </c>
      <c r="E24" s="650">
        <v>26.290024873786255</v>
      </c>
      <c r="F24" s="23">
        <v>16.742391201211305</v>
      </c>
    </row>
    <row r="25" spans="1:6" x14ac:dyDescent="0.2">
      <c r="A25" s="738" t="s">
        <v>186</v>
      </c>
      <c r="B25" s="649">
        <v>679</v>
      </c>
      <c r="C25" s="649">
        <v>621</v>
      </c>
      <c r="D25" s="650">
        <v>101.15456470585723</v>
      </c>
      <c r="E25" s="650">
        <v>92.531509635756322</v>
      </c>
      <c r="F25" s="23">
        <v>-8.524632669989229</v>
      </c>
    </row>
    <row r="26" spans="1:6" x14ac:dyDescent="0.2">
      <c r="A26" s="738" t="s">
        <v>83</v>
      </c>
      <c r="B26" s="649">
        <v>968</v>
      </c>
      <c r="C26" s="649">
        <v>856</v>
      </c>
      <c r="D26" s="650">
        <v>53.542186431445479</v>
      </c>
      <c r="E26" s="650">
        <v>47.744078621538797</v>
      </c>
      <c r="F26" s="23">
        <v>-10.829045648575597</v>
      </c>
    </row>
    <row r="27" spans="1:6" x14ac:dyDescent="0.2">
      <c r="A27" s="738" t="s">
        <v>187</v>
      </c>
      <c r="B27" s="649">
        <v>1532</v>
      </c>
      <c r="C27" s="649">
        <v>1615</v>
      </c>
      <c r="D27" s="650">
        <v>94.074659598496822</v>
      </c>
      <c r="E27" s="650">
        <v>99.137156205071264</v>
      </c>
      <c r="F27" s="23">
        <v>5.381360536600166</v>
      </c>
    </row>
    <row r="28" spans="1:6" x14ac:dyDescent="0.2">
      <c r="A28" s="738" t="s">
        <v>206</v>
      </c>
      <c r="B28" s="649">
        <v>194</v>
      </c>
      <c r="C28" s="649">
        <v>198</v>
      </c>
      <c r="D28" s="650">
        <v>33.813209379089628</v>
      </c>
      <c r="E28" s="650">
        <v>34.463478244070188</v>
      </c>
      <c r="F28" s="23">
        <v>1.9231208066948335</v>
      </c>
    </row>
    <row r="29" spans="1:6" x14ac:dyDescent="0.2">
      <c r="A29" s="738" t="s">
        <v>86</v>
      </c>
      <c r="B29" s="649">
        <v>2235</v>
      </c>
      <c r="C29" s="649">
        <v>2293</v>
      </c>
      <c r="D29" s="650">
        <v>87.428601514274789</v>
      </c>
      <c r="E29" s="650">
        <v>90.456977359904485</v>
      </c>
      <c r="F29" s="23">
        <v>3.4638273896388849</v>
      </c>
    </row>
    <row r="30" spans="1:6" x14ac:dyDescent="0.2">
      <c r="A30" s="738" t="s">
        <v>87</v>
      </c>
      <c r="B30" s="649">
        <v>141</v>
      </c>
      <c r="C30" s="649">
        <v>142</v>
      </c>
      <c r="D30" s="650">
        <v>23.744239881016934</v>
      </c>
      <c r="E30" s="650">
        <v>23.909758126325595</v>
      </c>
      <c r="F30" s="23">
        <v>0.69708799329049054</v>
      </c>
    </row>
    <row r="31" spans="1:6" x14ac:dyDescent="0.2">
      <c r="A31" s="738" t="s">
        <v>189</v>
      </c>
      <c r="B31" s="649">
        <v>1291</v>
      </c>
      <c r="C31" s="649">
        <v>1348</v>
      </c>
      <c r="D31" s="650">
        <v>76.428999036472121</v>
      </c>
      <c r="E31" s="650">
        <v>80.727646207182801</v>
      </c>
      <c r="F31" s="23">
        <v>5.6243666996860009</v>
      </c>
    </row>
    <row r="32" spans="1:6" x14ac:dyDescent="0.2">
      <c r="A32" s="738" t="s">
        <v>190</v>
      </c>
      <c r="B32" s="649">
        <v>207</v>
      </c>
      <c r="C32" s="649">
        <v>269</v>
      </c>
      <c r="D32" s="650">
        <v>64.033891104583446</v>
      </c>
      <c r="E32" s="650">
        <v>83.367992937891074</v>
      </c>
      <c r="F32" s="23">
        <v>30.193545167714664</v>
      </c>
    </row>
    <row r="33" spans="1:6" x14ac:dyDescent="0.2">
      <c r="A33" s="738" t="s">
        <v>225</v>
      </c>
      <c r="B33" s="649">
        <v>57</v>
      </c>
      <c r="C33" s="649">
        <v>99</v>
      </c>
      <c r="D33" s="650">
        <v>53.64653529863245</v>
      </c>
      <c r="E33" s="650">
        <v>92.091583115003971</v>
      </c>
      <c r="F33" s="23">
        <v>71.663617421629738</v>
      </c>
    </row>
    <row r="34" spans="1:6" x14ac:dyDescent="0.2">
      <c r="A34" s="738" t="s">
        <v>93</v>
      </c>
      <c r="B34" s="649">
        <v>316</v>
      </c>
      <c r="C34" s="649">
        <v>304</v>
      </c>
      <c r="D34" s="650">
        <v>28.865106398635522</v>
      </c>
      <c r="E34" s="650">
        <v>27.968597567276134</v>
      </c>
      <c r="F34" s="23">
        <v>-3.1058566664482035</v>
      </c>
    </row>
    <row r="35" spans="1:6" x14ac:dyDescent="0.2">
      <c r="A35" s="738" t="s">
        <v>165</v>
      </c>
      <c r="B35" s="649">
        <v>9918</v>
      </c>
      <c r="C35" s="649">
        <v>9572</v>
      </c>
      <c r="D35" s="650">
        <v>145.72935713061122</v>
      </c>
      <c r="E35" s="650">
        <v>141.06093847612397</v>
      </c>
      <c r="F35" s="23">
        <v>-3.2034853830468335</v>
      </c>
    </row>
    <row r="36" spans="1:6" x14ac:dyDescent="0.2">
      <c r="A36" s="738" t="s">
        <v>95</v>
      </c>
      <c r="B36" s="649">
        <v>764</v>
      </c>
      <c r="C36" s="649">
        <v>296</v>
      </c>
      <c r="D36" s="650">
        <v>185.06807340576364</v>
      </c>
      <c r="E36" s="650">
        <v>71.518587798277792</v>
      </c>
      <c r="F36" s="23">
        <v>-61.355523682643764</v>
      </c>
    </row>
    <row r="37" spans="1:6" x14ac:dyDescent="0.2">
      <c r="A37" s="739" t="s">
        <v>96</v>
      </c>
      <c r="B37" s="740">
        <v>142</v>
      </c>
      <c r="C37" s="740">
        <v>189</v>
      </c>
      <c r="D37" s="741">
        <v>49.72320445339718</v>
      </c>
      <c r="E37" s="741">
        <v>65.939042627208849</v>
      </c>
      <c r="F37" s="233">
        <v>32.612214663296449</v>
      </c>
    </row>
    <row r="38" spans="1:6" x14ac:dyDescent="0.2">
      <c r="A38" s="738"/>
      <c r="B38" s="649"/>
      <c r="C38" s="732"/>
    </row>
    <row r="39" spans="1:6" x14ac:dyDescent="0.2">
      <c r="A39" s="628" t="s">
        <v>824</v>
      </c>
      <c r="B39" s="649"/>
      <c r="C39" s="732"/>
      <c r="D39" s="650"/>
      <c r="E39" s="650"/>
    </row>
    <row r="40" spans="1:6" x14ac:dyDescent="0.2">
      <c r="A40" s="628" t="s">
        <v>98</v>
      </c>
      <c r="B40" s="742"/>
      <c r="C40" s="742"/>
      <c r="D40" s="742"/>
      <c r="E40" s="742"/>
    </row>
    <row r="41" spans="1:6" x14ac:dyDescent="0.2">
      <c r="A41" s="617" t="s">
        <v>873</v>
      </c>
      <c r="B41" s="730"/>
      <c r="C41" s="673"/>
      <c r="D41" s="673"/>
      <c r="E41" s="673"/>
    </row>
    <row r="42" spans="1:6" x14ac:dyDescent="0.2">
      <c r="A42" s="743"/>
      <c r="B42" s="730"/>
      <c r="C42" s="673"/>
      <c r="D42" s="673"/>
      <c r="E42" s="673"/>
    </row>
  </sheetData>
  <mergeCells count="5">
    <mergeCell ref="A5:A7"/>
    <mergeCell ref="B5:F5"/>
    <mergeCell ref="B6:C6"/>
    <mergeCell ref="D6:E6"/>
    <mergeCell ref="F6:F7"/>
  </mergeCells>
  <hyperlinks>
    <hyperlink ref="F1" location="Índice!A1" display="(Voltar ao índice)"/>
  </hyperlink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zoomScaleNormal="100" workbookViewId="0">
      <pane xSplit="1" topLeftCell="B1" activePane="topRight" state="frozen"/>
      <selection activeCell="M31" sqref="M31"/>
      <selection pane="topRight" activeCell="M31" sqref="M31"/>
    </sheetView>
  </sheetViews>
  <sheetFormatPr defaultRowHeight="11.25" x14ac:dyDescent="0.2"/>
  <cols>
    <col min="1" max="1" width="17.140625" style="1" customWidth="1"/>
    <col min="2" max="29" width="9.140625" style="1" customWidth="1"/>
    <col min="30" max="16384" width="9.140625" style="1"/>
  </cols>
  <sheetData>
    <row r="1" spans="1:31" x14ac:dyDescent="0.2">
      <c r="A1" s="591" t="s">
        <v>844</v>
      </c>
      <c r="B1" s="592"/>
      <c r="C1" s="593"/>
      <c r="D1" s="593"/>
      <c r="E1" s="593"/>
      <c r="F1" s="593"/>
      <c r="G1" s="593"/>
      <c r="H1" s="593"/>
      <c r="I1" s="593"/>
      <c r="J1" s="593"/>
      <c r="K1" s="593"/>
      <c r="L1" s="593"/>
      <c r="M1" s="593"/>
      <c r="N1" s="593"/>
      <c r="O1" s="593"/>
      <c r="P1" s="593"/>
      <c r="Q1" s="593"/>
      <c r="R1" s="593"/>
      <c r="S1" s="593"/>
      <c r="T1" s="593"/>
      <c r="U1" s="593"/>
      <c r="V1" s="593"/>
      <c r="W1" s="593"/>
      <c r="X1" s="593"/>
      <c r="Y1" s="593"/>
      <c r="Z1" s="593"/>
      <c r="AA1" s="593"/>
      <c r="AB1" s="593"/>
      <c r="AC1" s="594" t="s">
        <v>46</v>
      </c>
    </row>
    <row r="2" spans="1:31" x14ac:dyDescent="0.2">
      <c r="A2" s="595" t="s">
        <v>688</v>
      </c>
      <c r="B2" s="596"/>
      <c r="C2" s="593"/>
      <c r="D2" s="593"/>
      <c r="E2" s="593"/>
      <c r="F2" s="593"/>
      <c r="G2" s="593"/>
      <c r="H2" s="593"/>
      <c r="I2" s="593"/>
      <c r="J2" s="593"/>
      <c r="K2" s="593"/>
      <c r="L2" s="593"/>
      <c r="M2" s="593"/>
      <c r="N2" s="593"/>
      <c r="O2" s="593"/>
      <c r="P2" s="593"/>
      <c r="Q2" s="593"/>
      <c r="R2" s="593"/>
      <c r="S2" s="593"/>
      <c r="T2" s="593"/>
      <c r="U2" s="593"/>
      <c r="V2" s="593"/>
      <c r="W2" s="593"/>
      <c r="X2" s="593"/>
      <c r="Y2" s="593"/>
      <c r="Z2" s="593"/>
      <c r="AA2" s="593"/>
      <c r="AB2" s="593"/>
      <c r="AC2" s="593"/>
    </row>
    <row r="3" spans="1:31" x14ac:dyDescent="0.2">
      <c r="A3" s="597" t="s">
        <v>689</v>
      </c>
      <c r="B3" s="598"/>
      <c r="C3" s="593"/>
      <c r="D3" s="593"/>
      <c r="E3" s="593"/>
      <c r="F3" s="593"/>
      <c r="G3" s="593"/>
      <c r="H3" s="593"/>
      <c r="I3" s="593"/>
      <c r="J3" s="593"/>
      <c r="K3" s="593"/>
      <c r="L3" s="593"/>
      <c r="M3" s="593"/>
      <c r="N3" s="593"/>
      <c r="O3" s="593"/>
      <c r="P3" s="593"/>
      <c r="Q3" s="593"/>
      <c r="R3" s="593"/>
      <c r="S3" s="593"/>
      <c r="T3" s="593"/>
      <c r="U3" s="593"/>
      <c r="V3" s="593"/>
      <c r="W3" s="593"/>
      <c r="X3" s="593"/>
      <c r="Y3" s="593"/>
      <c r="Z3" s="593"/>
      <c r="AA3" s="593"/>
      <c r="AB3" s="593"/>
      <c r="AC3" s="593"/>
    </row>
    <row r="4" spans="1:31" x14ac:dyDescent="0.2">
      <c r="A4" s="599"/>
      <c r="B4" s="593"/>
      <c r="C4" s="600"/>
      <c r="D4" s="600"/>
      <c r="E4" s="600"/>
      <c r="F4" s="600"/>
      <c r="G4" s="600"/>
      <c r="H4" s="600"/>
      <c r="I4" s="600"/>
      <c r="J4" s="600"/>
      <c r="K4" s="600"/>
      <c r="L4" s="600"/>
      <c r="M4" s="600"/>
      <c r="N4" s="600"/>
      <c r="O4" s="600"/>
      <c r="P4" s="600"/>
      <c r="Q4" s="600"/>
      <c r="R4" s="600"/>
      <c r="S4" s="600"/>
      <c r="T4" s="600"/>
      <c r="U4" s="600"/>
      <c r="V4" s="600"/>
      <c r="W4" s="600"/>
      <c r="X4" s="600"/>
      <c r="Y4" s="600"/>
      <c r="Z4" s="600"/>
      <c r="AA4" s="600"/>
      <c r="AB4" s="600"/>
      <c r="AC4" s="600"/>
    </row>
    <row r="5" spans="1:31" ht="31.5" customHeight="1" x14ac:dyDescent="0.2">
      <c r="A5" s="839" t="s">
        <v>50</v>
      </c>
      <c r="B5" s="840" t="s">
        <v>690</v>
      </c>
      <c r="C5" s="840"/>
      <c r="D5" s="840" t="s">
        <v>691</v>
      </c>
      <c r="E5" s="840"/>
      <c r="F5" s="840" t="s">
        <v>692</v>
      </c>
      <c r="G5" s="840"/>
      <c r="H5" s="840" t="s">
        <v>693</v>
      </c>
      <c r="I5" s="840"/>
      <c r="J5" s="840" t="s">
        <v>694</v>
      </c>
      <c r="K5" s="840"/>
      <c r="L5" s="840" t="s">
        <v>56</v>
      </c>
      <c r="M5" s="840"/>
      <c r="N5" s="840" t="s">
        <v>695</v>
      </c>
      <c r="O5" s="840"/>
      <c r="P5" s="840" t="s">
        <v>673</v>
      </c>
      <c r="Q5" s="840"/>
      <c r="R5" s="841" t="s">
        <v>696</v>
      </c>
      <c r="S5" s="842"/>
      <c r="T5" s="840" t="s">
        <v>697</v>
      </c>
      <c r="U5" s="840"/>
      <c r="V5" s="840" t="s">
        <v>698</v>
      </c>
      <c r="W5" s="840"/>
      <c r="X5" s="840" t="s">
        <v>699</v>
      </c>
      <c r="Y5" s="840"/>
      <c r="Z5" s="841" t="s">
        <v>700</v>
      </c>
      <c r="AA5" s="842"/>
      <c r="AB5" s="839" t="s">
        <v>238</v>
      </c>
      <c r="AC5" s="839"/>
    </row>
    <row r="6" spans="1:31" x14ac:dyDescent="0.2">
      <c r="A6" s="839"/>
      <c r="B6" s="601">
        <v>2015</v>
      </c>
      <c r="C6" s="601">
        <v>2016</v>
      </c>
      <c r="D6" s="601">
        <v>2015</v>
      </c>
      <c r="E6" s="601">
        <v>2016</v>
      </c>
      <c r="F6" s="601">
        <v>2015</v>
      </c>
      <c r="G6" s="601">
        <v>2016</v>
      </c>
      <c r="H6" s="601">
        <v>2015</v>
      </c>
      <c r="I6" s="601">
        <v>2016</v>
      </c>
      <c r="J6" s="601">
        <v>2015</v>
      </c>
      <c r="K6" s="601">
        <v>2016</v>
      </c>
      <c r="L6" s="601">
        <v>2015</v>
      </c>
      <c r="M6" s="601">
        <v>2016</v>
      </c>
      <c r="N6" s="601">
        <v>2015</v>
      </c>
      <c r="O6" s="601">
        <v>2016</v>
      </c>
      <c r="P6" s="601">
        <v>2015</v>
      </c>
      <c r="Q6" s="601">
        <v>2016</v>
      </c>
      <c r="R6" s="601">
        <v>2015</v>
      </c>
      <c r="S6" s="601">
        <v>2016</v>
      </c>
      <c r="T6" s="601">
        <v>2015</v>
      </c>
      <c r="U6" s="601">
        <v>2016</v>
      </c>
      <c r="V6" s="601">
        <v>2015</v>
      </c>
      <c r="W6" s="601">
        <v>2016</v>
      </c>
      <c r="X6" s="601">
        <v>2015</v>
      </c>
      <c r="Y6" s="601">
        <v>2016</v>
      </c>
      <c r="Z6" s="601">
        <v>2015</v>
      </c>
      <c r="AA6" s="601">
        <v>2016</v>
      </c>
      <c r="AB6" s="601">
        <v>2015</v>
      </c>
      <c r="AC6" s="601">
        <v>2016</v>
      </c>
    </row>
    <row r="7" spans="1:31" s="38" customFormat="1" x14ac:dyDescent="0.2">
      <c r="A7" s="602"/>
      <c r="B7" s="602"/>
      <c r="C7" s="603"/>
      <c r="D7" s="603"/>
      <c r="E7" s="604"/>
      <c r="F7" s="604"/>
      <c r="G7" s="605"/>
      <c r="H7" s="606"/>
      <c r="I7" s="604"/>
      <c r="J7" s="603"/>
      <c r="K7" s="605"/>
      <c r="L7" s="605"/>
      <c r="M7" s="604"/>
      <c r="N7" s="605"/>
      <c r="O7" s="603"/>
      <c r="P7" s="604"/>
      <c r="Q7" s="605"/>
      <c r="R7" s="605"/>
      <c r="S7" s="605"/>
      <c r="T7" s="605"/>
      <c r="U7" s="605"/>
      <c r="V7" s="605"/>
      <c r="W7" s="605"/>
      <c r="X7" s="605"/>
      <c r="Y7" s="605"/>
      <c r="Z7" s="605"/>
      <c r="AA7" s="605"/>
      <c r="AB7" s="605"/>
      <c r="AC7" s="605"/>
    </row>
    <row r="8" spans="1:31" s="38" customFormat="1" x14ac:dyDescent="0.2">
      <c r="A8" s="607" t="s">
        <v>64</v>
      </c>
      <c r="B8" s="608">
        <f>SUM(B11:B37)</f>
        <v>12724</v>
      </c>
      <c r="C8" s="608">
        <f t="shared" ref="C8:AC8" si="0">SUM(C11:C37)</f>
        <v>12960</v>
      </c>
      <c r="D8" s="608">
        <f t="shared" si="0"/>
        <v>6666</v>
      </c>
      <c r="E8" s="608">
        <f t="shared" si="0"/>
        <v>6254</v>
      </c>
      <c r="F8" s="608">
        <f t="shared" si="0"/>
        <v>2788</v>
      </c>
      <c r="G8" s="608">
        <f t="shared" si="0"/>
        <v>2730</v>
      </c>
      <c r="H8" s="608">
        <f t="shared" si="0"/>
        <v>783</v>
      </c>
      <c r="I8" s="608">
        <f t="shared" si="0"/>
        <v>894</v>
      </c>
      <c r="J8" s="608">
        <f t="shared" si="0"/>
        <v>739</v>
      </c>
      <c r="K8" s="608">
        <f t="shared" si="0"/>
        <v>795</v>
      </c>
      <c r="L8" s="608">
        <f t="shared" si="0"/>
        <v>634</v>
      </c>
      <c r="M8" s="608">
        <f t="shared" si="0"/>
        <v>690</v>
      </c>
      <c r="N8" s="608">
        <f t="shared" si="0"/>
        <v>451</v>
      </c>
      <c r="O8" s="608">
        <f t="shared" si="0"/>
        <v>535</v>
      </c>
      <c r="P8" s="608">
        <f t="shared" si="0"/>
        <v>344</v>
      </c>
      <c r="Q8" s="608">
        <f t="shared" si="0"/>
        <v>321</v>
      </c>
      <c r="R8" s="608">
        <f t="shared" si="0"/>
        <v>187</v>
      </c>
      <c r="S8" s="608">
        <f t="shared" si="0"/>
        <v>281</v>
      </c>
      <c r="T8" s="608">
        <f t="shared" si="0"/>
        <v>229</v>
      </c>
      <c r="U8" s="608">
        <f t="shared" si="0"/>
        <v>248</v>
      </c>
      <c r="V8" s="608">
        <f t="shared" si="0"/>
        <v>167</v>
      </c>
      <c r="W8" s="608">
        <f t="shared" si="0"/>
        <v>210</v>
      </c>
      <c r="X8" s="608">
        <f t="shared" si="0"/>
        <v>40</v>
      </c>
      <c r="Y8" s="608">
        <f t="shared" si="0"/>
        <v>35</v>
      </c>
      <c r="Z8" s="608">
        <f t="shared" si="0"/>
        <v>1676</v>
      </c>
      <c r="AA8" s="608">
        <f t="shared" si="0"/>
        <v>1846</v>
      </c>
      <c r="AB8" s="608">
        <f t="shared" si="0"/>
        <v>27428</v>
      </c>
      <c r="AC8" s="608">
        <f t="shared" si="0"/>
        <v>27799</v>
      </c>
    </row>
    <row r="9" spans="1:31" s="38" customFormat="1" ht="22.5" x14ac:dyDescent="0.2">
      <c r="A9" s="607" t="s">
        <v>701</v>
      </c>
      <c r="B9" s="609">
        <v>46.390549803120898</v>
      </c>
      <c r="C9" s="609">
        <v>46.620382028130507</v>
      </c>
      <c r="D9" s="609">
        <v>24.303631325652617</v>
      </c>
      <c r="E9" s="609">
        <v>22.497212129932731</v>
      </c>
      <c r="F9" s="609">
        <v>10.164795099897916</v>
      </c>
      <c r="G9" s="609">
        <v>9.8204971401848979</v>
      </c>
      <c r="H9" s="609">
        <v>2.8547469738952893</v>
      </c>
      <c r="I9" s="609">
        <v>3.2159430195330767</v>
      </c>
      <c r="J9" s="609">
        <v>2.6943269651451072</v>
      </c>
      <c r="K9" s="609">
        <v>2.8598151012626354</v>
      </c>
      <c r="L9" s="609">
        <v>2.311506489718536</v>
      </c>
      <c r="M9" s="609">
        <v>2.4821036727939854</v>
      </c>
      <c r="N9" s="609">
        <v>1.6443050896893685</v>
      </c>
      <c r="O9" s="609">
        <v>1.9245296593402641</v>
      </c>
      <c r="P9" s="609">
        <v>1.2541927956832435</v>
      </c>
      <c r="Q9" s="609">
        <v>1.1547177956041585</v>
      </c>
      <c r="R9" s="609">
        <v>0.68178503718827477</v>
      </c>
      <c r="S9" s="609">
        <v>1.0108277276161013</v>
      </c>
      <c r="T9" s="609">
        <v>0.83491322735890339</v>
      </c>
      <c r="U9" s="609">
        <v>0.89211842152595411</v>
      </c>
      <c r="V9" s="609">
        <v>0.60886685139273733</v>
      </c>
      <c r="W9" s="609">
        <v>0.75542285693729994</v>
      </c>
      <c r="X9" s="609">
        <v>0.14583637159107482</v>
      </c>
      <c r="Y9" s="609">
        <v>0.12590380948954996</v>
      </c>
      <c r="Z9" s="609">
        <v>6.1105439696660344</v>
      </c>
      <c r="AA9" s="609">
        <v>6.6405266376488363</v>
      </c>
      <c r="AB9" s="609">
        <v>100</v>
      </c>
      <c r="AC9" s="609">
        <v>100</v>
      </c>
    </row>
    <row r="10" spans="1:31" s="38" customFormat="1" x14ac:dyDescent="0.2">
      <c r="A10" s="610"/>
      <c r="B10" s="611"/>
      <c r="C10" s="611"/>
      <c r="D10" s="611"/>
      <c r="E10" s="611"/>
      <c r="F10" s="611"/>
      <c r="G10" s="611"/>
      <c r="H10" s="606"/>
      <c r="I10" s="611"/>
      <c r="J10" s="611"/>
      <c r="K10" s="611"/>
      <c r="L10" s="611"/>
      <c r="M10" s="611"/>
      <c r="N10" s="611"/>
      <c r="O10" s="611"/>
      <c r="P10" s="611"/>
      <c r="Q10" s="611"/>
      <c r="R10" s="611"/>
      <c r="S10" s="611"/>
      <c r="T10" s="611"/>
      <c r="U10" s="611"/>
      <c r="V10" s="611"/>
      <c r="W10" s="611"/>
      <c r="X10" s="611"/>
      <c r="Y10" s="611"/>
      <c r="Z10" s="611"/>
      <c r="AA10" s="611"/>
      <c r="AB10" s="611"/>
      <c r="AC10" s="612"/>
    </row>
    <row r="11" spans="1:31" s="38" customFormat="1" x14ac:dyDescent="0.2">
      <c r="A11" s="613" t="s">
        <v>180</v>
      </c>
      <c r="B11" s="614">
        <v>188</v>
      </c>
      <c r="C11" s="614">
        <v>217</v>
      </c>
      <c r="D11" s="614">
        <v>48</v>
      </c>
      <c r="E11" s="614">
        <v>49</v>
      </c>
      <c r="F11" s="614">
        <v>64</v>
      </c>
      <c r="G11" s="614">
        <v>53</v>
      </c>
      <c r="H11" s="615">
        <v>39</v>
      </c>
      <c r="I11" s="614">
        <v>43</v>
      </c>
      <c r="J11" s="614">
        <v>43</v>
      </c>
      <c r="K11" s="614">
        <v>16</v>
      </c>
      <c r="L11" s="614">
        <v>8</v>
      </c>
      <c r="M11" s="614">
        <v>7</v>
      </c>
      <c r="N11" s="614">
        <v>10</v>
      </c>
      <c r="O11" s="614">
        <v>10</v>
      </c>
      <c r="P11" s="614">
        <v>16</v>
      </c>
      <c r="Q11" s="614">
        <v>10</v>
      </c>
      <c r="R11" s="614" t="s">
        <v>241</v>
      </c>
      <c r="S11" s="614">
        <v>1</v>
      </c>
      <c r="T11" s="614">
        <v>7</v>
      </c>
      <c r="U11" s="614">
        <v>4</v>
      </c>
      <c r="V11" s="614">
        <v>5</v>
      </c>
      <c r="W11" s="614">
        <v>2</v>
      </c>
      <c r="X11" s="616" t="s">
        <v>241</v>
      </c>
      <c r="Y11" s="616" t="s">
        <v>241</v>
      </c>
      <c r="Z11" s="614">
        <v>17</v>
      </c>
      <c r="AA11" s="614">
        <v>12</v>
      </c>
      <c r="AB11" s="614">
        <v>445</v>
      </c>
      <c r="AC11" s="614">
        <v>424</v>
      </c>
      <c r="AD11" s="55"/>
      <c r="AE11" s="55"/>
    </row>
    <row r="12" spans="1:31" s="38" customFormat="1" x14ac:dyDescent="0.2">
      <c r="A12" s="617" t="s">
        <v>68</v>
      </c>
      <c r="B12" s="618">
        <v>137</v>
      </c>
      <c r="C12" s="619">
        <v>110</v>
      </c>
      <c r="D12" s="619">
        <v>47</v>
      </c>
      <c r="E12" s="619">
        <v>30</v>
      </c>
      <c r="F12" s="620">
        <v>45</v>
      </c>
      <c r="G12" s="619">
        <v>75</v>
      </c>
      <c r="H12" s="618">
        <v>1</v>
      </c>
      <c r="I12" s="620">
        <v>4</v>
      </c>
      <c r="J12" s="619">
        <v>4</v>
      </c>
      <c r="K12" s="619">
        <v>10</v>
      </c>
      <c r="L12" s="619">
        <v>3</v>
      </c>
      <c r="M12" s="619">
        <v>4</v>
      </c>
      <c r="N12" s="619">
        <v>15</v>
      </c>
      <c r="O12" s="619">
        <v>17</v>
      </c>
      <c r="P12" s="619">
        <v>7</v>
      </c>
      <c r="Q12" s="619">
        <v>6</v>
      </c>
      <c r="R12" s="619">
        <v>1</v>
      </c>
      <c r="S12" s="619" t="s">
        <v>241</v>
      </c>
      <c r="T12" s="619">
        <v>1</v>
      </c>
      <c r="U12" s="620" t="s">
        <v>241</v>
      </c>
      <c r="V12" s="620" t="s">
        <v>241</v>
      </c>
      <c r="W12" s="620">
        <v>3</v>
      </c>
      <c r="X12" s="620">
        <v>1</v>
      </c>
      <c r="Y12" s="620" t="s">
        <v>241</v>
      </c>
      <c r="Z12" s="619">
        <v>29</v>
      </c>
      <c r="AA12" s="619">
        <v>30</v>
      </c>
      <c r="AB12" s="620">
        <v>291</v>
      </c>
      <c r="AC12" s="619">
        <v>289</v>
      </c>
      <c r="AD12" s="55"/>
      <c r="AE12" s="55"/>
    </row>
    <row r="13" spans="1:31" s="38" customFormat="1" x14ac:dyDescent="0.2">
      <c r="A13" s="617" t="s">
        <v>69</v>
      </c>
      <c r="B13" s="619">
        <v>117</v>
      </c>
      <c r="C13" s="619">
        <v>94</v>
      </c>
      <c r="D13" s="619">
        <v>31</v>
      </c>
      <c r="E13" s="619">
        <v>19</v>
      </c>
      <c r="F13" s="619">
        <v>15</v>
      </c>
      <c r="G13" s="619">
        <v>38</v>
      </c>
      <c r="H13" s="618">
        <v>14</v>
      </c>
      <c r="I13" s="619">
        <v>7</v>
      </c>
      <c r="J13" s="619">
        <v>7</v>
      </c>
      <c r="K13" s="619">
        <v>1</v>
      </c>
      <c r="L13" s="619">
        <v>9</v>
      </c>
      <c r="M13" s="619">
        <v>16</v>
      </c>
      <c r="N13" s="619">
        <v>7</v>
      </c>
      <c r="O13" s="619">
        <v>1</v>
      </c>
      <c r="P13" s="619">
        <v>1</v>
      </c>
      <c r="Q13" s="619">
        <v>7</v>
      </c>
      <c r="R13" s="619" t="s">
        <v>241</v>
      </c>
      <c r="S13" s="619">
        <v>1</v>
      </c>
      <c r="T13" s="619">
        <v>8</v>
      </c>
      <c r="U13" s="619">
        <v>1</v>
      </c>
      <c r="V13" s="619">
        <v>33</v>
      </c>
      <c r="W13" s="619">
        <v>2</v>
      </c>
      <c r="X13" s="619" t="s">
        <v>241</v>
      </c>
      <c r="Y13" s="620" t="s">
        <v>241</v>
      </c>
      <c r="Z13" s="619">
        <v>70</v>
      </c>
      <c r="AA13" s="619">
        <v>11</v>
      </c>
      <c r="AB13" s="620">
        <v>312</v>
      </c>
      <c r="AC13" s="619">
        <v>198</v>
      </c>
      <c r="AD13" s="55"/>
      <c r="AE13" s="55"/>
    </row>
    <row r="14" spans="1:31" s="38" customFormat="1" x14ac:dyDescent="0.2">
      <c r="A14" s="617" t="s">
        <v>70</v>
      </c>
      <c r="B14" s="619">
        <v>57</v>
      </c>
      <c r="C14" s="619">
        <v>153</v>
      </c>
      <c r="D14" s="619">
        <v>26</v>
      </c>
      <c r="E14" s="619">
        <v>24</v>
      </c>
      <c r="F14" s="619">
        <v>40</v>
      </c>
      <c r="G14" s="619">
        <v>27</v>
      </c>
      <c r="H14" s="618">
        <v>2</v>
      </c>
      <c r="I14" s="619">
        <v>28</v>
      </c>
      <c r="J14" s="620">
        <v>10</v>
      </c>
      <c r="K14" s="619">
        <v>15</v>
      </c>
      <c r="L14" s="619">
        <v>10</v>
      </c>
      <c r="M14" s="619">
        <v>17</v>
      </c>
      <c r="N14" s="619" t="s">
        <v>241</v>
      </c>
      <c r="O14" s="620">
        <v>12</v>
      </c>
      <c r="P14" s="619">
        <v>14</v>
      </c>
      <c r="Q14" s="619">
        <v>5</v>
      </c>
      <c r="R14" s="619" t="s">
        <v>241</v>
      </c>
      <c r="S14" s="619" t="s">
        <v>241</v>
      </c>
      <c r="T14" s="619">
        <v>8</v>
      </c>
      <c r="U14" s="619">
        <v>3</v>
      </c>
      <c r="V14" s="619">
        <v>2</v>
      </c>
      <c r="W14" s="619">
        <v>39</v>
      </c>
      <c r="X14" s="620" t="s">
        <v>241</v>
      </c>
      <c r="Y14" s="620" t="s">
        <v>241</v>
      </c>
      <c r="Z14" s="619">
        <v>20</v>
      </c>
      <c r="AA14" s="619">
        <v>126</v>
      </c>
      <c r="AB14" s="619">
        <v>189</v>
      </c>
      <c r="AC14" s="619">
        <v>449</v>
      </c>
      <c r="AD14" s="55"/>
      <c r="AE14" s="55"/>
    </row>
    <row r="15" spans="1:31" s="38" customFormat="1" x14ac:dyDescent="0.2">
      <c r="A15" s="617" t="s">
        <v>71</v>
      </c>
      <c r="B15" s="619">
        <v>313</v>
      </c>
      <c r="C15" s="619">
        <v>322</v>
      </c>
      <c r="D15" s="619">
        <v>92</v>
      </c>
      <c r="E15" s="619">
        <v>92</v>
      </c>
      <c r="F15" s="619">
        <v>136</v>
      </c>
      <c r="G15" s="619">
        <v>137</v>
      </c>
      <c r="H15" s="618">
        <v>13</v>
      </c>
      <c r="I15" s="619">
        <v>18</v>
      </c>
      <c r="J15" s="619">
        <v>8</v>
      </c>
      <c r="K15" s="619">
        <v>10</v>
      </c>
      <c r="L15" s="619">
        <v>35</v>
      </c>
      <c r="M15" s="619">
        <v>37</v>
      </c>
      <c r="N15" s="619">
        <v>17</v>
      </c>
      <c r="O15" s="619">
        <v>21</v>
      </c>
      <c r="P15" s="619">
        <v>8</v>
      </c>
      <c r="Q15" s="619">
        <v>11</v>
      </c>
      <c r="R15" s="619">
        <v>2</v>
      </c>
      <c r="S15" s="619">
        <v>3</v>
      </c>
      <c r="T15" s="619">
        <v>2</v>
      </c>
      <c r="U15" s="619">
        <v>2</v>
      </c>
      <c r="V15" s="619">
        <v>9</v>
      </c>
      <c r="W15" s="619">
        <v>8</v>
      </c>
      <c r="X15" s="619">
        <v>4</v>
      </c>
      <c r="Y15" s="619">
        <v>4</v>
      </c>
      <c r="Z15" s="619">
        <v>32</v>
      </c>
      <c r="AA15" s="619">
        <v>27</v>
      </c>
      <c r="AB15" s="619">
        <v>671</v>
      </c>
      <c r="AC15" s="619">
        <v>692</v>
      </c>
      <c r="AD15" s="55"/>
      <c r="AE15" s="55"/>
    </row>
    <row r="16" spans="1:31" s="38" customFormat="1" x14ac:dyDescent="0.2">
      <c r="A16" s="617" t="s">
        <v>181</v>
      </c>
      <c r="B16" s="618">
        <v>554</v>
      </c>
      <c r="C16" s="619">
        <v>483</v>
      </c>
      <c r="D16" s="619">
        <v>48</v>
      </c>
      <c r="E16" s="619">
        <v>56</v>
      </c>
      <c r="F16" s="619">
        <v>167</v>
      </c>
      <c r="G16" s="619">
        <v>104</v>
      </c>
      <c r="H16" s="618">
        <v>22</v>
      </c>
      <c r="I16" s="619">
        <v>25</v>
      </c>
      <c r="J16" s="619">
        <v>49</v>
      </c>
      <c r="K16" s="619">
        <v>33</v>
      </c>
      <c r="L16" s="619">
        <v>38</v>
      </c>
      <c r="M16" s="619">
        <v>25</v>
      </c>
      <c r="N16" s="619">
        <v>15</v>
      </c>
      <c r="O16" s="619">
        <v>21</v>
      </c>
      <c r="P16" s="619">
        <v>8</v>
      </c>
      <c r="Q16" s="619">
        <v>6</v>
      </c>
      <c r="R16" s="619">
        <v>1</v>
      </c>
      <c r="S16" s="619">
        <v>3</v>
      </c>
      <c r="T16" s="619">
        <v>27</v>
      </c>
      <c r="U16" s="619">
        <v>9</v>
      </c>
      <c r="V16" s="619">
        <v>2</v>
      </c>
      <c r="W16" s="619">
        <v>1</v>
      </c>
      <c r="X16" s="619" t="s">
        <v>241</v>
      </c>
      <c r="Y16" s="620" t="s">
        <v>241</v>
      </c>
      <c r="Z16" s="619">
        <v>127</v>
      </c>
      <c r="AA16" s="619">
        <v>90</v>
      </c>
      <c r="AB16" s="619">
        <v>1058</v>
      </c>
      <c r="AC16" s="619">
        <v>856</v>
      </c>
      <c r="AD16" s="55"/>
      <c r="AE16" s="55"/>
    </row>
    <row r="17" spans="1:31" s="38" customFormat="1" x14ac:dyDescent="0.2">
      <c r="A17" s="617" t="s">
        <v>73</v>
      </c>
      <c r="B17" s="619">
        <v>615</v>
      </c>
      <c r="C17" s="619">
        <v>592</v>
      </c>
      <c r="D17" s="619">
        <v>135</v>
      </c>
      <c r="E17" s="619">
        <v>61</v>
      </c>
      <c r="F17" s="619">
        <v>121</v>
      </c>
      <c r="G17" s="619">
        <v>96</v>
      </c>
      <c r="H17" s="618">
        <v>26</v>
      </c>
      <c r="I17" s="619">
        <v>29</v>
      </c>
      <c r="J17" s="619">
        <v>63</v>
      </c>
      <c r="K17" s="619">
        <v>35</v>
      </c>
      <c r="L17" s="619">
        <v>40</v>
      </c>
      <c r="M17" s="619">
        <v>45</v>
      </c>
      <c r="N17" s="619">
        <v>45</v>
      </c>
      <c r="O17" s="619">
        <v>35</v>
      </c>
      <c r="P17" s="619">
        <v>2</v>
      </c>
      <c r="Q17" s="619" t="s">
        <v>241</v>
      </c>
      <c r="R17" s="619">
        <v>32</v>
      </c>
      <c r="S17" s="619">
        <v>21</v>
      </c>
      <c r="T17" s="619">
        <v>3</v>
      </c>
      <c r="U17" s="619">
        <v>5</v>
      </c>
      <c r="V17" s="619">
        <v>1</v>
      </c>
      <c r="W17" s="619">
        <v>2</v>
      </c>
      <c r="X17" s="619">
        <v>2</v>
      </c>
      <c r="Y17" s="619">
        <v>2</v>
      </c>
      <c r="Z17" s="619">
        <v>156</v>
      </c>
      <c r="AA17" s="619">
        <v>58</v>
      </c>
      <c r="AB17" s="619">
        <v>1241</v>
      </c>
      <c r="AC17" s="619">
        <v>981</v>
      </c>
      <c r="AD17" s="55"/>
      <c r="AE17" s="55"/>
    </row>
    <row r="18" spans="1:31" s="38" customFormat="1" x14ac:dyDescent="0.2">
      <c r="A18" s="617" t="s">
        <v>154</v>
      </c>
      <c r="B18" s="619">
        <v>552</v>
      </c>
      <c r="C18" s="619">
        <v>518</v>
      </c>
      <c r="D18" s="619">
        <v>209</v>
      </c>
      <c r="E18" s="619">
        <v>184</v>
      </c>
      <c r="F18" s="619">
        <v>269</v>
      </c>
      <c r="G18" s="619">
        <v>250</v>
      </c>
      <c r="H18" s="621">
        <v>12</v>
      </c>
      <c r="I18" s="619">
        <v>15</v>
      </c>
      <c r="J18" s="619">
        <v>68</v>
      </c>
      <c r="K18" s="619">
        <v>71</v>
      </c>
      <c r="L18" s="619">
        <v>21</v>
      </c>
      <c r="M18" s="619">
        <v>22</v>
      </c>
      <c r="N18" s="619">
        <v>21</v>
      </c>
      <c r="O18" s="619">
        <v>16</v>
      </c>
      <c r="P18" s="619">
        <v>21</v>
      </c>
      <c r="Q18" s="619">
        <v>17</v>
      </c>
      <c r="R18" s="619">
        <v>2</v>
      </c>
      <c r="S18" s="619">
        <v>3</v>
      </c>
      <c r="T18" s="619">
        <v>6</v>
      </c>
      <c r="U18" s="619">
        <v>15</v>
      </c>
      <c r="V18" s="619">
        <v>8</v>
      </c>
      <c r="W18" s="619">
        <v>5</v>
      </c>
      <c r="X18" s="619" t="s">
        <v>241</v>
      </c>
      <c r="Y18" s="620" t="s">
        <v>241</v>
      </c>
      <c r="Z18" s="619">
        <v>15</v>
      </c>
      <c r="AA18" s="619">
        <v>7</v>
      </c>
      <c r="AB18" s="619">
        <v>1204</v>
      </c>
      <c r="AC18" s="619">
        <v>1123</v>
      </c>
      <c r="AD18" s="55"/>
      <c r="AE18" s="55"/>
    </row>
    <row r="19" spans="1:31" s="38" customFormat="1" x14ac:dyDescent="0.2">
      <c r="A19" s="617" t="s">
        <v>75</v>
      </c>
      <c r="B19" s="619">
        <v>278</v>
      </c>
      <c r="C19" s="619">
        <v>259</v>
      </c>
      <c r="D19" s="619">
        <v>7</v>
      </c>
      <c r="E19" s="619">
        <v>15</v>
      </c>
      <c r="F19" s="619">
        <v>128</v>
      </c>
      <c r="G19" s="619">
        <v>134</v>
      </c>
      <c r="H19" s="621">
        <v>8</v>
      </c>
      <c r="I19" s="619">
        <v>1</v>
      </c>
      <c r="J19" s="619">
        <v>16</v>
      </c>
      <c r="K19" s="619">
        <v>33</v>
      </c>
      <c r="L19" s="619">
        <v>10</v>
      </c>
      <c r="M19" s="619">
        <v>23</v>
      </c>
      <c r="N19" s="619">
        <v>9</v>
      </c>
      <c r="O19" s="619">
        <v>9</v>
      </c>
      <c r="P19" s="619">
        <v>14</v>
      </c>
      <c r="Q19" s="619">
        <v>10</v>
      </c>
      <c r="R19" s="619">
        <v>8</v>
      </c>
      <c r="S19" s="619">
        <v>5</v>
      </c>
      <c r="T19" s="619">
        <v>1</v>
      </c>
      <c r="U19" s="620" t="s">
        <v>241</v>
      </c>
      <c r="V19" s="620">
        <v>1</v>
      </c>
      <c r="W19" s="619">
        <v>5</v>
      </c>
      <c r="X19" s="620">
        <v>1</v>
      </c>
      <c r="Y19" s="620" t="s">
        <v>241</v>
      </c>
      <c r="Z19" s="619">
        <v>21</v>
      </c>
      <c r="AA19" s="619">
        <v>8</v>
      </c>
      <c r="AB19" s="619">
        <v>502</v>
      </c>
      <c r="AC19" s="619">
        <v>502</v>
      </c>
      <c r="AD19" s="55"/>
      <c r="AE19" s="55"/>
    </row>
    <row r="20" spans="1:31" s="38" customFormat="1" x14ac:dyDescent="0.2">
      <c r="A20" s="617" t="s">
        <v>76</v>
      </c>
      <c r="B20" s="619">
        <v>160</v>
      </c>
      <c r="C20" s="619">
        <v>200</v>
      </c>
      <c r="D20" s="619" t="s">
        <v>241</v>
      </c>
      <c r="E20" s="619">
        <v>9</v>
      </c>
      <c r="F20" s="619">
        <v>27</v>
      </c>
      <c r="G20" s="619">
        <v>31</v>
      </c>
      <c r="H20" s="621">
        <v>4</v>
      </c>
      <c r="I20" s="619">
        <v>13</v>
      </c>
      <c r="J20" s="620">
        <v>2</v>
      </c>
      <c r="K20" s="619">
        <v>3</v>
      </c>
      <c r="L20" s="619">
        <v>11</v>
      </c>
      <c r="M20" s="619">
        <v>6</v>
      </c>
      <c r="N20" s="619">
        <v>1</v>
      </c>
      <c r="O20" s="620">
        <v>2</v>
      </c>
      <c r="P20" s="619">
        <v>6</v>
      </c>
      <c r="Q20" s="619">
        <v>6</v>
      </c>
      <c r="R20" s="619" t="s">
        <v>241</v>
      </c>
      <c r="S20" s="619" t="s">
        <v>241</v>
      </c>
      <c r="T20" s="619" t="s">
        <v>241</v>
      </c>
      <c r="U20" s="619">
        <v>2</v>
      </c>
      <c r="V20" s="619" t="s">
        <v>241</v>
      </c>
      <c r="W20" s="620">
        <v>2</v>
      </c>
      <c r="X20" s="620" t="s">
        <v>241</v>
      </c>
      <c r="Y20" s="620" t="s">
        <v>241</v>
      </c>
      <c r="Z20" s="619">
        <v>5</v>
      </c>
      <c r="AA20" s="619">
        <v>2</v>
      </c>
      <c r="AB20" s="619">
        <v>216</v>
      </c>
      <c r="AC20" s="619">
        <v>276</v>
      </c>
      <c r="AD20" s="55"/>
      <c r="AE20" s="55"/>
    </row>
    <row r="21" spans="1:31" s="38" customFormat="1" x14ac:dyDescent="0.2">
      <c r="A21" s="617" t="s">
        <v>183</v>
      </c>
      <c r="B21" s="619">
        <v>88</v>
      </c>
      <c r="C21" s="619">
        <v>114</v>
      </c>
      <c r="D21" s="619">
        <v>16</v>
      </c>
      <c r="E21" s="619">
        <v>56</v>
      </c>
      <c r="F21" s="619">
        <v>30</v>
      </c>
      <c r="G21" s="619">
        <v>48</v>
      </c>
      <c r="H21" s="621" t="s">
        <v>241</v>
      </c>
      <c r="I21" s="619">
        <v>12</v>
      </c>
      <c r="J21" s="620">
        <v>7</v>
      </c>
      <c r="K21" s="619">
        <v>9</v>
      </c>
      <c r="L21" s="619">
        <v>12</v>
      </c>
      <c r="M21" s="619">
        <v>16</v>
      </c>
      <c r="N21" s="619">
        <v>2</v>
      </c>
      <c r="O21" s="620" t="s">
        <v>241</v>
      </c>
      <c r="P21" s="619">
        <v>5</v>
      </c>
      <c r="Q21" s="619">
        <v>7</v>
      </c>
      <c r="R21" s="619" t="s">
        <v>241</v>
      </c>
      <c r="S21" s="619">
        <v>1</v>
      </c>
      <c r="T21" s="619">
        <v>1</v>
      </c>
      <c r="U21" s="619" t="s">
        <v>241</v>
      </c>
      <c r="V21" s="619">
        <v>1</v>
      </c>
      <c r="W21" s="619" t="s">
        <v>241</v>
      </c>
      <c r="X21" s="620">
        <v>1</v>
      </c>
      <c r="Y21" s="620" t="s">
        <v>241</v>
      </c>
      <c r="Z21" s="619">
        <v>33</v>
      </c>
      <c r="AA21" s="619">
        <v>38</v>
      </c>
      <c r="AB21" s="619">
        <v>196</v>
      </c>
      <c r="AC21" s="619">
        <v>301</v>
      </c>
      <c r="AD21" s="55"/>
      <c r="AE21" s="55"/>
    </row>
    <row r="22" spans="1:31" s="38" customFormat="1" x14ac:dyDescent="0.2">
      <c r="A22" s="617" t="s">
        <v>224</v>
      </c>
      <c r="B22" s="619">
        <v>104</v>
      </c>
      <c r="C22" s="619">
        <v>85</v>
      </c>
      <c r="D22" s="619">
        <v>43</v>
      </c>
      <c r="E22" s="619">
        <v>8</v>
      </c>
      <c r="F22" s="619">
        <v>51</v>
      </c>
      <c r="G22" s="619">
        <v>31</v>
      </c>
      <c r="H22" s="621">
        <v>9</v>
      </c>
      <c r="I22" s="619">
        <v>1</v>
      </c>
      <c r="J22" s="619">
        <v>21</v>
      </c>
      <c r="K22" s="619">
        <v>4</v>
      </c>
      <c r="L22" s="619">
        <v>12</v>
      </c>
      <c r="M22" s="619">
        <v>11</v>
      </c>
      <c r="N22" s="619">
        <v>7</v>
      </c>
      <c r="O22" s="619">
        <v>2</v>
      </c>
      <c r="P22" s="619">
        <v>8</v>
      </c>
      <c r="Q22" s="619">
        <v>1</v>
      </c>
      <c r="R22" s="619">
        <v>1</v>
      </c>
      <c r="S22" s="619">
        <v>3</v>
      </c>
      <c r="T22" s="619" t="s">
        <v>241</v>
      </c>
      <c r="U22" s="619" t="s">
        <v>241</v>
      </c>
      <c r="V22" s="619">
        <v>1</v>
      </c>
      <c r="W22" s="619" t="s">
        <v>241</v>
      </c>
      <c r="X22" s="619" t="s">
        <v>241</v>
      </c>
      <c r="Y22" s="620" t="s">
        <v>241</v>
      </c>
      <c r="Z22" s="619">
        <v>21</v>
      </c>
      <c r="AA22" s="619">
        <v>17</v>
      </c>
      <c r="AB22" s="619">
        <v>278</v>
      </c>
      <c r="AC22" s="619">
        <v>163</v>
      </c>
      <c r="AD22" s="55"/>
      <c r="AE22" s="55"/>
    </row>
    <row r="23" spans="1:31" s="38" customFormat="1" x14ac:dyDescent="0.2">
      <c r="A23" s="617" t="s">
        <v>185</v>
      </c>
      <c r="B23" s="619">
        <v>905</v>
      </c>
      <c r="C23" s="619">
        <v>876</v>
      </c>
      <c r="D23" s="619">
        <v>270</v>
      </c>
      <c r="E23" s="619">
        <v>302</v>
      </c>
      <c r="F23" s="619">
        <v>283</v>
      </c>
      <c r="G23" s="619">
        <v>273</v>
      </c>
      <c r="H23" s="621">
        <v>44</v>
      </c>
      <c r="I23" s="619">
        <v>45</v>
      </c>
      <c r="J23" s="619">
        <v>119</v>
      </c>
      <c r="K23" s="619">
        <v>151</v>
      </c>
      <c r="L23" s="619">
        <v>69</v>
      </c>
      <c r="M23" s="619">
        <v>102</v>
      </c>
      <c r="N23" s="619">
        <v>43</v>
      </c>
      <c r="O23" s="619">
        <v>25</v>
      </c>
      <c r="P23" s="619">
        <v>12</v>
      </c>
      <c r="Q23" s="619">
        <v>13</v>
      </c>
      <c r="R23" s="619">
        <v>8</v>
      </c>
      <c r="S23" s="619">
        <v>17</v>
      </c>
      <c r="T23" s="619">
        <v>58</v>
      </c>
      <c r="U23" s="619">
        <v>34</v>
      </c>
      <c r="V23" s="619">
        <v>9</v>
      </c>
      <c r="W23" s="619">
        <v>14</v>
      </c>
      <c r="X23" s="619">
        <v>2</v>
      </c>
      <c r="Y23" s="619">
        <v>1</v>
      </c>
      <c r="Z23" s="619">
        <v>141</v>
      </c>
      <c r="AA23" s="619">
        <v>247</v>
      </c>
      <c r="AB23" s="619">
        <v>1963</v>
      </c>
      <c r="AC23" s="619">
        <v>2100</v>
      </c>
      <c r="AD23" s="55"/>
      <c r="AE23" s="55"/>
    </row>
    <row r="24" spans="1:31" s="38" customFormat="1" x14ac:dyDescent="0.2">
      <c r="A24" s="617" t="s">
        <v>81</v>
      </c>
      <c r="B24" s="619">
        <v>263</v>
      </c>
      <c r="C24" s="619">
        <v>306</v>
      </c>
      <c r="D24" s="619">
        <v>16</v>
      </c>
      <c r="E24" s="619">
        <v>16</v>
      </c>
      <c r="F24" s="619">
        <v>65</v>
      </c>
      <c r="G24" s="619">
        <v>67</v>
      </c>
      <c r="H24" s="621">
        <v>13</v>
      </c>
      <c r="I24" s="619">
        <v>19</v>
      </c>
      <c r="J24" s="620">
        <v>12</v>
      </c>
      <c r="K24" s="619">
        <v>7</v>
      </c>
      <c r="L24" s="619">
        <v>22</v>
      </c>
      <c r="M24" s="619">
        <v>29</v>
      </c>
      <c r="N24" s="619">
        <v>2</v>
      </c>
      <c r="O24" s="620">
        <v>3</v>
      </c>
      <c r="P24" s="619">
        <v>8</v>
      </c>
      <c r="Q24" s="619">
        <v>11</v>
      </c>
      <c r="R24" s="619" t="s">
        <v>241</v>
      </c>
      <c r="S24" s="619" t="s">
        <v>241</v>
      </c>
      <c r="T24" s="619">
        <v>1</v>
      </c>
      <c r="U24" s="619">
        <v>2</v>
      </c>
      <c r="V24" s="619">
        <v>2</v>
      </c>
      <c r="W24" s="619">
        <v>2</v>
      </c>
      <c r="X24" s="620" t="s">
        <v>241</v>
      </c>
      <c r="Y24" s="619">
        <v>1</v>
      </c>
      <c r="Z24" s="619">
        <v>13</v>
      </c>
      <c r="AA24" s="619">
        <v>12</v>
      </c>
      <c r="AB24" s="619">
        <v>417</v>
      </c>
      <c r="AC24" s="619">
        <v>475</v>
      </c>
      <c r="AD24" s="55"/>
      <c r="AE24" s="55"/>
    </row>
    <row r="25" spans="1:31" s="38" customFormat="1" x14ac:dyDescent="0.2">
      <c r="A25" s="617" t="s">
        <v>186</v>
      </c>
      <c r="B25" s="619">
        <v>307</v>
      </c>
      <c r="C25" s="619">
        <v>279</v>
      </c>
      <c r="D25" s="619">
        <v>77</v>
      </c>
      <c r="E25" s="619">
        <v>52</v>
      </c>
      <c r="F25" s="619">
        <v>159</v>
      </c>
      <c r="G25" s="619">
        <v>150</v>
      </c>
      <c r="H25" s="621">
        <v>34</v>
      </c>
      <c r="I25" s="619">
        <v>17</v>
      </c>
      <c r="J25" s="619">
        <v>12</v>
      </c>
      <c r="K25" s="619">
        <v>27</v>
      </c>
      <c r="L25" s="619">
        <v>23</v>
      </c>
      <c r="M25" s="619">
        <v>20</v>
      </c>
      <c r="N25" s="619">
        <v>20</v>
      </c>
      <c r="O25" s="619">
        <v>27</v>
      </c>
      <c r="P25" s="619">
        <v>5</v>
      </c>
      <c r="Q25" s="619">
        <v>11</v>
      </c>
      <c r="R25" s="619">
        <v>6</v>
      </c>
      <c r="S25" s="619">
        <v>1</v>
      </c>
      <c r="T25" s="619">
        <v>1</v>
      </c>
      <c r="U25" s="619">
        <v>2</v>
      </c>
      <c r="V25" s="619">
        <v>3</v>
      </c>
      <c r="W25" s="620">
        <v>3</v>
      </c>
      <c r="X25" s="620">
        <v>3</v>
      </c>
      <c r="Y25" s="620">
        <v>2</v>
      </c>
      <c r="Z25" s="619">
        <v>40</v>
      </c>
      <c r="AA25" s="619">
        <v>20</v>
      </c>
      <c r="AB25" s="619">
        <v>690</v>
      </c>
      <c r="AC25" s="619">
        <v>611</v>
      </c>
      <c r="AD25" s="55"/>
      <c r="AE25" s="55"/>
    </row>
    <row r="26" spans="1:31" s="38" customFormat="1" x14ac:dyDescent="0.2">
      <c r="A26" s="617" t="s">
        <v>83</v>
      </c>
      <c r="B26" s="619">
        <v>496</v>
      </c>
      <c r="C26" s="619">
        <v>643</v>
      </c>
      <c r="D26" s="619">
        <v>209</v>
      </c>
      <c r="E26" s="619">
        <v>257</v>
      </c>
      <c r="F26" s="619">
        <v>230</v>
      </c>
      <c r="G26" s="619">
        <v>243</v>
      </c>
      <c r="H26" s="621">
        <v>64</v>
      </c>
      <c r="I26" s="619">
        <v>95</v>
      </c>
      <c r="J26" s="619" t="s">
        <v>241</v>
      </c>
      <c r="K26" s="620" t="s">
        <v>241</v>
      </c>
      <c r="L26" s="620">
        <v>54</v>
      </c>
      <c r="M26" s="619">
        <v>61</v>
      </c>
      <c r="N26" s="619">
        <v>26</v>
      </c>
      <c r="O26" s="619">
        <v>35</v>
      </c>
      <c r="P26" s="619">
        <v>24</v>
      </c>
      <c r="Q26" s="619">
        <v>28</v>
      </c>
      <c r="R26" s="619">
        <v>20</v>
      </c>
      <c r="S26" s="619">
        <v>43</v>
      </c>
      <c r="T26" s="619" t="s">
        <v>241</v>
      </c>
      <c r="U26" s="620" t="s">
        <v>241</v>
      </c>
      <c r="V26" s="620">
        <v>15</v>
      </c>
      <c r="W26" s="619">
        <v>19</v>
      </c>
      <c r="X26" s="619">
        <v>5</v>
      </c>
      <c r="Y26" s="620">
        <v>3</v>
      </c>
      <c r="Z26" s="619">
        <v>73</v>
      </c>
      <c r="AA26" s="619">
        <v>142</v>
      </c>
      <c r="AB26" s="619">
        <v>1216</v>
      </c>
      <c r="AC26" s="619">
        <v>1569</v>
      </c>
      <c r="AD26" s="55"/>
      <c r="AE26" s="55"/>
    </row>
    <row r="27" spans="1:31" s="38" customFormat="1" x14ac:dyDescent="0.2">
      <c r="A27" s="617" t="s">
        <v>187</v>
      </c>
      <c r="B27" s="619">
        <v>697</v>
      </c>
      <c r="C27" s="619">
        <v>745</v>
      </c>
      <c r="D27" s="619">
        <v>260</v>
      </c>
      <c r="E27" s="619">
        <v>224</v>
      </c>
      <c r="F27" s="619">
        <v>238</v>
      </c>
      <c r="G27" s="619">
        <v>247</v>
      </c>
      <c r="H27" s="621">
        <v>35</v>
      </c>
      <c r="I27" s="619">
        <v>40</v>
      </c>
      <c r="J27" s="619">
        <v>99</v>
      </c>
      <c r="K27" s="619">
        <v>94</v>
      </c>
      <c r="L27" s="619">
        <v>44</v>
      </c>
      <c r="M27" s="619">
        <v>32</v>
      </c>
      <c r="N27" s="619">
        <v>50</v>
      </c>
      <c r="O27" s="619">
        <v>34</v>
      </c>
      <c r="P27" s="619">
        <v>23</v>
      </c>
      <c r="Q27" s="619">
        <v>33</v>
      </c>
      <c r="R27" s="619" t="s">
        <v>241</v>
      </c>
      <c r="S27" s="619">
        <v>1</v>
      </c>
      <c r="T27" s="619">
        <v>20</v>
      </c>
      <c r="U27" s="619">
        <v>18</v>
      </c>
      <c r="V27" s="619">
        <v>17</v>
      </c>
      <c r="W27" s="619">
        <v>8</v>
      </c>
      <c r="X27" s="619">
        <v>1</v>
      </c>
      <c r="Y27" s="620">
        <v>1</v>
      </c>
      <c r="Z27" s="619">
        <v>44</v>
      </c>
      <c r="AA27" s="619">
        <v>138</v>
      </c>
      <c r="AB27" s="619">
        <v>1528</v>
      </c>
      <c r="AC27" s="619">
        <v>1615</v>
      </c>
      <c r="AD27" s="55"/>
      <c r="AE27" s="55"/>
    </row>
    <row r="28" spans="1:31" s="38" customFormat="1" x14ac:dyDescent="0.2">
      <c r="A28" s="617" t="s">
        <v>206</v>
      </c>
      <c r="B28" s="619">
        <v>82</v>
      </c>
      <c r="C28" s="619">
        <v>127</v>
      </c>
      <c r="D28" s="619">
        <v>4</v>
      </c>
      <c r="E28" s="619">
        <v>6</v>
      </c>
      <c r="F28" s="619">
        <v>40</v>
      </c>
      <c r="G28" s="619">
        <v>44</v>
      </c>
      <c r="H28" s="621">
        <v>6</v>
      </c>
      <c r="I28" s="619">
        <v>13</v>
      </c>
      <c r="J28" s="619">
        <v>4</v>
      </c>
      <c r="K28" s="619">
        <v>8</v>
      </c>
      <c r="L28" s="619">
        <v>18</v>
      </c>
      <c r="M28" s="619">
        <v>23</v>
      </c>
      <c r="N28" s="619">
        <v>2</v>
      </c>
      <c r="O28" s="619">
        <v>5</v>
      </c>
      <c r="P28" s="619">
        <v>6</v>
      </c>
      <c r="Q28" s="619">
        <v>5</v>
      </c>
      <c r="R28" s="619">
        <v>5</v>
      </c>
      <c r="S28" s="619">
        <v>4</v>
      </c>
      <c r="T28" s="619" t="s">
        <v>241</v>
      </c>
      <c r="U28" s="619">
        <v>3</v>
      </c>
      <c r="V28" s="619" t="s">
        <v>241</v>
      </c>
      <c r="W28" s="619">
        <v>8</v>
      </c>
      <c r="X28" s="620" t="s">
        <v>241</v>
      </c>
      <c r="Y28" s="620" t="s">
        <v>241</v>
      </c>
      <c r="Z28" s="619">
        <v>27</v>
      </c>
      <c r="AA28" s="619">
        <v>23</v>
      </c>
      <c r="AB28" s="619">
        <v>194</v>
      </c>
      <c r="AC28" s="619">
        <v>269</v>
      </c>
      <c r="AD28" s="55"/>
      <c r="AE28" s="55"/>
    </row>
    <row r="29" spans="1:31" s="38" customFormat="1" x14ac:dyDescent="0.2">
      <c r="A29" s="617" t="s">
        <v>86</v>
      </c>
      <c r="B29" s="619">
        <v>724</v>
      </c>
      <c r="C29" s="619">
        <v>867</v>
      </c>
      <c r="D29" s="619">
        <v>1067</v>
      </c>
      <c r="E29" s="619">
        <v>866</v>
      </c>
      <c r="F29" s="619">
        <v>145</v>
      </c>
      <c r="G29" s="619">
        <v>92</v>
      </c>
      <c r="H29" s="621">
        <v>99</v>
      </c>
      <c r="I29" s="619">
        <v>84</v>
      </c>
      <c r="J29" s="619">
        <v>3</v>
      </c>
      <c r="K29" s="619">
        <v>52</v>
      </c>
      <c r="L29" s="619">
        <v>24</v>
      </c>
      <c r="M29" s="619">
        <v>14</v>
      </c>
      <c r="N29" s="619">
        <v>73</v>
      </c>
      <c r="O29" s="619">
        <v>165</v>
      </c>
      <c r="P29" s="619">
        <v>19</v>
      </c>
      <c r="Q29" s="619">
        <v>18</v>
      </c>
      <c r="R29" s="619">
        <v>25</v>
      </c>
      <c r="S29" s="619">
        <v>77</v>
      </c>
      <c r="T29" s="619" t="s">
        <v>241</v>
      </c>
      <c r="U29" s="620">
        <v>46</v>
      </c>
      <c r="V29" s="620">
        <v>2</v>
      </c>
      <c r="W29" s="619">
        <v>28</v>
      </c>
      <c r="X29" s="620">
        <v>3</v>
      </c>
      <c r="Y29" s="619">
        <v>8</v>
      </c>
      <c r="Z29" s="619">
        <v>51</v>
      </c>
      <c r="AA29" s="619">
        <v>123</v>
      </c>
      <c r="AB29" s="619">
        <v>2235</v>
      </c>
      <c r="AC29" s="619">
        <v>2440</v>
      </c>
      <c r="AD29" s="55"/>
      <c r="AE29" s="55"/>
    </row>
    <row r="30" spans="1:31" s="38" customFormat="1" x14ac:dyDescent="0.2">
      <c r="A30" s="617" t="s">
        <v>87</v>
      </c>
      <c r="B30" s="619">
        <v>67</v>
      </c>
      <c r="C30" s="619">
        <v>122</v>
      </c>
      <c r="D30" s="619">
        <v>10</v>
      </c>
      <c r="E30" s="619">
        <v>12</v>
      </c>
      <c r="F30" s="619">
        <v>39</v>
      </c>
      <c r="G30" s="619">
        <v>24</v>
      </c>
      <c r="H30" s="621">
        <v>5</v>
      </c>
      <c r="I30" s="619">
        <v>4</v>
      </c>
      <c r="J30" s="619">
        <v>6</v>
      </c>
      <c r="K30" s="619">
        <v>2</v>
      </c>
      <c r="L30" s="619">
        <v>4</v>
      </c>
      <c r="M30" s="619">
        <v>8</v>
      </c>
      <c r="N30" s="619">
        <v>2</v>
      </c>
      <c r="O30" s="619">
        <v>4</v>
      </c>
      <c r="P30" s="619">
        <v>2</v>
      </c>
      <c r="Q30" s="620">
        <v>2</v>
      </c>
      <c r="R30" s="620">
        <v>2</v>
      </c>
      <c r="S30" s="620">
        <v>1</v>
      </c>
      <c r="T30" s="620" t="s">
        <v>241</v>
      </c>
      <c r="U30" s="620">
        <v>2</v>
      </c>
      <c r="V30" s="620" t="s">
        <v>241</v>
      </c>
      <c r="W30" s="620" t="s">
        <v>241</v>
      </c>
      <c r="X30" s="620" t="s">
        <v>241</v>
      </c>
      <c r="Y30" s="620" t="s">
        <v>241</v>
      </c>
      <c r="Z30" s="619">
        <v>4</v>
      </c>
      <c r="AA30" s="619">
        <v>11</v>
      </c>
      <c r="AB30" s="619">
        <v>141</v>
      </c>
      <c r="AC30" s="619">
        <v>192</v>
      </c>
      <c r="AD30" s="55"/>
      <c r="AE30" s="55"/>
    </row>
    <row r="31" spans="1:31" s="38" customFormat="1" x14ac:dyDescent="0.2">
      <c r="A31" s="617" t="s">
        <v>189</v>
      </c>
      <c r="B31" s="619">
        <v>674</v>
      </c>
      <c r="C31" s="619">
        <v>677</v>
      </c>
      <c r="D31" s="619">
        <v>138</v>
      </c>
      <c r="E31" s="619">
        <v>98</v>
      </c>
      <c r="F31" s="619">
        <v>204</v>
      </c>
      <c r="G31" s="619">
        <v>227</v>
      </c>
      <c r="H31" s="621">
        <v>18</v>
      </c>
      <c r="I31" s="619">
        <v>16</v>
      </c>
      <c r="J31" s="619">
        <v>91</v>
      </c>
      <c r="K31" s="619">
        <v>135</v>
      </c>
      <c r="L31" s="619">
        <v>42</v>
      </c>
      <c r="M31" s="619">
        <v>54</v>
      </c>
      <c r="N31" s="619">
        <v>24</v>
      </c>
      <c r="O31" s="619">
        <v>15</v>
      </c>
      <c r="P31" s="619">
        <v>21</v>
      </c>
      <c r="Q31" s="619">
        <v>23</v>
      </c>
      <c r="R31" s="619" t="s">
        <v>241</v>
      </c>
      <c r="S31" s="619">
        <v>3</v>
      </c>
      <c r="T31" s="619">
        <v>5</v>
      </c>
      <c r="U31" s="619">
        <v>10</v>
      </c>
      <c r="V31" s="619">
        <v>7</v>
      </c>
      <c r="W31" s="619">
        <v>7</v>
      </c>
      <c r="X31" s="620">
        <v>3</v>
      </c>
      <c r="Y31" s="619" t="s">
        <v>241</v>
      </c>
      <c r="Z31" s="619">
        <v>64</v>
      </c>
      <c r="AA31" s="619">
        <v>83</v>
      </c>
      <c r="AB31" s="619">
        <v>1291</v>
      </c>
      <c r="AC31" s="619">
        <v>1348</v>
      </c>
      <c r="AD31" s="55"/>
      <c r="AE31" s="55"/>
    </row>
    <row r="32" spans="1:31" s="38" customFormat="1" x14ac:dyDescent="0.2">
      <c r="A32" s="617" t="s">
        <v>190</v>
      </c>
      <c r="B32" s="619">
        <v>128</v>
      </c>
      <c r="C32" s="619">
        <v>40</v>
      </c>
      <c r="D32" s="619">
        <v>7</v>
      </c>
      <c r="E32" s="619">
        <v>12</v>
      </c>
      <c r="F32" s="619">
        <v>28</v>
      </c>
      <c r="G32" s="619">
        <v>23</v>
      </c>
      <c r="H32" s="621">
        <v>14</v>
      </c>
      <c r="I32" s="619">
        <v>100</v>
      </c>
      <c r="J32" s="619">
        <v>4</v>
      </c>
      <c r="K32" s="619">
        <v>1</v>
      </c>
      <c r="L32" s="619">
        <v>1</v>
      </c>
      <c r="M32" s="620">
        <v>3</v>
      </c>
      <c r="N32" s="619" t="s">
        <v>241</v>
      </c>
      <c r="O32" s="619" t="s">
        <v>241</v>
      </c>
      <c r="P32" s="620">
        <v>3</v>
      </c>
      <c r="Q32" s="619">
        <v>2</v>
      </c>
      <c r="R32" s="619">
        <v>2</v>
      </c>
      <c r="S32" s="619" t="s">
        <v>241</v>
      </c>
      <c r="T32" s="619" t="s">
        <v>241</v>
      </c>
      <c r="U32" s="620" t="s">
        <v>241</v>
      </c>
      <c r="V32" s="620">
        <v>4</v>
      </c>
      <c r="W32" s="619">
        <v>2</v>
      </c>
      <c r="X32" s="620" t="s">
        <v>241</v>
      </c>
      <c r="Y32" s="619" t="s">
        <v>241</v>
      </c>
      <c r="Z32" s="619">
        <v>16</v>
      </c>
      <c r="AA32" s="619">
        <v>6</v>
      </c>
      <c r="AB32" s="620">
        <v>207</v>
      </c>
      <c r="AC32" s="619">
        <v>189</v>
      </c>
      <c r="AD32" s="55"/>
      <c r="AE32" s="55"/>
    </row>
    <row r="33" spans="1:31" s="38" customFormat="1" x14ac:dyDescent="0.2">
      <c r="A33" s="617" t="s">
        <v>225</v>
      </c>
      <c r="B33" s="619">
        <v>34</v>
      </c>
      <c r="C33" s="619">
        <v>48</v>
      </c>
      <c r="D33" s="619">
        <v>2</v>
      </c>
      <c r="E33" s="620">
        <v>4</v>
      </c>
      <c r="F33" s="620">
        <v>6</v>
      </c>
      <c r="G33" s="619">
        <v>17</v>
      </c>
      <c r="H33" s="621" t="s">
        <v>241</v>
      </c>
      <c r="I33" s="620">
        <v>2</v>
      </c>
      <c r="J33" s="620">
        <v>2</v>
      </c>
      <c r="K33" s="619" t="s">
        <v>241</v>
      </c>
      <c r="L33" s="619">
        <v>1</v>
      </c>
      <c r="M33" s="620" t="s">
        <v>241</v>
      </c>
      <c r="N33" s="619" t="s">
        <v>241</v>
      </c>
      <c r="O33" s="620" t="s">
        <v>241</v>
      </c>
      <c r="P33" s="620">
        <v>6</v>
      </c>
      <c r="Q33" s="619">
        <v>3</v>
      </c>
      <c r="R33" s="619" t="s">
        <v>241</v>
      </c>
      <c r="S33" s="619" t="s">
        <v>241</v>
      </c>
      <c r="T33" s="619" t="s">
        <v>241</v>
      </c>
      <c r="U33" s="620" t="s">
        <v>241</v>
      </c>
      <c r="V33" s="620">
        <v>2</v>
      </c>
      <c r="W33" s="620">
        <v>1</v>
      </c>
      <c r="X33" s="620" t="s">
        <v>241</v>
      </c>
      <c r="Y33" s="620" t="s">
        <v>241</v>
      </c>
      <c r="Z33" s="619">
        <v>4</v>
      </c>
      <c r="AA33" s="619">
        <v>24</v>
      </c>
      <c r="AB33" s="619">
        <v>57</v>
      </c>
      <c r="AC33" s="619">
        <v>99</v>
      </c>
      <c r="AD33" s="55"/>
      <c r="AE33" s="55"/>
    </row>
    <row r="34" spans="1:31" s="38" customFormat="1" x14ac:dyDescent="0.2">
      <c r="A34" s="617" t="s">
        <v>93</v>
      </c>
      <c r="B34" s="619">
        <v>170</v>
      </c>
      <c r="C34" s="619">
        <v>163</v>
      </c>
      <c r="D34" s="619">
        <v>31</v>
      </c>
      <c r="E34" s="619">
        <v>28</v>
      </c>
      <c r="F34" s="619">
        <v>41</v>
      </c>
      <c r="G34" s="619">
        <v>53</v>
      </c>
      <c r="H34" s="621">
        <v>9</v>
      </c>
      <c r="I34" s="619">
        <v>9</v>
      </c>
      <c r="J34" s="619">
        <v>14</v>
      </c>
      <c r="K34" s="619">
        <v>18</v>
      </c>
      <c r="L34" s="619">
        <v>14</v>
      </c>
      <c r="M34" s="619">
        <v>13</v>
      </c>
      <c r="N34" s="619">
        <v>6</v>
      </c>
      <c r="O34" s="619">
        <v>6</v>
      </c>
      <c r="P34" s="619">
        <v>4</v>
      </c>
      <c r="Q34" s="619">
        <v>6</v>
      </c>
      <c r="R34" s="619">
        <v>1</v>
      </c>
      <c r="S34" s="619">
        <v>2</v>
      </c>
      <c r="T34" s="619" t="s">
        <v>241</v>
      </c>
      <c r="U34" s="619" t="s">
        <v>241</v>
      </c>
      <c r="V34" s="619">
        <v>3</v>
      </c>
      <c r="W34" s="619">
        <v>3</v>
      </c>
      <c r="X34" s="619" t="s">
        <v>241</v>
      </c>
      <c r="Y34" s="620" t="s">
        <v>241</v>
      </c>
      <c r="Z34" s="619">
        <v>22</v>
      </c>
      <c r="AA34" s="619">
        <v>28</v>
      </c>
      <c r="AB34" s="619">
        <v>315</v>
      </c>
      <c r="AC34" s="619">
        <v>329</v>
      </c>
      <c r="AD34" s="55"/>
      <c r="AE34" s="55"/>
    </row>
    <row r="35" spans="1:31" s="38" customFormat="1" x14ac:dyDescent="0.2">
      <c r="A35" s="617" t="s">
        <v>165</v>
      </c>
      <c r="B35" s="619">
        <v>4653</v>
      </c>
      <c r="C35" s="619">
        <v>4604</v>
      </c>
      <c r="D35" s="619">
        <v>3854</v>
      </c>
      <c r="E35" s="619">
        <v>3742</v>
      </c>
      <c r="F35" s="619">
        <v>172</v>
      </c>
      <c r="G35" s="619">
        <v>189</v>
      </c>
      <c r="H35" s="621">
        <v>263</v>
      </c>
      <c r="I35" s="619">
        <v>245</v>
      </c>
      <c r="J35" s="619">
        <v>59</v>
      </c>
      <c r="K35" s="619">
        <v>50</v>
      </c>
      <c r="L35" s="619">
        <v>101</v>
      </c>
      <c r="M35" s="619">
        <v>90</v>
      </c>
      <c r="N35" s="619">
        <v>43</v>
      </c>
      <c r="O35" s="619">
        <v>66</v>
      </c>
      <c r="P35" s="619">
        <v>74</v>
      </c>
      <c r="Q35" s="619">
        <v>65</v>
      </c>
      <c r="R35" s="619">
        <v>70</v>
      </c>
      <c r="S35" s="619">
        <v>87</v>
      </c>
      <c r="T35" s="619">
        <v>79</v>
      </c>
      <c r="U35" s="619">
        <v>89</v>
      </c>
      <c r="V35" s="619">
        <v>37</v>
      </c>
      <c r="W35" s="619">
        <v>44</v>
      </c>
      <c r="X35" s="619">
        <v>13</v>
      </c>
      <c r="Y35" s="619">
        <v>13</v>
      </c>
      <c r="Z35" s="619">
        <v>337</v>
      </c>
      <c r="AA35" s="619">
        <v>559</v>
      </c>
      <c r="AB35" s="619">
        <v>9755</v>
      </c>
      <c r="AC35" s="619">
        <v>9843</v>
      </c>
      <c r="AD35" s="55"/>
      <c r="AE35" s="55"/>
    </row>
    <row r="36" spans="1:31" s="38" customFormat="1" x14ac:dyDescent="0.2">
      <c r="A36" s="617" t="s">
        <v>95</v>
      </c>
      <c r="B36" s="619">
        <v>291</v>
      </c>
      <c r="C36" s="619">
        <v>222</v>
      </c>
      <c r="D36" s="619">
        <v>5</v>
      </c>
      <c r="E36" s="619">
        <v>14</v>
      </c>
      <c r="F36" s="619">
        <v>20</v>
      </c>
      <c r="G36" s="619">
        <v>39</v>
      </c>
      <c r="H36" s="621">
        <v>17</v>
      </c>
      <c r="I36" s="619">
        <v>6</v>
      </c>
      <c r="J36" s="619">
        <v>13</v>
      </c>
      <c r="K36" s="619">
        <v>3</v>
      </c>
      <c r="L36" s="619">
        <v>7</v>
      </c>
      <c r="M36" s="619">
        <v>9</v>
      </c>
      <c r="N36" s="619">
        <v>9</v>
      </c>
      <c r="O36" s="619">
        <v>4</v>
      </c>
      <c r="P36" s="619">
        <v>15</v>
      </c>
      <c r="Q36" s="619">
        <v>13</v>
      </c>
      <c r="R36" s="619">
        <v>1</v>
      </c>
      <c r="S36" s="619">
        <v>3</v>
      </c>
      <c r="T36" s="619">
        <v>1</v>
      </c>
      <c r="U36" s="619">
        <v>1</v>
      </c>
      <c r="V36" s="619">
        <v>3</v>
      </c>
      <c r="W36" s="619">
        <v>2</v>
      </c>
      <c r="X36" s="620" t="s">
        <v>241</v>
      </c>
      <c r="Y36" s="620" t="s">
        <v>241</v>
      </c>
      <c r="Z36" s="619">
        <v>293</v>
      </c>
      <c r="AA36" s="619">
        <v>4</v>
      </c>
      <c r="AB36" s="619">
        <v>675</v>
      </c>
      <c r="AC36" s="619">
        <v>320</v>
      </c>
      <c r="AD36" s="55"/>
      <c r="AE36" s="55"/>
    </row>
    <row r="37" spans="1:31" s="38" customFormat="1" x14ac:dyDescent="0.2">
      <c r="A37" s="622" t="s">
        <v>96</v>
      </c>
      <c r="B37" s="623">
        <v>70</v>
      </c>
      <c r="C37" s="623">
        <v>94</v>
      </c>
      <c r="D37" s="623">
        <v>14</v>
      </c>
      <c r="E37" s="623">
        <v>18</v>
      </c>
      <c r="F37" s="623">
        <v>25</v>
      </c>
      <c r="G37" s="623">
        <v>18</v>
      </c>
      <c r="H37" s="624">
        <v>12</v>
      </c>
      <c r="I37" s="623">
        <v>3</v>
      </c>
      <c r="J37" s="623">
        <v>3</v>
      </c>
      <c r="K37" s="625">
        <v>7</v>
      </c>
      <c r="L37" s="625">
        <v>1</v>
      </c>
      <c r="M37" s="625">
        <v>3</v>
      </c>
      <c r="N37" s="623">
        <v>2</v>
      </c>
      <c r="O37" s="623" t="s">
        <v>241</v>
      </c>
      <c r="P37" s="625">
        <v>12</v>
      </c>
      <c r="Q37" s="623">
        <v>2</v>
      </c>
      <c r="R37" s="623" t="s">
        <v>241</v>
      </c>
      <c r="S37" s="623">
        <v>1</v>
      </c>
      <c r="T37" s="623" t="s">
        <v>241</v>
      </c>
      <c r="U37" s="625" t="s">
        <v>241</v>
      </c>
      <c r="V37" s="625" t="s">
        <v>241</v>
      </c>
      <c r="W37" s="625" t="s">
        <v>241</v>
      </c>
      <c r="X37" s="625">
        <v>1</v>
      </c>
      <c r="Y37" s="623" t="s">
        <v>241</v>
      </c>
      <c r="Z37" s="623">
        <v>1</v>
      </c>
      <c r="AA37" s="623" t="s">
        <v>241</v>
      </c>
      <c r="AB37" s="625">
        <v>141</v>
      </c>
      <c r="AC37" s="623">
        <v>146</v>
      </c>
      <c r="AD37" s="55"/>
      <c r="AE37" s="55"/>
    </row>
    <row r="38" spans="1:31" s="38" customFormat="1" x14ac:dyDescent="0.2">
      <c r="A38" s="617"/>
      <c r="B38" s="612"/>
      <c r="C38" s="612"/>
      <c r="D38" s="612"/>
      <c r="E38" s="612"/>
      <c r="F38" s="612"/>
      <c r="G38" s="612"/>
      <c r="H38" s="626"/>
      <c r="I38" s="612"/>
      <c r="J38" s="612"/>
      <c r="K38" s="627"/>
      <c r="L38" s="627"/>
      <c r="M38" s="627"/>
      <c r="N38" s="612"/>
      <c r="O38" s="612"/>
      <c r="P38" s="627"/>
      <c r="Q38" s="612"/>
      <c r="R38" s="612"/>
      <c r="S38" s="612"/>
      <c r="T38" s="612"/>
      <c r="U38" s="627"/>
      <c r="V38" s="627"/>
      <c r="W38" s="627"/>
      <c r="X38" s="627"/>
      <c r="Y38" s="612"/>
      <c r="Z38" s="612"/>
      <c r="AA38" s="612"/>
      <c r="AB38" s="627"/>
      <c r="AC38" s="612"/>
    </row>
    <row r="39" spans="1:31" ht="11.25" customHeight="1" x14ac:dyDescent="0.2">
      <c r="A39" s="628" t="s">
        <v>702</v>
      </c>
      <c r="B39" s="629"/>
      <c r="C39" s="629"/>
      <c r="D39" s="629"/>
      <c r="E39" s="629"/>
      <c r="F39" s="629"/>
      <c r="G39" s="629"/>
      <c r="H39" s="629"/>
      <c r="I39" s="629"/>
      <c r="J39" s="629"/>
      <c r="K39" s="629"/>
      <c r="L39" s="629"/>
      <c r="M39" s="629"/>
      <c r="N39" s="629"/>
      <c r="O39" s="629"/>
      <c r="P39" s="629"/>
      <c r="Q39" s="629"/>
      <c r="R39" s="629"/>
      <c r="S39" s="629"/>
      <c r="T39" s="629"/>
      <c r="U39" s="629"/>
      <c r="V39" s="629"/>
      <c r="W39" s="629"/>
      <c r="X39" s="630"/>
      <c r="Y39" s="630"/>
      <c r="Z39" s="630"/>
      <c r="AA39" s="630"/>
      <c r="AB39" s="630"/>
      <c r="AC39" s="630"/>
    </row>
    <row r="40" spans="1:31" x14ac:dyDescent="0.2">
      <c r="A40" s="628" t="s">
        <v>98</v>
      </c>
      <c r="B40" s="631"/>
      <c r="C40" s="630"/>
      <c r="D40" s="630"/>
      <c r="E40" s="630"/>
      <c r="F40" s="630"/>
      <c r="G40" s="630"/>
      <c r="H40" s="630"/>
      <c r="I40" s="630"/>
      <c r="J40" s="630"/>
      <c r="K40" s="630"/>
      <c r="L40" s="630"/>
      <c r="M40" s="630"/>
      <c r="N40" s="630"/>
      <c r="O40" s="630"/>
      <c r="P40" s="630"/>
      <c r="Q40" s="630"/>
      <c r="R40" s="630"/>
      <c r="S40" s="630"/>
      <c r="T40" s="630"/>
      <c r="U40" s="630"/>
      <c r="V40" s="630"/>
      <c r="W40" s="630"/>
      <c r="X40" s="630"/>
      <c r="Y40" s="630"/>
      <c r="Z40" s="630"/>
      <c r="AA40" s="630"/>
      <c r="AB40" s="630"/>
      <c r="AC40" s="593"/>
    </row>
    <row r="41" spans="1:31" x14ac:dyDescent="0.2">
      <c r="A41" s="632" t="s">
        <v>376</v>
      </c>
      <c r="B41" s="593"/>
      <c r="C41" s="593"/>
      <c r="D41" s="593"/>
      <c r="E41" s="593"/>
      <c r="F41" s="593"/>
      <c r="G41" s="593"/>
      <c r="H41" s="593"/>
      <c r="I41" s="593"/>
      <c r="J41" s="593"/>
      <c r="K41" s="593"/>
      <c r="L41" s="593"/>
      <c r="M41" s="593"/>
      <c r="N41" s="593"/>
      <c r="O41" s="593"/>
      <c r="P41" s="593"/>
      <c r="Q41" s="593"/>
      <c r="R41" s="593"/>
      <c r="S41" s="593"/>
      <c r="T41" s="593"/>
      <c r="U41" s="593"/>
      <c r="V41" s="593"/>
      <c r="W41" s="593"/>
      <c r="X41" s="593"/>
      <c r="Y41" s="593"/>
      <c r="Z41" s="593"/>
      <c r="AA41" s="593"/>
      <c r="AB41" s="593"/>
      <c r="AC41" s="593"/>
    </row>
    <row r="42" spans="1:31" x14ac:dyDescent="0.2">
      <c r="A42" s="599" t="s">
        <v>703</v>
      </c>
    </row>
  </sheetData>
  <mergeCells count="15">
    <mergeCell ref="J5:K5"/>
    <mergeCell ref="A5:A6"/>
    <mergeCell ref="B5:C5"/>
    <mergeCell ref="D5:E5"/>
    <mergeCell ref="F5:G5"/>
    <mergeCell ref="H5:I5"/>
    <mergeCell ref="X5:Y5"/>
    <mergeCell ref="Z5:AA5"/>
    <mergeCell ref="AB5:AC5"/>
    <mergeCell ref="L5:M5"/>
    <mergeCell ref="N5:O5"/>
    <mergeCell ref="P5:Q5"/>
    <mergeCell ref="R5:S5"/>
    <mergeCell ref="T5:U5"/>
    <mergeCell ref="V5:W5"/>
  </mergeCells>
  <hyperlinks>
    <hyperlink ref="AC1" location="Índice!A1" display="(Voltar ao índice)"/>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zoomScaleNormal="100" workbookViewId="0">
      <selection activeCell="M31" sqref="M31"/>
    </sheetView>
  </sheetViews>
  <sheetFormatPr defaultColWidth="9.140625" defaultRowHeight="11.25" x14ac:dyDescent="0.25"/>
  <cols>
    <col min="1" max="1" width="11.42578125" style="8" customWidth="1"/>
    <col min="2" max="2" width="18.5703125" style="8" customWidth="1"/>
    <col min="3" max="8" width="9.140625" style="8" customWidth="1"/>
    <col min="9" max="9" width="8.85546875" style="8" customWidth="1"/>
    <col min="10" max="13" width="9.140625" style="8" customWidth="1"/>
    <col min="14" max="16384" width="9.140625" style="8"/>
  </cols>
  <sheetData>
    <row r="1" spans="1:12" x14ac:dyDescent="0.25">
      <c r="A1" s="7" t="s">
        <v>177</v>
      </c>
      <c r="E1" s="43"/>
      <c r="F1" s="43"/>
      <c r="G1" s="43"/>
      <c r="H1" s="43"/>
      <c r="I1" s="43"/>
      <c r="J1" s="43"/>
      <c r="K1" s="43"/>
      <c r="L1" s="10" t="s">
        <v>46</v>
      </c>
    </row>
    <row r="2" spans="1:12" x14ac:dyDescent="0.25">
      <c r="A2" s="11" t="s">
        <v>6</v>
      </c>
    </row>
    <row r="3" spans="1:12" x14ac:dyDescent="0.25">
      <c r="A3" s="11" t="s">
        <v>143</v>
      </c>
      <c r="F3" s="44"/>
    </row>
    <row r="5" spans="1:12" ht="16.5" customHeight="1" x14ac:dyDescent="0.25">
      <c r="A5" s="753" t="s">
        <v>144</v>
      </c>
      <c r="B5" s="764" t="s">
        <v>145</v>
      </c>
      <c r="C5" s="764" t="s">
        <v>146</v>
      </c>
      <c r="D5" s="764"/>
      <c r="E5" s="764"/>
      <c r="F5" s="764"/>
      <c r="G5" s="764"/>
      <c r="H5" s="764" t="s">
        <v>147</v>
      </c>
      <c r="I5" s="764"/>
      <c r="J5" s="764"/>
      <c r="K5" s="764"/>
      <c r="L5" s="764"/>
    </row>
    <row r="6" spans="1:12" ht="14.25" customHeight="1" x14ac:dyDescent="0.25">
      <c r="A6" s="753"/>
      <c r="B6" s="764"/>
      <c r="C6" s="765" t="s">
        <v>148</v>
      </c>
      <c r="D6" s="765"/>
      <c r="E6" s="765" t="s">
        <v>149</v>
      </c>
      <c r="F6" s="765"/>
      <c r="G6" s="765"/>
      <c r="H6" s="765" t="s">
        <v>148</v>
      </c>
      <c r="I6" s="765"/>
      <c r="J6" s="765" t="s">
        <v>149</v>
      </c>
      <c r="K6" s="765"/>
      <c r="L6" s="765"/>
    </row>
    <row r="7" spans="1:12" ht="22.5" x14ac:dyDescent="0.25">
      <c r="A7" s="753"/>
      <c r="B7" s="764"/>
      <c r="C7" s="45" t="s">
        <v>150</v>
      </c>
      <c r="D7" s="45">
        <v>2017</v>
      </c>
      <c r="E7" s="45">
        <v>2016</v>
      </c>
      <c r="F7" s="45">
        <v>2017</v>
      </c>
      <c r="G7" s="46" t="s">
        <v>62</v>
      </c>
      <c r="H7" s="45" t="s">
        <v>150</v>
      </c>
      <c r="I7" s="45">
        <v>2017</v>
      </c>
      <c r="J7" s="45">
        <v>2016</v>
      </c>
      <c r="K7" s="45">
        <v>2017</v>
      </c>
      <c r="L7" s="46" t="s">
        <v>62</v>
      </c>
    </row>
    <row r="8" spans="1:12" x14ac:dyDescent="0.25">
      <c r="A8" s="47"/>
      <c r="B8" s="48"/>
      <c r="C8" s="49"/>
      <c r="D8" s="14"/>
      <c r="E8" s="50"/>
      <c r="F8" s="51"/>
      <c r="G8" s="52"/>
      <c r="H8" s="50"/>
      <c r="I8" s="51"/>
      <c r="J8" s="50"/>
      <c r="K8" s="51"/>
      <c r="L8" s="52"/>
    </row>
    <row r="9" spans="1:12" s="14" customFormat="1" x14ac:dyDescent="0.2">
      <c r="A9" s="349"/>
      <c r="B9" s="345" t="s">
        <v>64</v>
      </c>
      <c r="C9" s="350">
        <v>54338</v>
      </c>
      <c r="D9" s="350">
        <v>55900</v>
      </c>
      <c r="E9" s="351">
        <v>26.36724690461196</v>
      </c>
      <c r="F9" s="351">
        <v>26.918881789265232</v>
      </c>
      <c r="G9" s="352">
        <v>2.0921216638540407</v>
      </c>
      <c r="H9" s="353">
        <v>45724</v>
      </c>
      <c r="I9" s="353">
        <v>48003</v>
      </c>
      <c r="J9" s="351">
        <v>22.187345825508434</v>
      </c>
      <c r="K9" s="351">
        <v>23.116047988016078</v>
      </c>
      <c r="L9" s="352">
        <v>4.1857289727729841</v>
      </c>
    </row>
    <row r="10" spans="1:12" s="14" customFormat="1" x14ac:dyDescent="0.2">
      <c r="C10" s="27"/>
      <c r="D10" s="56"/>
      <c r="E10" s="53"/>
      <c r="F10" s="53"/>
      <c r="G10" s="54"/>
      <c r="H10" s="55"/>
      <c r="I10" s="55"/>
      <c r="J10" s="53"/>
      <c r="K10" s="53"/>
      <c r="L10" s="54"/>
    </row>
    <row r="11" spans="1:12" s="14" customFormat="1" x14ac:dyDescent="0.2">
      <c r="A11" s="760" t="s">
        <v>67</v>
      </c>
      <c r="B11" s="213" t="s">
        <v>68</v>
      </c>
      <c r="C11" s="446">
        <v>1696</v>
      </c>
      <c r="D11" s="446">
        <v>1703</v>
      </c>
      <c r="E11" s="447">
        <v>50.491773800425904</v>
      </c>
      <c r="F11" s="447">
        <v>50.446957675209866</v>
      </c>
      <c r="G11" s="448">
        <v>-8.8759260851434263E-2</v>
      </c>
      <c r="H11" s="449">
        <v>1627</v>
      </c>
      <c r="I11" s="449">
        <v>1617</v>
      </c>
      <c r="J11" s="447">
        <v>48.437568380479334</v>
      </c>
      <c r="K11" s="447">
        <v>47.899430746220993</v>
      </c>
      <c r="L11" s="448">
        <v>-1.1109922571489239</v>
      </c>
    </row>
    <row r="12" spans="1:12" s="14" customFormat="1" ht="12.75" customHeight="1" x14ac:dyDescent="0.2">
      <c r="A12" s="761"/>
      <c r="B12" s="14" t="s">
        <v>153</v>
      </c>
      <c r="C12" s="24">
        <v>3331</v>
      </c>
      <c r="D12" s="24">
        <v>5042</v>
      </c>
      <c r="E12" s="53">
        <v>37.161147178335462</v>
      </c>
      <c r="F12" s="53">
        <v>55.895153905676651</v>
      </c>
      <c r="G12" s="54">
        <v>50.41288590321804</v>
      </c>
      <c r="H12" s="57">
        <v>3163</v>
      </c>
      <c r="I12" s="57">
        <v>4743</v>
      </c>
      <c r="J12" s="53">
        <v>35.286913396900353</v>
      </c>
      <c r="K12" s="53">
        <v>52.580467071524069</v>
      </c>
      <c r="L12" s="54">
        <v>49.008405694511104</v>
      </c>
    </row>
    <row r="13" spans="1:12" s="14" customFormat="1" x14ac:dyDescent="0.2">
      <c r="A13" s="761"/>
      <c r="B13" s="14" t="s">
        <v>154</v>
      </c>
      <c r="C13" s="24">
        <v>1181</v>
      </c>
      <c r="D13" s="24">
        <v>1405</v>
      </c>
      <c r="E13" s="53">
        <v>29.720434144827852</v>
      </c>
      <c r="F13" s="53">
        <v>34.98195877058707</v>
      </c>
      <c r="G13" s="54">
        <v>17.703390872824333</v>
      </c>
      <c r="H13" s="57">
        <v>1177</v>
      </c>
      <c r="I13" s="57">
        <v>1386</v>
      </c>
      <c r="J13" s="53">
        <v>29.619772217156971</v>
      </c>
      <c r="K13" s="53">
        <v>34.508893135967028</v>
      </c>
      <c r="L13" s="54">
        <v>16.506274535015098</v>
      </c>
    </row>
    <row r="14" spans="1:12" s="14" customFormat="1" x14ac:dyDescent="0.2">
      <c r="A14" s="761"/>
      <c r="B14" s="14" t="s">
        <v>75</v>
      </c>
      <c r="C14" s="24">
        <v>2576</v>
      </c>
      <c r="D14" s="24">
        <v>2254</v>
      </c>
      <c r="E14" s="53">
        <v>38.471561884180588</v>
      </c>
      <c r="F14" s="53">
        <v>33.250860185296098</v>
      </c>
      <c r="G14" s="54">
        <v>-13.570287878099464</v>
      </c>
      <c r="H14" s="58" t="s">
        <v>92</v>
      </c>
      <c r="I14" s="58" t="s">
        <v>92</v>
      </c>
      <c r="J14" s="53" t="s">
        <v>92</v>
      </c>
      <c r="K14" s="53" t="s">
        <v>92</v>
      </c>
      <c r="L14" s="54" t="s">
        <v>92</v>
      </c>
    </row>
    <row r="15" spans="1:12" s="14" customFormat="1" x14ac:dyDescent="0.2">
      <c r="A15" s="761"/>
      <c r="B15" s="14" t="s">
        <v>155</v>
      </c>
      <c r="C15" s="24">
        <v>2071</v>
      </c>
      <c r="D15" s="24">
        <v>1816</v>
      </c>
      <c r="E15" s="53">
        <v>29.781266591084659</v>
      </c>
      <c r="F15" s="53">
        <v>25.942008468580095</v>
      </c>
      <c r="G15" s="54">
        <v>-12.891520616701669</v>
      </c>
      <c r="H15" s="57">
        <v>2071</v>
      </c>
      <c r="I15" s="57">
        <v>1816</v>
      </c>
      <c r="J15" s="53">
        <v>29.781266591084659</v>
      </c>
      <c r="K15" s="53">
        <v>25.942008468580095</v>
      </c>
      <c r="L15" s="54">
        <v>-12.891520616701669</v>
      </c>
    </row>
    <row r="16" spans="1:12" s="14" customFormat="1" x14ac:dyDescent="0.2">
      <c r="A16" s="761"/>
      <c r="B16" s="14" t="s">
        <v>156</v>
      </c>
      <c r="C16" s="24">
        <v>1086</v>
      </c>
      <c r="D16" s="24">
        <v>985</v>
      </c>
      <c r="E16" s="53">
        <v>32.854025571080712</v>
      </c>
      <c r="F16" s="53">
        <v>29.450950563066296</v>
      </c>
      <c r="G16" s="54">
        <v>-10.358167526995299</v>
      </c>
      <c r="H16" s="57">
        <v>1086</v>
      </c>
      <c r="I16" s="57">
        <v>924</v>
      </c>
      <c r="J16" s="53">
        <v>32.854025571080712</v>
      </c>
      <c r="K16" s="53">
        <v>27.627084589109902</v>
      </c>
      <c r="L16" s="54">
        <v>-15.909590654765148</v>
      </c>
    </row>
    <row r="17" spans="1:13" s="14" customFormat="1" x14ac:dyDescent="0.2">
      <c r="A17" s="761"/>
      <c r="B17" s="14" t="s">
        <v>81</v>
      </c>
      <c r="C17" s="24">
        <v>3649</v>
      </c>
      <c r="D17" s="24">
        <v>3820</v>
      </c>
      <c r="E17" s="53">
        <v>44.108808658429801</v>
      </c>
      <c r="F17" s="53">
        <v>45.657581525077966</v>
      </c>
      <c r="G17" s="54">
        <v>3.5112552656807461</v>
      </c>
      <c r="H17" s="57">
        <v>3531</v>
      </c>
      <c r="I17" s="57">
        <v>3664</v>
      </c>
      <c r="J17" s="53">
        <v>42.682434467776275</v>
      </c>
      <c r="K17" s="53">
        <v>43.793031075362734</v>
      </c>
      <c r="L17" s="54">
        <v>2.6019992098269773</v>
      </c>
    </row>
    <row r="18" spans="1:13" s="14" customFormat="1" x14ac:dyDescent="0.2">
      <c r="A18" s="761"/>
      <c r="B18" s="14" t="s">
        <v>159</v>
      </c>
      <c r="C18" s="24">
        <v>1280</v>
      </c>
      <c r="D18" s="24">
        <v>1242</v>
      </c>
      <c r="E18" s="53">
        <v>32.004680684550117</v>
      </c>
      <c r="F18" s="53">
        <v>30.852865615151988</v>
      </c>
      <c r="G18" s="54">
        <v>-3.5988956763882141</v>
      </c>
      <c r="H18" s="57">
        <v>1248</v>
      </c>
      <c r="I18" s="57">
        <v>1207</v>
      </c>
      <c r="J18" s="53">
        <v>31.204563667436361</v>
      </c>
      <c r="K18" s="53">
        <v>29.983420931955269</v>
      </c>
      <c r="L18" s="54">
        <v>-3.9133466133206007</v>
      </c>
    </row>
    <row r="19" spans="1:13" s="14" customFormat="1" x14ac:dyDescent="0.2">
      <c r="A19" s="761"/>
      <c r="B19" s="14" t="s">
        <v>160</v>
      </c>
      <c r="C19" s="24">
        <v>4277</v>
      </c>
      <c r="D19" s="24">
        <v>5139</v>
      </c>
      <c r="E19" s="53">
        <v>45.450024313690818</v>
      </c>
      <c r="F19" s="53">
        <v>54.247394721102523</v>
      </c>
      <c r="G19" s="54">
        <v>19.356140156698864</v>
      </c>
      <c r="H19" s="57">
        <v>4116</v>
      </c>
      <c r="I19" s="57">
        <v>4894</v>
      </c>
      <c r="J19" s="53">
        <v>43.739139601391493</v>
      </c>
      <c r="K19" s="53">
        <v>51.661169442513277</v>
      </c>
      <c r="L19" s="54">
        <v>18.111992858839308</v>
      </c>
    </row>
    <row r="20" spans="1:13" s="14" customFormat="1" x14ac:dyDescent="0.2">
      <c r="A20" s="761"/>
      <c r="B20" s="14" t="s">
        <v>161</v>
      </c>
      <c r="C20" s="24">
        <v>642</v>
      </c>
      <c r="D20" s="24">
        <v>597</v>
      </c>
      <c r="E20" s="53">
        <v>19.98642666351201</v>
      </c>
      <c r="F20" s="53">
        <v>18.544651762813594</v>
      </c>
      <c r="G20" s="54">
        <v>-7.2137702500396195</v>
      </c>
      <c r="H20" s="57">
        <v>642</v>
      </c>
      <c r="I20" s="57">
        <v>597</v>
      </c>
      <c r="J20" s="53">
        <v>19.98642666351201</v>
      </c>
      <c r="K20" s="53">
        <v>18.544651762813594</v>
      </c>
      <c r="L20" s="54">
        <v>-7.2137702500396195</v>
      </c>
    </row>
    <row r="21" spans="1:13" s="14" customFormat="1" x14ac:dyDescent="0.2">
      <c r="A21" s="761"/>
      <c r="B21" s="14" t="s">
        <v>86</v>
      </c>
      <c r="C21" s="24">
        <v>5042</v>
      </c>
      <c r="D21" s="24">
        <v>5346</v>
      </c>
      <c r="E21" s="53">
        <v>30.307773577247794</v>
      </c>
      <c r="F21" s="53">
        <v>31.975680778153851</v>
      </c>
      <c r="G21" s="54">
        <v>5.5032323527656413</v>
      </c>
      <c r="H21" s="57">
        <v>4641</v>
      </c>
      <c r="I21" s="57">
        <v>4923</v>
      </c>
      <c r="J21" s="53">
        <v>27.897337796907379</v>
      </c>
      <c r="K21" s="53">
        <v>29.445618494360531</v>
      </c>
      <c r="L21" s="54">
        <v>5.5499227514992144</v>
      </c>
    </row>
    <row r="22" spans="1:13" s="14" customFormat="1" x14ac:dyDescent="0.2">
      <c r="A22" s="761"/>
      <c r="B22" s="14" t="s">
        <v>87</v>
      </c>
      <c r="C22" s="24">
        <v>1748</v>
      </c>
      <c r="D22" s="24">
        <v>1863</v>
      </c>
      <c r="E22" s="53">
        <v>50.302187224280409</v>
      </c>
      <c r="F22" s="53">
        <v>53.122281332522384</v>
      </c>
      <c r="G22" s="54">
        <v>5.6063051407051701</v>
      </c>
      <c r="H22" s="57" t="s">
        <v>92</v>
      </c>
      <c r="I22" s="57" t="s">
        <v>92</v>
      </c>
      <c r="J22" s="53" t="s">
        <v>92</v>
      </c>
      <c r="K22" s="53" t="s">
        <v>92</v>
      </c>
      <c r="L22" s="54" t="s">
        <v>92</v>
      </c>
    </row>
    <row r="23" spans="1:13" s="14" customFormat="1" x14ac:dyDescent="0.2">
      <c r="A23" s="762"/>
      <c r="B23" s="226" t="s">
        <v>93</v>
      </c>
      <c r="C23" s="399">
        <v>896</v>
      </c>
      <c r="D23" s="399">
        <v>990</v>
      </c>
      <c r="E23" s="450">
        <v>12.965677276478452</v>
      </c>
      <c r="F23" s="450">
        <v>14.140511837965162</v>
      </c>
      <c r="G23" s="451">
        <v>9.0611121689572194</v>
      </c>
      <c r="H23" s="452">
        <v>860</v>
      </c>
      <c r="I23" s="452">
        <v>943</v>
      </c>
      <c r="J23" s="450">
        <v>12.444734885905657</v>
      </c>
      <c r="K23" s="450">
        <v>13.469194609294087</v>
      </c>
      <c r="L23" s="451">
        <v>8.2320735056291774</v>
      </c>
    </row>
    <row r="24" spans="1:13" s="14" customFormat="1" x14ac:dyDescent="0.2">
      <c r="A24" s="40"/>
      <c r="C24" s="24"/>
      <c r="D24" s="24"/>
      <c r="E24" s="53"/>
      <c r="F24" s="53"/>
      <c r="G24" s="54"/>
      <c r="H24" s="57"/>
      <c r="I24" s="57"/>
      <c r="J24" s="53"/>
      <c r="K24" s="53"/>
      <c r="L24" s="54"/>
    </row>
    <row r="25" spans="1:13" s="14" customFormat="1" x14ac:dyDescent="0.2">
      <c r="A25" s="760" t="s">
        <v>65</v>
      </c>
      <c r="B25" s="213" t="s">
        <v>151</v>
      </c>
      <c r="C25" s="446">
        <v>354</v>
      </c>
      <c r="D25" s="446">
        <v>502</v>
      </c>
      <c r="E25" s="447">
        <v>43.345859552068298</v>
      </c>
      <c r="F25" s="447">
        <v>60.509703852009174</v>
      </c>
      <c r="G25" s="448">
        <v>39.597425168886488</v>
      </c>
      <c r="H25" s="449">
        <v>341</v>
      </c>
      <c r="I25" s="449">
        <v>482</v>
      </c>
      <c r="J25" s="447">
        <v>41.754062449873693</v>
      </c>
      <c r="K25" s="447">
        <v>58.098958678622353</v>
      </c>
      <c r="L25" s="448">
        <v>39.145643009876999</v>
      </c>
    </row>
    <row r="26" spans="1:13" s="14" customFormat="1" x14ac:dyDescent="0.2">
      <c r="A26" s="761"/>
      <c r="B26" s="14" t="s">
        <v>152</v>
      </c>
      <c r="C26" s="24">
        <v>307</v>
      </c>
      <c r="D26" s="24">
        <v>352</v>
      </c>
      <c r="E26" s="53">
        <v>39.243507883854555</v>
      </c>
      <c r="F26" s="53">
        <v>44.12564778205941</v>
      </c>
      <c r="G26" s="54">
        <v>12.440630722039625</v>
      </c>
      <c r="H26" s="57">
        <v>308</v>
      </c>
      <c r="I26" s="57">
        <v>325</v>
      </c>
      <c r="J26" s="53">
        <v>39.371336899762873</v>
      </c>
      <c r="K26" s="53">
        <v>40.741010026049175</v>
      </c>
      <c r="L26" s="54">
        <v>3.4788585660004534</v>
      </c>
    </row>
    <row r="27" spans="1:13" s="14" customFormat="1" x14ac:dyDescent="0.2">
      <c r="A27" s="761"/>
      <c r="B27" s="14" t="s">
        <v>70</v>
      </c>
      <c r="C27" s="24">
        <v>1023</v>
      </c>
      <c r="D27" s="24">
        <v>1119</v>
      </c>
      <c r="E27" s="53">
        <v>25.564346058780007</v>
      </c>
      <c r="F27" s="53">
        <v>27.537064297937746</v>
      </c>
      <c r="G27" s="54">
        <v>7.7166778865450869</v>
      </c>
      <c r="H27" s="57">
        <v>981</v>
      </c>
      <c r="I27" s="57">
        <v>1010</v>
      </c>
      <c r="J27" s="53">
        <v>24.514783463991378</v>
      </c>
      <c r="K27" s="53">
        <v>24.854722914135053</v>
      </c>
      <c r="L27" s="54">
        <v>1.38667123306635</v>
      </c>
    </row>
    <row r="28" spans="1:13" s="14" customFormat="1" x14ac:dyDescent="0.2">
      <c r="A28" s="761"/>
      <c r="B28" s="14" t="s">
        <v>71</v>
      </c>
      <c r="C28" s="24">
        <v>6310</v>
      </c>
      <c r="D28" s="24">
        <v>6008</v>
      </c>
      <c r="E28" s="53">
        <v>41.305094351701811</v>
      </c>
      <c r="F28" s="53">
        <v>39.154229539845915</v>
      </c>
      <c r="G28" s="54">
        <v>-5.2072627980022439</v>
      </c>
      <c r="H28" s="57">
        <v>5964</v>
      </c>
      <c r="I28" s="57">
        <v>5648</v>
      </c>
      <c r="J28" s="53">
        <v>39.040187434793914</v>
      </c>
      <c r="K28" s="53">
        <v>36.808103934928383</v>
      </c>
      <c r="L28" s="54">
        <v>-5.7173995478213886</v>
      </c>
    </row>
    <row r="29" spans="1:13" s="14" customFormat="1" x14ac:dyDescent="0.2">
      <c r="A29" s="761"/>
      <c r="B29" s="14" t="s">
        <v>73</v>
      </c>
      <c r="C29" s="24">
        <v>603</v>
      </c>
      <c r="D29" s="24">
        <v>504</v>
      </c>
      <c r="E29" s="53">
        <v>20.253821019368431</v>
      </c>
      <c r="F29" s="53">
        <v>16.581980125312391</v>
      </c>
      <c r="G29" s="54">
        <v>-18.129126798072882</v>
      </c>
      <c r="H29" s="57">
        <v>591</v>
      </c>
      <c r="I29" s="57">
        <v>498</v>
      </c>
      <c r="J29" s="53">
        <v>19.85075990455513</v>
      </c>
      <c r="K29" s="53">
        <v>16.384575600011054</v>
      </c>
      <c r="L29" s="54">
        <v>-17.461217208862088</v>
      </c>
      <c r="M29" s="21"/>
    </row>
    <row r="30" spans="1:13" s="14" customFormat="1" x14ac:dyDescent="0.2">
      <c r="A30" s="761"/>
      <c r="B30" s="14" t="s">
        <v>158</v>
      </c>
      <c r="C30" s="24">
        <v>4194</v>
      </c>
      <c r="D30" s="24">
        <v>3964</v>
      </c>
      <c r="E30" s="53">
        <v>19.973749330874636</v>
      </c>
      <c r="F30" s="53">
        <v>18.769351750909678</v>
      </c>
      <c r="G30" s="54">
        <v>-6.0299023483950887</v>
      </c>
      <c r="H30" s="57">
        <v>4042</v>
      </c>
      <c r="I30" s="57">
        <v>3818</v>
      </c>
      <c r="J30" s="53">
        <v>19.249855697519141</v>
      </c>
      <c r="K30" s="53">
        <v>18.078048684402916</v>
      </c>
      <c r="L30" s="54">
        <v>-6.087354791273814</v>
      </c>
    </row>
    <row r="31" spans="1:13" s="14" customFormat="1" x14ac:dyDescent="0.2">
      <c r="A31" s="761"/>
      <c r="B31" s="14" t="s">
        <v>83</v>
      </c>
      <c r="C31" s="24">
        <v>2498</v>
      </c>
      <c r="D31" s="24">
        <v>2187</v>
      </c>
      <c r="E31" s="53">
        <v>22.218822491354405</v>
      </c>
      <c r="F31" s="53">
        <v>19.318265733830867</v>
      </c>
      <c r="G31" s="54">
        <v>-13.054502589649742</v>
      </c>
      <c r="H31" s="57">
        <v>1450</v>
      </c>
      <c r="I31" s="57">
        <v>2074</v>
      </c>
      <c r="J31" s="53">
        <v>12.897234832851836</v>
      </c>
      <c r="K31" s="53">
        <v>18.32011117145186</v>
      </c>
      <c r="L31" s="54">
        <v>42.046813978969141</v>
      </c>
    </row>
    <row r="32" spans="1:13" s="14" customFormat="1" x14ac:dyDescent="0.2">
      <c r="A32" s="761"/>
      <c r="B32" s="14" t="s">
        <v>162</v>
      </c>
      <c r="C32" s="24">
        <v>2856</v>
      </c>
      <c r="D32" s="24">
        <v>2865</v>
      </c>
      <c r="E32" s="53">
        <v>25.304567403535199</v>
      </c>
      <c r="F32" s="53">
        <v>25.30271631062551</v>
      </c>
      <c r="G32" s="54">
        <v>-7.3152521446795404E-3</v>
      </c>
      <c r="H32" s="57">
        <v>2646</v>
      </c>
      <c r="I32" s="57">
        <v>2606</v>
      </c>
      <c r="J32" s="53">
        <v>23.443937447392901</v>
      </c>
      <c r="K32" s="53">
        <v>23.015315429490425</v>
      </c>
      <c r="L32" s="54">
        <v>-1.8282851115103194</v>
      </c>
    </row>
    <row r="33" spans="1:13" s="14" customFormat="1" x14ac:dyDescent="0.2">
      <c r="A33" s="762"/>
      <c r="B33" s="226" t="s">
        <v>165</v>
      </c>
      <c r="C33" s="399">
        <v>3674</v>
      </c>
      <c r="D33" s="399">
        <v>3504</v>
      </c>
      <c r="E33" s="450">
        <v>8.2101110892388345</v>
      </c>
      <c r="F33" s="450">
        <v>7.7702858680187674</v>
      </c>
      <c r="G33" s="451">
        <v>-5.3571165656522641</v>
      </c>
      <c r="H33" s="452">
        <v>3521</v>
      </c>
      <c r="I33" s="452">
        <v>3294</v>
      </c>
      <c r="J33" s="450">
        <v>7.8682093481790796</v>
      </c>
      <c r="K33" s="450">
        <v>7.3046009272984644</v>
      </c>
      <c r="L33" s="451">
        <v>-7.1631091133975699</v>
      </c>
    </row>
    <row r="34" spans="1:13" s="14" customFormat="1" x14ac:dyDescent="0.2">
      <c r="A34" s="40"/>
      <c r="C34" s="24"/>
      <c r="D34" s="24"/>
      <c r="E34" s="53"/>
      <c r="F34" s="53"/>
      <c r="G34" s="54"/>
      <c r="H34" s="57"/>
      <c r="I34" s="57"/>
      <c r="J34" s="53"/>
      <c r="K34" s="53"/>
      <c r="L34" s="54"/>
    </row>
    <row r="35" spans="1:13" s="14" customFormat="1" x14ac:dyDescent="0.2">
      <c r="A35" s="760" t="s">
        <v>78</v>
      </c>
      <c r="B35" s="213" t="s">
        <v>157</v>
      </c>
      <c r="C35" s="449">
        <v>574</v>
      </c>
      <c r="D35" s="449">
        <v>530</v>
      </c>
      <c r="E35" s="447">
        <v>21.398859075464902</v>
      </c>
      <c r="F35" s="447">
        <v>19.534511030917233</v>
      </c>
      <c r="G35" s="447" t="s">
        <v>92</v>
      </c>
      <c r="H35" s="449">
        <v>574</v>
      </c>
      <c r="I35" s="449">
        <v>530</v>
      </c>
      <c r="J35" s="447">
        <v>21.398859075464902</v>
      </c>
      <c r="K35" s="447">
        <v>19.534511030917233</v>
      </c>
      <c r="L35" s="448">
        <v>-8.7123712435924094</v>
      </c>
    </row>
    <row r="36" spans="1:13" s="14" customFormat="1" x14ac:dyDescent="0.2">
      <c r="A36" s="761"/>
      <c r="B36" s="14" t="s">
        <v>163</v>
      </c>
      <c r="C36" s="24">
        <v>545</v>
      </c>
      <c r="D36" s="24">
        <v>481</v>
      </c>
      <c r="E36" s="53">
        <v>30.493280567835239</v>
      </c>
      <c r="F36" s="53">
        <v>26.636570848848258</v>
      </c>
      <c r="G36" s="54">
        <v>-12.647736311635471</v>
      </c>
      <c r="H36" s="57">
        <v>535</v>
      </c>
      <c r="I36" s="57">
        <v>459</v>
      </c>
      <c r="J36" s="53">
        <v>29.933770832645603</v>
      </c>
      <c r="K36" s="53">
        <v>25.418266153058941</v>
      </c>
      <c r="L36" s="54">
        <v>-15.084984463975648</v>
      </c>
    </row>
    <row r="37" spans="1:13" s="14" customFormat="1" x14ac:dyDescent="0.2">
      <c r="A37" s="762"/>
      <c r="B37" s="226" t="s">
        <v>95</v>
      </c>
      <c r="C37" s="399">
        <v>1306</v>
      </c>
      <c r="D37" s="399">
        <v>1121</v>
      </c>
      <c r="E37" s="450">
        <v>57.640219986150456</v>
      </c>
      <c r="F37" s="450">
        <v>48.992271370857068</v>
      </c>
      <c r="G37" s="451">
        <v>-15.003323403989921</v>
      </c>
      <c r="H37" s="452" t="s">
        <v>92</v>
      </c>
      <c r="I37" s="452" t="s">
        <v>92</v>
      </c>
      <c r="J37" s="450" t="s">
        <v>92</v>
      </c>
      <c r="K37" s="450" t="s">
        <v>92</v>
      </c>
      <c r="L37" s="451" t="s">
        <v>92</v>
      </c>
    </row>
    <row r="38" spans="1:13" s="14" customFormat="1" x14ac:dyDescent="0.2">
      <c r="A38" s="40"/>
      <c r="C38" s="24"/>
      <c r="D38" s="24"/>
      <c r="E38" s="53"/>
      <c r="F38" s="53"/>
      <c r="G38" s="54"/>
      <c r="H38" s="57"/>
      <c r="I38" s="57"/>
      <c r="J38" s="53"/>
      <c r="K38" s="53"/>
      <c r="L38" s="54"/>
    </row>
    <row r="39" spans="1:13" s="14" customFormat="1" x14ac:dyDescent="0.25">
      <c r="A39" s="760" t="s">
        <v>90</v>
      </c>
      <c r="B39" s="213" t="s">
        <v>164</v>
      </c>
      <c r="C39" s="446">
        <v>192</v>
      </c>
      <c r="D39" s="446">
        <v>212</v>
      </c>
      <c r="E39" s="447">
        <v>37.337450824438143</v>
      </c>
      <c r="F39" s="447">
        <v>40.563604497202647</v>
      </c>
      <c r="G39" s="448">
        <v>8.640530088500098</v>
      </c>
      <c r="H39" s="446">
        <v>192</v>
      </c>
      <c r="I39" s="446">
        <v>212</v>
      </c>
      <c r="J39" s="447">
        <v>37.337450824438143</v>
      </c>
      <c r="K39" s="447">
        <v>40.563604497202647</v>
      </c>
      <c r="L39" s="448">
        <v>8.640530088500098</v>
      </c>
    </row>
    <row r="40" spans="1:13" s="14" customFormat="1" x14ac:dyDescent="0.2">
      <c r="A40" s="762"/>
      <c r="B40" s="226" t="s">
        <v>96</v>
      </c>
      <c r="C40" s="399">
        <v>427</v>
      </c>
      <c r="D40" s="399">
        <v>349</v>
      </c>
      <c r="E40" s="450">
        <v>27.855662005790325</v>
      </c>
      <c r="F40" s="450">
        <v>22.513311237174186</v>
      </c>
      <c r="G40" s="451">
        <v>-19.178688941248755</v>
      </c>
      <c r="H40" s="452">
        <v>417</v>
      </c>
      <c r="I40" s="452">
        <v>333</v>
      </c>
      <c r="J40" s="450">
        <v>27.203304581767132</v>
      </c>
      <c r="K40" s="450">
        <v>21.481182355240698</v>
      </c>
      <c r="L40" s="451">
        <v>-21.034658525867677</v>
      </c>
    </row>
    <row r="41" spans="1:13" x14ac:dyDescent="0.25">
      <c r="B41" s="14"/>
      <c r="C41" s="27"/>
      <c r="D41" s="27"/>
      <c r="E41" s="59"/>
      <c r="F41" s="53"/>
      <c r="G41" s="60"/>
      <c r="H41" s="27"/>
      <c r="I41" s="27"/>
      <c r="J41" s="53"/>
      <c r="K41" s="53"/>
      <c r="L41" s="60"/>
    </row>
    <row r="42" spans="1:13" x14ac:dyDescent="0.25">
      <c r="A42" s="61" t="s">
        <v>166</v>
      </c>
      <c r="C42" s="14"/>
      <c r="D42" s="14"/>
      <c r="E42" s="14"/>
      <c r="F42" s="14"/>
      <c r="G42" s="14"/>
      <c r="H42" s="14"/>
      <c r="I42" s="14"/>
      <c r="J42" s="14"/>
      <c r="K42" s="14"/>
      <c r="L42" s="14"/>
      <c r="M42" s="14"/>
    </row>
    <row r="43" spans="1:13" x14ac:dyDescent="0.25">
      <c r="A43" s="61" t="s">
        <v>98</v>
      </c>
      <c r="C43" s="14"/>
      <c r="D43" s="14"/>
      <c r="E43" s="14"/>
      <c r="F43" s="14"/>
      <c r="G43" s="14"/>
      <c r="H43" s="14"/>
      <c r="I43" s="14"/>
      <c r="J43" s="14"/>
      <c r="K43" s="14"/>
      <c r="L43" s="14"/>
      <c r="M43" s="14"/>
    </row>
    <row r="44" spans="1:13" ht="33.75" customHeight="1" x14ac:dyDescent="0.2">
      <c r="A44" s="763" t="s">
        <v>167</v>
      </c>
      <c r="B44" s="763"/>
      <c r="C44" s="763"/>
      <c r="D44" s="763"/>
      <c r="E44" s="763"/>
      <c r="F44" s="763"/>
      <c r="G44" s="763"/>
      <c r="H44" s="763"/>
      <c r="I44" s="763"/>
      <c r="J44" s="763"/>
      <c r="K44" s="763"/>
      <c r="L44" s="763"/>
      <c r="M44" s="62"/>
    </row>
    <row r="45" spans="1:13" x14ac:dyDescent="0.25">
      <c r="A45" s="37" t="s">
        <v>168</v>
      </c>
      <c r="C45" s="35"/>
      <c r="D45" s="35"/>
      <c r="E45" s="35"/>
      <c r="F45" s="35"/>
      <c r="G45" s="35"/>
      <c r="H45" s="35"/>
      <c r="I45" s="35"/>
      <c r="J45" s="63"/>
      <c r="K45" s="35"/>
      <c r="L45" s="35"/>
      <c r="M45" s="35"/>
    </row>
    <row r="46" spans="1:13" x14ac:dyDescent="0.25">
      <c r="A46" s="37" t="s">
        <v>169</v>
      </c>
      <c r="C46" s="35"/>
      <c r="D46" s="35"/>
      <c r="E46" s="35"/>
      <c r="F46" s="35"/>
      <c r="G46" s="35"/>
      <c r="H46" s="35"/>
      <c r="I46" s="35"/>
      <c r="J46" s="35"/>
      <c r="K46" s="35"/>
      <c r="L46" s="35"/>
      <c r="M46" s="35"/>
    </row>
    <row r="47" spans="1:13" x14ac:dyDescent="0.25">
      <c r="A47" s="14" t="s">
        <v>170</v>
      </c>
      <c r="C47" s="35"/>
      <c r="D47" s="35"/>
      <c r="E47" s="35"/>
      <c r="F47" s="35"/>
      <c r="G47" s="35"/>
      <c r="H47" s="35"/>
      <c r="I47" s="35"/>
      <c r="J47" s="35"/>
      <c r="K47" s="35"/>
      <c r="L47" s="35"/>
      <c r="M47" s="35"/>
    </row>
    <row r="48" spans="1:13" ht="22.7" customHeight="1" x14ac:dyDescent="0.25">
      <c r="A48" s="758" t="s">
        <v>171</v>
      </c>
      <c r="B48" s="758"/>
      <c r="C48" s="758"/>
      <c r="D48" s="758"/>
      <c r="E48" s="758"/>
      <c r="F48" s="758"/>
      <c r="G48" s="758"/>
      <c r="H48" s="758"/>
      <c r="I48" s="758"/>
      <c r="J48" s="758"/>
      <c r="K48" s="758"/>
      <c r="L48" s="758"/>
      <c r="M48" s="35"/>
    </row>
    <row r="49" spans="1:13" x14ac:dyDescent="0.25">
      <c r="A49" s="37" t="s">
        <v>172</v>
      </c>
      <c r="C49" s="35"/>
      <c r="D49" s="35"/>
      <c r="E49" s="35"/>
      <c r="F49" s="35"/>
      <c r="G49" s="35"/>
      <c r="H49" s="35"/>
      <c r="I49" s="35"/>
      <c r="J49" s="35"/>
      <c r="K49" s="35"/>
      <c r="L49" s="35"/>
      <c r="M49" s="35"/>
    </row>
    <row r="50" spans="1:13" x14ac:dyDescent="0.25">
      <c r="A50" s="37" t="s">
        <v>173</v>
      </c>
      <c r="C50" s="35"/>
      <c r="D50" s="35"/>
      <c r="E50" s="35"/>
      <c r="F50" s="35"/>
      <c r="G50" s="35"/>
      <c r="H50" s="35"/>
      <c r="I50" s="35"/>
      <c r="J50" s="35"/>
      <c r="K50" s="35"/>
      <c r="L50" s="35"/>
      <c r="M50" s="35"/>
    </row>
    <row r="51" spans="1:13" x14ac:dyDescent="0.25">
      <c r="A51" s="14" t="s">
        <v>174</v>
      </c>
      <c r="C51" s="64"/>
      <c r="D51" s="35"/>
      <c r="E51" s="35"/>
      <c r="F51" s="35"/>
      <c r="G51" s="35"/>
      <c r="H51" s="35"/>
      <c r="I51" s="64"/>
    </row>
    <row r="52" spans="1:13" x14ac:dyDescent="0.25">
      <c r="A52" s="8" t="s">
        <v>175</v>
      </c>
      <c r="B52" s="14"/>
      <c r="D52" s="14"/>
      <c r="E52" s="14"/>
      <c r="F52" s="14"/>
      <c r="G52" s="14"/>
    </row>
    <row r="53" spans="1:13" x14ac:dyDescent="0.25">
      <c r="A53" s="8" t="s">
        <v>176</v>
      </c>
    </row>
  </sheetData>
  <mergeCells count="14">
    <mergeCell ref="A44:L44"/>
    <mergeCell ref="A48:L48"/>
    <mergeCell ref="A5:A7"/>
    <mergeCell ref="B5:B7"/>
    <mergeCell ref="C5:G5"/>
    <mergeCell ref="H5:L5"/>
    <mergeCell ref="C6:D6"/>
    <mergeCell ref="E6:G6"/>
    <mergeCell ref="H6:I6"/>
    <mergeCell ref="J6:L6"/>
    <mergeCell ref="A11:A23"/>
    <mergeCell ref="A25:A33"/>
    <mergeCell ref="A35:A37"/>
    <mergeCell ref="A39:A40"/>
  </mergeCells>
  <hyperlinks>
    <hyperlink ref="L1" location="Índice!A1" display="(Voltar ao índice)"/>
  </hyperlinks>
  <pageMargins left="0.511811024" right="0.511811024" top="0.78740157499999996" bottom="0.78740157499999996" header="0.31496062000000002" footer="0.31496062000000002"/>
  <pageSetup paperSize="9" scale="7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M31" sqref="M31"/>
    </sheetView>
  </sheetViews>
  <sheetFormatPr defaultRowHeight="11.25" x14ac:dyDescent="0.2"/>
  <cols>
    <col min="1" max="1" width="10.85546875" style="1" customWidth="1"/>
    <col min="2" max="2" width="24.140625" style="1" bestFit="1" customWidth="1"/>
    <col min="3" max="12" width="9.140625" style="1" customWidth="1"/>
    <col min="13" max="13" width="9.140625" style="1"/>
    <col min="14" max="14" width="9.140625" style="1" customWidth="1"/>
    <col min="15" max="16384" width="9.140625" style="1"/>
  </cols>
  <sheetData>
    <row r="1" spans="1:14" x14ac:dyDescent="0.2">
      <c r="A1" s="633" t="s">
        <v>843</v>
      </c>
      <c r="B1" s="599"/>
      <c r="C1" s="599"/>
      <c r="D1" s="599"/>
      <c r="E1" s="599"/>
      <c r="F1" s="599"/>
      <c r="G1" s="599"/>
      <c r="H1" s="599"/>
      <c r="I1" s="599"/>
      <c r="J1" s="634"/>
      <c r="N1" s="10" t="s">
        <v>46</v>
      </c>
    </row>
    <row r="2" spans="1:14" x14ac:dyDescent="0.2">
      <c r="A2" s="599" t="s">
        <v>704</v>
      </c>
      <c r="B2" s="599"/>
      <c r="C2" s="599"/>
      <c r="D2" s="599"/>
      <c r="E2" s="599"/>
      <c r="F2" s="599"/>
      <c r="G2" s="599"/>
      <c r="H2" s="599"/>
      <c r="I2" s="599"/>
      <c r="J2" s="599"/>
    </row>
    <row r="3" spans="1:14" x14ac:dyDescent="0.2">
      <c r="A3" s="597" t="s">
        <v>705</v>
      </c>
      <c r="B3" s="599"/>
      <c r="C3" s="599"/>
      <c r="D3" s="599"/>
      <c r="E3" s="599"/>
      <c r="F3" s="599"/>
      <c r="G3" s="599"/>
      <c r="H3" s="599"/>
      <c r="I3" s="599"/>
      <c r="J3" s="599"/>
    </row>
    <row r="4" spans="1:14" x14ac:dyDescent="0.2">
      <c r="A4" s="599"/>
      <c r="B4" s="599"/>
      <c r="C4" s="599"/>
      <c r="D4" s="599"/>
      <c r="E4" s="599"/>
      <c r="F4" s="599"/>
      <c r="G4" s="599"/>
      <c r="H4" s="599"/>
      <c r="I4" s="599"/>
      <c r="J4" s="599"/>
    </row>
    <row r="5" spans="1:14" x14ac:dyDescent="0.2">
      <c r="A5" s="847" t="s">
        <v>64</v>
      </c>
      <c r="B5" s="847"/>
      <c r="C5" s="848">
        <v>2011</v>
      </c>
      <c r="D5" s="848"/>
      <c r="E5" s="848">
        <v>2012</v>
      </c>
      <c r="F5" s="848"/>
      <c r="G5" s="843">
        <v>2013</v>
      </c>
      <c r="H5" s="843"/>
      <c r="I5" s="843">
        <v>2014</v>
      </c>
      <c r="J5" s="843"/>
      <c r="K5" s="843">
        <v>2015</v>
      </c>
      <c r="L5" s="843"/>
      <c r="M5" s="843">
        <v>2016</v>
      </c>
      <c r="N5" s="843"/>
    </row>
    <row r="6" spans="1:14" x14ac:dyDescent="0.2">
      <c r="A6" s="847"/>
      <c r="B6" s="847"/>
      <c r="C6" s="601" t="s">
        <v>706</v>
      </c>
      <c r="D6" s="601" t="s">
        <v>707</v>
      </c>
      <c r="E6" s="601" t="s">
        <v>706</v>
      </c>
      <c r="F6" s="601" t="s">
        <v>707</v>
      </c>
      <c r="G6" s="635" t="s">
        <v>706</v>
      </c>
      <c r="H6" s="635" t="s">
        <v>707</v>
      </c>
      <c r="I6" s="635" t="s">
        <v>706</v>
      </c>
      <c r="J6" s="635" t="s">
        <v>707</v>
      </c>
      <c r="K6" s="635" t="s">
        <v>706</v>
      </c>
      <c r="L6" s="635" t="s">
        <v>707</v>
      </c>
      <c r="M6" s="635" t="s">
        <v>706</v>
      </c>
      <c r="N6" s="635" t="s">
        <v>707</v>
      </c>
    </row>
    <row r="7" spans="1:14" ht="11.25" customHeight="1" x14ac:dyDescent="0.2">
      <c r="A7" s="844" t="s">
        <v>708</v>
      </c>
      <c r="B7" s="636" t="s">
        <v>690</v>
      </c>
      <c r="C7" s="637">
        <v>8415</v>
      </c>
      <c r="D7" s="638">
        <v>38.116591928251118</v>
      </c>
      <c r="E7" s="637">
        <v>8416</v>
      </c>
      <c r="F7" s="638">
        <v>38.704930095658597</v>
      </c>
      <c r="G7" s="639">
        <v>10051</v>
      </c>
      <c r="H7" s="640">
        <v>42.031530966419936</v>
      </c>
      <c r="I7" s="639">
        <v>11632</v>
      </c>
      <c r="J7" s="641">
        <v>44.408811514526782</v>
      </c>
      <c r="K7" s="642">
        <v>12724</v>
      </c>
      <c r="L7" s="643">
        <v>46.390549803120898</v>
      </c>
      <c r="M7" s="642">
        <v>12960</v>
      </c>
      <c r="N7" s="215">
        <v>46.620382028130507</v>
      </c>
    </row>
    <row r="8" spans="1:14" x14ac:dyDescent="0.2">
      <c r="A8" s="845"/>
      <c r="B8" s="644" t="s">
        <v>691</v>
      </c>
      <c r="C8" s="645">
        <v>5863</v>
      </c>
      <c r="D8" s="646">
        <v>26.557050323866466</v>
      </c>
      <c r="E8" s="647">
        <v>5881</v>
      </c>
      <c r="F8" s="648">
        <v>27.046541574687271</v>
      </c>
      <c r="G8" s="649">
        <v>5933</v>
      </c>
      <c r="H8" s="650">
        <v>24.810772383222513</v>
      </c>
      <c r="I8" s="649">
        <v>6350</v>
      </c>
      <c r="J8" s="651">
        <v>24.243118390409652</v>
      </c>
      <c r="K8" s="55">
        <v>6666</v>
      </c>
      <c r="L8" s="477">
        <v>24.303631325652617</v>
      </c>
      <c r="M8" s="55">
        <v>6254</v>
      </c>
      <c r="N8" s="221">
        <v>22.497212129932731</v>
      </c>
    </row>
    <row r="9" spans="1:14" x14ac:dyDescent="0.2">
      <c r="A9" s="845"/>
      <c r="B9" s="644" t="s">
        <v>692</v>
      </c>
      <c r="C9" s="645">
        <v>1852</v>
      </c>
      <c r="D9" s="646">
        <v>8.388820944874757</v>
      </c>
      <c r="E9" s="647">
        <v>1963</v>
      </c>
      <c r="F9" s="648">
        <v>9.0277777777777786</v>
      </c>
      <c r="G9" s="649">
        <v>2206</v>
      </c>
      <c r="H9" s="650">
        <v>9.2251076820139666</v>
      </c>
      <c r="I9" s="649">
        <v>2481</v>
      </c>
      <c r="J9" s="651">
        <v>9.4719963348986376</v>
      </c>
      <c r="K9" s="55">
        <v>2788</v>
      </c>
      <c r="L9" s="477">
        <v>10.164795099897916</v>
      </c>
      <c r="M9" s="55">
        <v>2730</v>
      </c>
      <c r="N9" s="221">
        <v>9.8204971401848979</v>
      </c>
    </row>
    <row r="10" spans="1:14" x14ac:dyDescent="0.2">
      <c r="A10" s="845"/>
      <c r="B10" s="652" t="s">
        <v>709</v>
      </c>
      <c r="C10" s="653">
        <v>1148</v>
      </c>
      <c r="D10" s="646">
        <v>5.1999818815962318</v>
      </c>
      <c r="E10" s="647">
        <v>1419</v>
      </c>
      <c r="F10" s="654">
        <v>6.5259381898454745</v>
      </c>
      <c r="G10" s="649">
        <v>1218</v>
      </c>
      <c r="H10" s="650">
        <v>5.0934638062978292</v>
      </c>
      <c r="I10" s="649">
        <v>1166</v>
      </c>
      <c r="J10" s="651">
        <v>4.451571030427977</v>
      </c>
      <c r="K10" s="55">
        <v>1071</v>
      </c>
      <c r="L10" s="477">
        <v>3.904768849351028</v>
      </c>
      <c r="M10" s="55">
        <v>1187</v>
      </c>
      <c r="N10" s="221">
        <v>4.2699377675455956</v>
      </c>
    </row>
    <row r="11" spans="1:14" x14ac:dyDescent="0.2">
      <c r="A11" s="845"/>
      <c r="B11" s="644" t="s">
        <v>693</v>
      </c>
      <c r="C11" s="653">
        <v>1244</v>
      </c>
      <c r="D11" s="646">
        <v>5.6348235720433033</v>
      </c>
      <c r="E11" s="647">
        <v>923</v>
      </c>
      <c r="F11" s="654">
        <v>4.2448491537895512</v>
      </c>
      <c r="G11" s="649">
        <v>856</v>
      </c>
      <c r="H11" s="650">
        <v>3.5796428720779492</v>
      </c>
      <c r="I11" s="649">
        <v>865</v>
      </c>
      <c r="J11" s="651">
        <v>3.3024090405833624</v>
      </c>
      <c r="K11" s="55">
        <v>783</v>
      </c>
      <c r="L11" s="477">
        <v>2.8547469738952893</v>
      </c>
      <c r="M11" s="55">
        <v>894</v>
      </c>
      <c r="N11" s="221">
        <v>3.2159430195330767</v>
      </c>
    </row>
    <row r="12" spans="1:14" x14ac:dyDescent="0.2">
      <c r="A12" s="845"/>
      <c r="B12" s="644" t="s">
        <v>710</v>
      </c>
      <c r="C12" s="647">
        <v>661</v>
      </c>
      <c r="D12" s="646">
        <v>2.9940662227657699</v>
      </c>
      <c r="E12" s="647">
        <v>582</v>
      </c>
      <c r="F12" s="646">
        <v>2.6766004415011038</v>
      </c>
      <c r="G12" s="649">
        <v>747</v>
      </c>
      <c r="H12" s="650">
        <v>3.1238238614979301</v>
      </c>
      <c r="I12" s="649">
        <v>912</v>
      </c>
      <c r="J12" s="651">
        <v>3.4818462948115907</v>
      </c>
      <c r="K12" s="55">
        <v>739</v>
      </c>
      <c r="L12" s="477">
        <v>2.6943269651451072</v>
      </c>
      <c r="M12" s="55">
        <v>795</v>
      </c>
      <c r="N12" s="221">
        <v>2.8598151012626354</v>
      </c>
    </row>
    <row r="13" spans="1:14" x14ac:dyDescent="0.2">
      <c r="A13" s="845"/>
      <c r="B13" s="644" t="s">
        <v>56</v>
      </c>
      <c r="C13" s="653">
        <v>430</v>
      </c>
      <c r="D13" s="646">
        <v>1.9477284051275083</v>
      </c>
      <c r="E13" s="647">
        <v>476</v>
      </c>
      <c r="F13" s="655">
        <v>2.1891096394407654</v>
      </c>
      <c r="G13" s="649">
        <v>485</v>
      </c>
      <c r="H13" s="650">
        <v>2.0281855057918285</v>
      </c>
      <c r="I13" s="649">
        <v>558</v>
      </c>
      <c r="J13" s="651">
        <v>2.13034016722025</v>
      </c>
      <c r="K13" s="55">
        <v>634</v>
      </c>
      <c r="L13" s="477">
        <v>2.311506489718536</v>
      </c>
      <c r="M13" s="55">
        <v>690</v>
      </c>
      <c r="N13" s="221">
        <v>2.4821036727939854</v>
      </c>
    </row>
    <row r="14" spans="1:14" x14ac:dyDescent="0.2">
      <c r="A14" s="845"/>
      <c r="B14" s="644" t="s">
        <v>711</v>
      </c>
      <c r="C14" s="653">
        <v>516</v>
      </c>
      <c r="D14" s="646">
        <v>2.3372740861530099</v>
      </c>
      <c r="E14" s="647">
        <v>591</v>
      </c>
      <c r="F14" s="654">
        <v>2.7179911699779251</v>
      </c>
      <c r="G14" s="649">
        <v>572</v>
      </c>
      <c r="H14" s="650">
        <v>2.3920043490988165</v>
      </c>
      <c r="I14" s="649">
        <v>492</v>
      </c>
      <c r="J14" s="651">
        <v>1.8783644485167794</v>
      </c>
      <c r="K14" s="55">
        <v>451</v>
      </c>
      <c r="L14" s="477">
        <v>1.6443050896893685</v>
      </c>
      <c r="M14" s="55">
        <v>535</v>
      </c>
      <c r="N14" s="221">
        <v>1.9245296593402641</v>
      </c>
    </row>
    <row r="15" spans="1:14" x14ac:dyDescent="0.2">
      <c r="A15" s="845"/>
      <c r="B15" s="644" t="s">
        <v>673</v>
      </c>
      <c r="C15" s="653">
        <v>231</v>
      </c>
      <c r="D15" s="646">
        <v>1.0463378176382661</v>
      </c>
      <c r="E15" s="647">
        <v>315</v>
      </c>
      <c r="F15" s="654">
        <v>1.4486754966887416</v>
      </c>
      <c r="G15" s="649">
        <v>288</v>
      </c>
      <c r="H15" s="650">
        <v>1.2043658261196839</v>
      </c>
      <c r="I15" s="649">
        <v>334</v>
      </c>
      <c r="J15" s="651">
        <v>1.2751498491963502</v>
      </c>
      <c r="K15" s="55">
        <v>344</v>
      </c>
      <c r="L15" s="477">
        <v>1.2541927956832435</v>
      </c>
      <c r="M15" s="55">
        <v>321</v>
      </c>
      <c r="N15" s="221">
        <v>1.1547177956041585</v>
      </c>
    </row>
    <row r="16" spans="1:14" x14ac:dyDescent="0.2">
      <c r="A16" s="845"/>
      <c r="B16" s="644" t="s">
        <v>696</v>
      </c>
      <c r="C16" s="653">
        <v>105</v>
      </c>
      <c r="D16" s="646">
        <v>0.47560809892648459</v>
      </c>
      <c r="E16" s="647">
        <v>110</v>
      </c>
      <c r="F16" s="654">
        <v>0.50588668138337012</v>
      </c>
      <c r="G16" s="649">
        <v>125</v>
      </c>
      <c r="H16" s="650">
        <v>0.52272822314222389</v>
      </c>
      <c r="I16" s="649">
        <v>194</v>
      </c>
      <c r="J16" s="651">
        <v>0.74065590043141294</v>
      </c>
      <c r="K16" s="55">
        <v>187</v>
      </c>
      <c r="L16" s="477">
        <v>0.68178503718827477</v>
      </c>
      <c r="M16" s="55">
        <v>281</v>
      </c>
      <c r="N16" s="221">
        <v>1.0108277276161013</v>
      </c>
    </row>
    <row r="17" spans="1:14" x14ac:dyDescent="0.2">
      <c r="A17" s="845"/>
      <c r="B17" s="652" t="s">
        <v>712</v>
      </c>
      <c r="C17" s="653">
        <v>269</v>
      </c>
      <c r="D17" s="646">
        <v>1.2184626534402319</v>
      </c>
      <c r="E17" s="647">
        <v>237</v>
      </c>
      <c r="F17" s="654">
        <v>1.0899558498896247</v>
      </c>
      <c r="G17" s="649">
        <v>421</v>
      </c>
      <c r="H17" s="650">
        <v>1.7605486555430101</v>
      </c>
      <c r="I17" s="649">
        <v>325</v>
      </c>
      <c r="J17" s="651">
        <v>1.2407895239186042</v>
      </c>
      <c r="K17" s="55">
        <v>229</v>
      </c>
      <c r="L17" s="477">
        <v>0.83491322735890339</v>
      </c>
      <c r="M17" s="55">
        <v>248</v>
      </c>
      <c r="N17" s="221">
        <v>0.89211842152595411</v>
      </c>
    </row>
    <row r="18" spans="1:14" x14ac:dyDescent="0.2">
      <c r="A18" s="845"/>
      <c r="B18" s="644" t="s">
        <v>713</v>
      </c>
      <c r="C18" s="653">
        <v>288</v>
      </c>
      <c r="D18" s="646">
        <v>1.3045250713412149</v>
      </c>
      <c r="E18" s="647">
        <v>178</v>
      </c>
      <c r="F18" s="654">
        <v>0.81861662987490802</v>
      </c>
      <c r="G18" s="649">
        <v>237</v>
      </c>
      <c r="H18" s="650">
        <v>0.99109271107765651</v>
      </c>
      <c r="I18" s="649">
        <v>239</v>
      </c>
      <c r="J18" s="651">
        <v>0.91245752682014269</v>
      </c>
      <c r="K18" s="55">
        <v>167</v>
      </c>
      <c r="L18" s="477">
        <v>0.60886685139273733</v>
      </c>
      <c r="M18" s="55">
        <v>210</v>
      </c>
      <c r="N18" s="221">
        <v>0.75542285693729994</v>
      </c>
    </row>
    <row r="19" spans="1:14" x14ac:dyDescent="0.2">
      <c r="A19" s="845"/>
      <c r="B19" s="644" t="s">
        <v>714</v>
      </c>
      <c r="C19" s="653">
        <v>164</v>
      </c>
      <c r="D19" s="646">
        <v>0.74285455451374738</v>
      </c>
      <c r="E19" s="647">
        <v>151</v>
      </c>
      <c r="F19" s="654">
        <v>0.69444444444444442</v>
      </c>
      <c r="G19" s="649">
        <v>154</v>
      </c>
      <c r="H19" s="650">
        <v>0.64400117091121989</v>
      </c>
      <c r="I19" s="649">
        <v>162</v>
      </c>
      <c r="J19" s="651">
        <v>0.61848585499942732</v>
      </c>
      <c r="K19" s="55">
        <v>157</v>
      </c>
      <c r="L19" s="477">
        <v>0.57240775849496861</v>
      </c>
      <c r="M19" s="55">
        <v>149</v>
      </c>
      <c r="N19" s="221">
        <v>0.53599050325551278</v>
      </c>
    </row>
    <row r="20" spans="1:14" x14ac:dyDescent="0.2">
      <c r="A20" s="845"/>
      <c r="B20" s="644" t="s">
        <v>715</v>
      </c>
      <c r="C20" s="653">
        <v>75</v>
      </c>
      <c r="D20" s="646">
        <v>0.33972007066177468</v>
      </c>
      <c r="E20" s="647">
        <v>69</v>
      </c>
      <c r="F20" s="654">
        <v>0.31732891832229582</v>
      </c>
      <c r="G20" s="649">
        <v>125</v>
      </c>
      <c r="H20" s="650">
        <v>0.52272822314222389</v>
      </c>
      <c r="I20" s="649">
        <v>127</v>
      </c>
      <c r="J20" s="651">
        <v>0.48486236780819308</v>
      </c>
      <c r="K20" s="55">
        <v>107</v>
      </c>
      <c r="L20" s="477">
        <v>0.39011229400612513</v>
      </c>
      <c r="M20" s="55">
        <v>149</v>
      </c>
      <c r="N20" s="221">
        <v>0.53599050325551278</v>
      </c>
    </row>
    <row r="21" spans="1:14" x14ac:dyDescent="0.2">
      <c r="A21" s="845"/>
      <c r="B21" s="644" t="s">
        <v>716</v>
      </c>
      <c r="C21" s="656">
        <v>543</v>
      </c>
      <c r="D21" s="646">
        <v>2.4595733115912486</v>
      </c>
      <c r="E21" s="647">
        <v>177</v>
      </c>
      <c r="F21" s="654">
        <v>0.8140176600441501</v>
      </c>
      <c r="G21" s="649">
        <v>233</v>
      </c>
      <c r="H21" s="650">
        <v>0.97436540793710535</v>
      </c>
      <c r="I21" s="649">
        <v>179</v>
      </c>
      <c r="J21" s="651">
        <v>0.68338869163516969</v>
      </c>
      <c r="K21" s="55">
        <v>117</v>
      </c>
      <c r="L21" s="477">
        <v>0.42657138690389379</v>
      </c>
      <c r="M21" s="55">
        <v>140</v>
      </c>
      <c r="N21" s="221">
        <v>0.50361523795819985</v>
      </c>
    </row>
    <row r="22" spans="1:14" x14ac:dyDescent="0.2">
      <c r="A22" s="845"/>
      <c r="B22" s="644" t="s">
        <v>717</v>
      </c>
      <c r="C22" s="653">
        <v>78</v>
      </c>
      <c r="D22" s="646">
        <v>0.35330887348824569</v>
      </c>
      <c r="E22" s="647">
        <v>108</v>
      </c>
      <c r="F22" s="654">
        <v>0.49668874172185429</v>
      </c>
      <c r="G22" s="649">
        <v>105</v>
      </c>
      <c r="H22" s="650">
        <v>0.43909170743946807</v>
      </c>
      <c r="I22" s="649">
        <v>59</v>
      </c>
      <c r="J22" s="651">
        <v>0.22525102126522353</v>
      </c>
      <c r="K22" s="55">
        <v>112</v>
      </c>
      <c r="L22" s="477">
        <v>0.40834184045500949</v>
      </c>
      <c r="M22" s="55">
        <v>84</v>
      </c>
      <c r="N22" s="221">
        <v>0.30216914277491996</v>
      </c>
    </row>
    <row r="23" spans="1:14" x14ac:dyDescent="0.2">
      <c r="A23" s="845"/>
      <c r="B23" s="644" t="s">
        <v>718</v>
      </c>
      <c r="C23" s="653">
        <v>76</v>
      </c>
      <c r="D23" s="646">
        <v>0.34424967160393172</v>
      </c>
      <c r="E23" s="647">
        <v>48</v>
      </c>
      <c r="F23" s="654">
        <v>0.22075055187637968</v>
      </c>
      <c r="G23" s="649">
        <v>57</v>
      </c>
      <c r="H23" s="650">
        <v>0.2383640697528541</v>
      </c>
      <c r="I23" s="649">
        <v>43</v>
      </c>
      <c r="J23" s="651">
        <v>0.1641659985492307</v>
      </c>
      <c r="K23" s="55">
        <v>58</v>
      </c>
      <c r="L23" s="477">
        <v>0.21146273880705849</v>
      </c>
      <c r="M23" s="55">
        <v>69</v>
      </c>
      <c r="N23" s="221">
        <v>0.24821036727939852</v>
      </c>
    </row>
    <row r="24" spans="1:14" x14ac:dyDescent="0.2">
      <c r="A24" s="845"/>
      <c r="B24" s="644" t="s">
        <v>719</v>
      </c>
      <c r="C24" s="653">
        <v>9</v>
      </c>
      <c r="D24" s="646">
        <v>4.0766408479412965E-2</v>
      </c>
      <c r="E24" s="647">
        <v>25</v>
      </c>
      <c r="F24" s="654">
        <v>0.11497424576894776</v>
      </c>
      <c r="G24" s="649">
        <v>36</v>
      </c>
      <c r="H24" s="650">
        <v>0.15054572826496049</v>
      </c>
      <c r="I24" s="649">
        <v>39</v>
      </c>
      <c r="J24" s="651">
        <v>0.14889474287023249</v>
      </c>
      <c r="K24" s="55">
        <v>42</v>
      </c>
      <c r="L24" s="477">
        <v>0.15312819017062856</v>
      </c>
      <c r="M24" s="55">
        <v>62</v>
      </c>
      <c r="N24" s="221">
        <v>0.22302960538148853</v>
      </c>
    </row>
    <row r="25" spans="1:14" x14ac:dyDescent="0.2">
      <c r="A25" s="845"/>
      <c r="B25" s="644" t="s">
        <v>699</v>
      </c>
      <c r="C25" s="653">
        <v>53</v>
      </c>
      <c r="D25" s="646">
        <v>0.24006884993432079</v>
      </c>
      <c r="E25" s="647">
        <v>46</v>
      </c>
      <c r="F25" s="654">
        <v>0.21155261221486388</v>
      </c>
      <c r="G25" s="649">
        <v>25</v>
      </c>
      <c r="H25" s="650">
        <v>0.10454564462844478</v>
      </c>
      <c r="I25" s="649">
        <v>25</v>
      </c>
      <c r="J25" s="651">
        <v>9.5445347993738786E-2</v>
      </c>
      <c r="K25" s="55">
        <v>40</v>
      </c>
      <c r="L25" s="477">
        <v>0.14583637159107482</v>
      </c>
      <c r="M25" s="55">
        <v>35</v>
      </c>
      <c r="N25" s="221">
        <v>0.12590380948954996</v>
      </c>
    </row>
    <row r="26" spans="1:14" x14ac:dyDescent="0.2">
      <c r="A26" s="845"/>
      <c r="B26" s="644" t="s">
        <v>720</v>
      </c>
      <c r="C26" s="653">
        <v>51</v>
      </c>
      <c r="D26" s="646">
        <v>0.23100964805000679</v>
      </c>
      <c r="E26" s="647">
        <v>21</v>
      </c>
      <c r="F26" s="654">
        <v>9.6578366445916108E-2</v>
      </c>
      <c r="G26" s="649">
        <v>36</v>
      </c>
      <c r="H26" s="650">
        <v>0.15054572826496049</v>
      </c>
      <c r="I26" s="649">
        <v>10</v>
      </c>
      <c r="J26" s="651">
        <v>3.8178139197495513E-2</v>
      </c>
      <c r="K26" s="55">
        <v>7</v>
      </c>
      <c r="L26" s="477">
        <v>2.5521365028438093E-2</v>
      </c>
      <c r="M26" s="55">
        <v>3</v>
      </c>
      <c r="N26" s="221">
        <v>1.0791755099104284E-2</v>
      </c>
    </row>
    <row r="27" spans="1:14" x14ac:dyDescent="0.2">
      <c r="A27" s="845"/>
      <c r="B27" s="644" t="s">
        <v>721</v>
      </c>
      <c r="C27" s="653">
        <v>6</v>
      </c>
      <c r="D27" s="646">
        <v>2.7177605652941975E-2</v>
      </c>
      <c r="E27" s="647">
        <v>8</v>
      </c>
      <c r="F27" s="654">
        <v>3.679175864606328E-2</v>
      </c>
      <c r="G27" s="649">
        <v>3</v>
      </c>
      <c r="H27" s="650">
        <v>1.2545477355413373E-2</v>
      </c>
      <c r="I27" s="649">
        <v>1</v>
      </c>
      <c r="J27" s="651">
        <v>3.8178139197495515E-3</v>
      </c>
      <c r="K27" s="55">
        <v>5</v>
      </c>
      <c r="L27" s="477">
        <v>1.8229546448884353E-2</v>
      </c>
      <c r="M27" s="55">
        <v>3</v>
      </c>
      <c r="N27" s="221">
        <v>1.0791755099104284E-2</v>
      </c>
    </row>
    <row r="28" spans="1:14" x14ac:dyDescent="0.2">
      <c r="A28" s="846"/>
      <c r="B28" s="657" t="s">
        <v>238</v>
      </c>
      <c r="C28" s="658">
        <v>22077</v>
      </c>
      <c r="D28" s="659">
        <v>100</v>
      </c>
      <c r="E28" s="660">
        <v>21744</v>
      </c>
      <c r="F28" s="659">
        <v>100</v>
      </c>
      <c r="G28" s="661">
        <v>23913</v>
      </c>
      <c r="H28" s="662">
        <v>99.999999999999986</v>
      </c>
      <c r="I28" s="661">
        <f>SUM(I7:I27)</f>
        <v>26193</v>
      </c>
      <c r="J28" s="663">
        <f>SUM(J7:J27)</f>
        <v>100</v>
      </c>
      <c r="K28" s="664">
        <v>27428</v>
      </c>
      <c r="L28" s="665">
        <v>100</v>
      </c>
      <c r="M28" s="664">
        <v>27799</v>
      </c>
      <c r="N28" s="665">
        <v>100</v>
      </c>
    </row>
    <row r="29" spans="1:14" x14ac:dyDescent="0.2">
      <c r="A29" s="652"/>
      <c r="B29" s="644"/>
      <c r="C29" s="666"/>
      <c r="D29" s="667"/>
      <c r="E29" s="668"/>
      <c r="F29" s="667"/>
      <c r="G29" s="669"/>
      <c r="H29" s="670"/>
      <c r="I29" s="669"/>
      <c r="J29" s="671"/>
    </row>
    <row r="30" spans="1:14" x14ac:dyDescent="0.2">
      <c r="A30" s="628" t="s">
        <v>702</v>
      </c>
      <c r="B30" s="672"/>
      <c r="C30" s="672"/>
      <c r="D30" s="672"/>
      <c r="E30" s="672"/>
      <c r="F30" s="672"/>
      <c r="G30" s="672"/>
      <c r="H30" s="672"/>
      <c r="I30" s="672"/>
      <c r="J30" s="672"/>
    </row>
  </sheetData>
  <mergeCells count="8">
    <mergeCell ref="M5:N5"/>
    <mergeCell ref="A7:A28"/>
    <mergeCell ref="A5:B6"/>
    <mergeCell ref="C5:D5"/>
    <mergeCell ref="E5:F5"/>
    <mergeCell ref="G5:H5"/>
    <mergeCell ref="I5:J5"/>
    <mergeCell ref="K5:L5"/>
  </mergeCells>
  <hyperlinks>
    <hyperlink ref="N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M31" sqref="M31"/>
    </sheetView>
  </sheetViews>
  <sheetFormatPr defaultRowHeight="11.25" x14ac:dyDescent="0.2"/>
  <cols>
    <col min="1" max="16" width="9.140625" style="1"/>
    <col min="17" max="17" width="10.28515625" style="1" bestFit="1" customWidth="1"/>
    <col min="18" max="16384" width="9.140625" style="1"/>
  </cols>
  <sheetData>
    <row r="1" spans="1:17" x14ac:dyDescent="0.2">
      <c r="A1" s="589" t="s">
        <v>842</v>
      </c>
      <c r="L1" s="10" t="s">
        <v>46</v>
      </c>
    </row>
    <row r="2" spans="1:17" x14ac:dyDescent="0.2">
      <c r="A2" s="599" t="s">
        <v>722</v>
      </c>
      <c r="B2" s="599"/>
      <c r="C2" s="599"/>
      <c r="D2" s="599"/>
      <c r="E2" s="599"/>
      <c r="F2" s="599"/>
      <c r="G2" s="599"/>
      <c r="H2" s="599"/>
      <c r="I2" s="599"/>
      <c r="J2" s="599"/>
      <c r="K2" s="599"/>
      <c r="L2" s="599"/>
      <c r="M2" s="599"/>
      <c r="N2" s="599"/>
      <c r="O2" s="599"/>
      <c r="P2" s="599"/>
      <c r="Q2" s="599"/>
    </row>
    <row r="3" spans="1:17" x14ac:dyDescent="0.2">
      <c r="A3" s="597" t="s">
        <v>865</v>
      </c>
      <c r="B3" s="599"/>
      <c r="C3" s="599"/>
      <c r="D3" s="599"/>
      <c r="E3" s="599"/>
      <c r="F3" s="599"/>
      <c r="G3" s="599"/>
      <c r="H3" s="599"/>
      <c r="I3" s="599"/>
      <c r="J3" s="599"/>
      <c r="K3" s="599"/>
      <c r="L3" s="599"/>
      <c r="M3" s="599"/>
      <c r="N3" s="599"/>
      <c r="O3" s="599"/>
      <c r="P3" s="599"/>
      <c r="Q3" s="599"/>
    </row>
    <row r="4" spans="1:17" x14ac:dyDescent="0.2">
      <c r="A4" s="597"/>
      <c r="B4" s="599"/>
      <c r="C4" s="599"/>
      <c r="D4" s="599"/>
      <c r="E4" s="599"/>
      <c r="F4" s="599"/>
      <c r="G4" s="599"/>
      <c r="H4" s="599"/>
      <c r="I4" s="599"/>
      <c r="J4" s="599"/>
      <c r="K4" s="599"/>
      <c r="L4" s="599"/>
      <c r="M4" s="599"/>
      <c r="N4" s="599"/>
      <c r="O4" s="599"/>
      <c r="P4" s="599"/>
      <c r="Q4" s="599"/>
    </row>
    <row r="5" spans="1:17" ht="12" customHeight="1" x14ac:dyDescent="0.2">
      <c r="A5" s="673"/>
      <c r="B5" s="674">
        <v>1996</v>
      </c>
      <c r="C5" s="674">
        <v>1999</v>
      </c>
      <c r="D5" s="674">
        <v>2002</v>
      </c>
      <c r="E5" s="674">
        <v>2004</v>
      </c>
      <c r="F5" s="674">
        <v>2006</v>
      </c>
      <c r="G5" s="674">
        <v>2007</v>
      </c>
      <c r="H5" s="674">
        <v>2008</v>
      </c>
      <c r="I5" s="674">
        <v>2009</v>
      </c>
      <c r="J5" s="674">
        <v>2010</v>
      </c>
      <c r="K5" s="674">
        <v>2011</v>
      </c>
      <c r="L5" s="674">
        <v>2012</v>
      </c>
      <c r="M5" s="674">
        <v>2013</v>
      </c>
      <c r="N5" s="674">
        <v>2014</v>
      </c>
      <c r="O5" s="674">
        <v>2015</v>
      </c>
      <c r="P5" s="674">
        <v>2016</v>
      </c>
      <c r="Q5" s="674" t="s">
        <v>62</v>
      </c>
    </row>
    <row r="6" spans="1:17" ht="12" customHeight="1" x14ac:dyDescent="0.2">
      <c r="A6" s="675" t="s">
        <v>238</v>
      </c>
      <c r="B6" s="676">
        <v>4245</v>
      </c>
      <c r="C6" s="676">
        <v>8579</v>
      </c>
      <c r="D6" s="676">
        <v>9555</v>
      </c>
      <c r="E6" s="676">
        <v>13489</v>
      </c>
      <c r="F6" s="676">
        <v>15426</v>
      </c>
      <c r="G6" s="676">
        <v>16535</v>
      </c>
      <c r="H6" s="676">
        <v>16868</v>
      </c>
      <c r="I6" s="676">
        <v>16940</v>
      </c>
      <c r="J6" s="676">
        <v>17703</v>
      </c>
      <c r="K6" s="676">
        <v>19595</v>
      </c>
      <c r="L6" s="676">
        <v>20532</v>
      </c>
      <c r="M6" s="676">
        <v>23066</v>
      </c>
      <c r="N6" s="676">
        <v>24628</v>
      </c>
      <c r="O6" s="676">
        <v>26868</v>
      </c>
      <c r="P6" s="676">
        <v>26450</v>
      </c>
      <c r="Q6" s="677">
        <f>P6*100/B6-100</f>
        <v>523.08598351001183</v>
      </c>
    </row>
    <row r="31" spans="1:17" ht="11.25" customHeight="1" x14ac:dyDescent="0.2">
      <c r="A31" s="628" t="s">
        <v>702</v>
      </c>
      <c r="B31" s="678"/>
      <c r="C31" s="678"/>
      <c r="D31" s="678"/>
      <c r="E31" s="678"/>
      <c r="F31" s="678"/>
      <c r="G31" s="678"/>
      <c r="H31" s="678"/>
      <c r="I31" s="678"/>
      <c r="J31" s="678"/>
      <c r="K31" s="678"/>
      <c r="L31" s="678"/>
      <c r="M31" s="678"/>
      <c r="N31" s="678"/>
      <c r="O31" s="678"/>
      <c r="P31" s="678"/>
      <c r="Q31" s="678"/>
    </row>
  </sheetData>
  <hyperlinks>
    <hyperlink ref="L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Normal="100" workbookViewId="0">
      <selection activeCell="M31" sqref="M31"/>
    </sheetView>
  </sheetViews>
  <sheetFormatPr defaultColWidth="9.140625" defaultRowHeight="11.25" x14ac:dyDescent="0.25"/>
  <cols>
    <col min="1" max="1" width="11.42578125" style="8" customWidth="1"/>
    <col min="2" max="2" width="17.140625" style="8" customWidth="1"/>
    <col min="3" max="12" width="9.28515625" style="8" customWidth="1"/>
    <col min="13" max="13" width="9.7109375" style="14" customWidth="1"/>
    <col min="14" max="16384" width="9.140625" style="8"/>
  </cols>
  <sheetData>
    <row r="1" spans="1:13" x14ac:dyDescent="0.25">
      <c r="A1" s="7" t="s">
        <v>202</v>
      </c>
      <c r="C1" s="35"/>
      <c r="D1" s="35"/>
      <c r="E1" s="35"/>
      <c r="F1" s="35"/>
      <c r="G1" s="35"/>
      <c r="H1" s="35"/>
      <c r="I1" s="35"/>
      <c r="J1" s="35"/>
      <c r="K1" s="35"/>
      <c r="L1" s="10" t="s">
        <v>46</v>
      </c>
    </row>
    <row r="2" spans="1:13" x14ac:dyDescent="0.25">
      <c r="A2" s="65" t="s">
        <v>8</v>
      </c>
      <c r="C2" s="35"/>
      <c r="D2" s="35"/>
      <c r="E2" s="35"/>
      <c r="F2" s="35"/>
      <c r="G2" s="35"/>
      <c r="H2" s="35"/>
      <c r="I2" s="35"/>
      <c r="J2" s="35"/>
      <c r="K2" s="35"/>
      <c r="L2" s="35"/>
      <c r="M2" s="37"/>
    </row>
    <row r="3" spans="1:13" x14ac:dyDescent="0.25">
      <c r="A3" s="11" t="s">
        <v>143</v>
      </c>
      <c r="C3" s="35"/>
      <c r="D3" s="35"/>
      <c r="E3" s="35"/>
      <c r="F3" s="35"/>
      <c r="G3" s="35"/>
      <c r="H3" s="35"/>
      <c r="I3" s="35"/>
      <c r="J3" s="35"/>
      <c r="K3" s="35"/>
      <c r="L3" s="35"/>
      <c r="M3" s="66"/>
    </row>
    <row r="4" spans="1:13" x14ac:dyDescent="0.25">
      <c r="B4" s="35"/>
      <c r="C4" s="35"/>
      <c r="D4" s="35"/>
      <c r="E4" s="35"/>
      <c r="F4" s="35"/>
      <c r="G4" s="35"/>
      <c r="H4" s="35"/>
      <c r="I4" s="35"/>
      <c r="J4" s="35"/>
      <c r="K4" s="35"/>
      <c r="L4" s="35"/>
      <c r="M4" s="37"/>
    </row>
    <row r="5" spans="1:13" ht="14.25" customHeight="1" x14ac:dyDescent="0.25">
      <c r="A5" s="753" t="s">
        <v>144</v>
      </c>
      <c r="B5" s="764" t="s">
        <v>145</v>
      </c>
      <c r="C5" s="764" t="s">
        <v>146</v>
      </c>
      <c r="D5" s="764"/>
      <c r="E5" s="764"/>
      <c r="F5" s="764"/>
      <c r="G5" s="764"/>
      <c r="H5" s="764" t="s">
        <v>147</v>
      </c>
      <c r="I5" s="764"/>
      <c r="J5" s="764"/>
      <c r="K5" s="764"/>
      <c r="L5" s="764"/>
      <c r="M5" s="67"/>
    </row>
    <row r="6" spans="1:13" ht="15" customHeight="1" x14ac:dyDescent="0.25">
      <c r="A6" s="753"/>
      <c r="B6" s="764"/>
      <c r="C6" s="764" t="s">
        <v>148</v>
      </c>
      <c r="D6" s="764"/>
      <c r="E6" s="767" t="s">
        <v>149</v>
      </c>
      <c r="F6" s="768"/>
      <c r="G6" s="769" t="s">
        <v>62</v>
      </c>
      <c r="H6" s="764" t="s">
        <v>148</v>
      </c>
      <c r="I6" s="764"/>
      <c r="J6" s="767" t="s">
        <v>149</v>
      </c>
      <c r="K6" s="768"/>
      <c r="L6" s="769" t="s">
        <v>62</v>
      </c>
      <c r="M6" s="68"/>
    </row>
    <row r="7" spans="1:13" ht="14.25" customHeight="1" x14ac:dyDescent="0.25">
      <c r="A7" s="753"/>
      <c r="B7" s="764"/>
      <c r="C7" s="69" t="s">
        <v>179</v>
      </c>
      <c r="D7" s="69">
        <v>2017</v>
      </c>
      <c r="E7" s="69">
        <v>2016</v>
      </c>
      <c r="F7" s="69">
        <v>2017</v>
      </c>
      <c r="G7" s="770"/>
      <c r="H7" s="69" t="s">
        <v>179</v>
      </c>
      <c r="I7" s="69">
        <v>2017</v>
      </c>
      <c r="J7" s="69">
        <v>2016</v>
      </c>
      <c r="K7" s="69">
        <v>2017</v>
      </c>
      <c r="L7" s="770"/>
      <c r="M7" s="37"/>
    </row>
    <row r="8" spans="1:13" s="14" customFormat="1" x14ac:dyDescent="0.25">
      <c r="B8" s="48"/>
      <c r="C8" s="70"/>
      <c r="E8" s="70"/>
      <c r="G8" s="48"/>
      <c r="H8" s="48"/>
      <c r="I8" s="48"/>
      <c r="J8" s="48"/>
      <c r="K8" s="48"/>
      <c r="L8" s="48"/>
      <c r="M8" s="37"/>
    </row>
    <row r="9" spans="1:13" s="14" customFormat="1" x14ac:dyDescent="0.2">
      <c r="A9" s="104"/>
      <c r="B9" s="104" t="s">
        <v>64</v>
      </c>
      <c r="C9" s="208">
        <v>2660</v>
      </c>
      <c r="D9" s="208">
        <v>2460</v>
      </c>
      <c r="E9" s="351">
        <v>1.2907519004429278</v>
      </c>
      <c r="F9" s="351">
        <v>1.1846234204220476</v>
      </c>
      <c r="G9" s="354">
        <v>-8.2222214807091571</v>
      </c>
      <c r="H9" s="355">
        <v>2527</v>
      </c>
      <c r="I9" s="355">
        <v>2333</v>
      </c>
      <c r="J9" s="351">
        <v>1.2262143054207815</v>
      </c>
      <c r="K9" s="351">
        <v>1.1234660324571697</v>
      </c>
      <c r="L9" s="354">
        <v>-8.3793079651238607</v>
      </c>
      <c r="M9" s="32"/>
    </row>
    <row r="10" spans="1:13" s="14" customFormat="1" x14ac:dyDescent="0.2">
      <c r="B10" s="71"/>
      <c r="C10" s="25"/>
      <c r="D10" s="25"/>
      <c r="E10" s="53"/>
      <c r="F10" s="53"/>
      <c r="G10" s="60"/>
      <c r="H10" s="38"/>
      <c r="I10" s="38"/>
      <c r="J10" s="53"/>
      <c r="K10" s="53"/>
      <c r="L10" s="60"/>
      <c r="M10" s="32"/>
    </row>
    <row r="11" spans="1:13" s="14" customFormat="1" x14ac:dyDescent="0.2">
      <c r="A11" s="760" t="s">
        <v>67</v>
      </c>
      <c r="B11" s="213" t="s">
        <v>68</v>
      </c>
      <c r="C11" s="446">
        <v>61</v>
      </c>
      <c r="D11" s="474">
        <v>58</v>
      </c>
      <c r="E11" s="447">
        <v>1.8160366756049411</v>
      </c>
      <c r="F11" s="447">
        <v>1.7180995567599366</v>
      </c>
      <c r="G11" s="453">
        <v>-5.3929042381470893</v>
      </c>
      <c r="H11" s="214">
        <v>57</v>
      </c>
      <c r="I11" s="214">
        <v>58</v>
      </c>
      <c r="J11" s="447">
        <v>1.6969523034341254</v>
      </c>
      <c r="K11" s="447">
        <v>1.7180995567599366</v>
      </c>
      <c r="L11" s="453">
        <v>1.2461902012811801</v>
      </c>
      <c r="M11" s="73"/>
    </row>
    <row r="12" spans="1:13" s="14" customFormat="1" x14ac:dyDescent="0.2">
      <c r="A12" s="761"/>
      <c r="B12" s="14" t="s">
        <v>181</v>
      </c>
      <c r="C12" s="24">
        <v>88</v>
      </c>
      <c r="D12" s="27">
        <v>88</v>
      </c>
      <c r="E12" s="53">
        <v>0.9817415045612492</v>
      </c>
      <c r="F12" s="53">
        <v>0.97556000470042559</v>
      </c>
      <c r="G12" s="60">
        <v>-0.62964638167011255</v>
      </c>
      <c r="H12" s="72">
        <v>88</v>
      </c>
      <c r="I12" s="72">
        <v>87</v>
      </c>
      <c r="J12" s="53">
        <v>0.9817415045612492</v>
      </c>
      <c r="K12" s="53">
        <v>0.96447409555610242</v>
      </c>
      <c r="L12" s="60">
        <v>-1.7588549455147873</v>
      </c>
      <c r="M12" s="66"/>
    </row>
    <row r="13" spans="1:13" s="14" customFormat="1" x14ac:dyDescent="0.2">
      <c r="A13" s="761"/>
      <c r="B13" s="14" t="s">
        <v>154</v>
      </c>
      <c r="C13" s="24">
        <v>55</v>
      </c>
      <c r="D13" s="27">
        <v>44</v>
      </c>
      <c r="E13" s="53">
        <v>1.3841015054746248</v>
      </c>
      <c r="F13" s="53">
        <v>1.0955204170148265</v>
      </c>
      <c r="G13" s="60">
        <v>-20.849705553989729</v>
      </c>
      <c r="H13" s="72">
        <v>55</v>
      </c>
      <c r="I13" s="72">
        <v>41</v>
      </c>
      <c r="J13" s="53">
        <v>1.3841015054746248</v>
      </c>
      <c r="K13" s="53">
        <v>1.0208258431274517</v>
      </c>
      <c r="L13" s="60">
        <v>-26.246316538944992</v>
      </c>
      <c r="M13" s="66"/>
    </row>
    <row r="14" spans="1:13" s="14" customFormat="1" x14ac:dyDescent="0.2">
      <c r="A14" s="761"/>
      <c r="B14" s="14" t="s">
        <v>75</v>
      </c>
      <c r="C14" s="24">
        <v>167</v>
      </c>
      <c r="D14" s="27">
        <v>102</v>
      </c>
      <c r="E14" s="53">
        <v>2.4940802929573591</v>
      </c>
      <c r="F14" s="53">
        <v>1.5046973109583861</v>
      </c>
      <c r="G14" s="60">
        <v>-39.66925141875889</v>
      </c>
      <c r="H14" s="72">
        <v>167</v>
      </c>
      <c r="I14" s="72">
        <v>102</v>
      </c>
      <c r="J14" s="53">
        <v>2.4940802929573591</v>
      </c>
      <c r="K14" s="53">
        <v>1.5046973109583861</v>
      </c>
      <c r="L14" s="60">
        <v>-39.66925141875889</v>
      </c>
      <c r="M14" s="66"/>
    </row>
    <row r="15" spans="1:13" s="14" customFormat="1" x14ac:dyDescent="0.2">
      <c r="A15" s="761"/>
      <c r="B15" s="14" t="s">
        <v>182</v>
      </c>
      <c r="C15" s="24">
        <v>113</v>
      </c>
      <c r="D15" s="27">
        <v>97</v>
      </c>
      <c r="E15" s="53">
        <v>1.6249556372730887</v>
      </c>
      <c r="F15" s="53">
        <v>1.3856689545442014</v>
      </c>
      <c r="G15" s="60">
        <v>-14.725736336435935</v>
      </c>
      <c r="H15" s="72">
        <v>113</v>
      </c>
      <c r="I15" s="72">
        <v>97</v>
      </c>
      <c r="J15" s="53">
        <v>1.6249556372730887</v>
      </c>
      <c r="K15" s="53">
        <v>1.3856689545442014</v>
      </c>
      <c r="L15" s="60">
        <v>-14.725736336435935</v>
      </c>
      <c r="M15" s="66"/>
    </row>
    <row r="16" spans="1:13" s="14" customFormat="1" x14ac:dyDescent="0.2">
      <c r="A16" s="761"/>
      <c r="B16" s="14" t="s">
        <v>183</v>
      </c>
      <c r="C16" s="24">
        <v>64</v>
      </c>
      <c r="D16" s="27">
        <v>50</v>
      </c>
      <c r="E16" s="53">
        <v>1.9361488366014417</v>
      </c>
      <c r="F16" s="53">
        <v>1.4949721098003195</v>
      </c>
      <c r="G16" s="60">
        <v>-22.786302295619375</v>
      </c>
      <c r="H16" s="72">
        <v>64</v>
      </c>
      <c r="I16" s="72">
        <v>50</v>
      </c>
      <c r="J16" s="53">
        <v>1.9361488366014417</v>
      </c>
      <c r="K16" s="53">
        <v>1.4949721098003195</v>
      </c>
      <c r="L16" s="60">
        <v>-22.786302295619375</v>
      </c>
      <c r="M16" s="66"/>
    </row>
    <row r="17" spans="1:13" s="14" customFormat="1" x14ac:dyDescent="0.2">
      <c r="A17" s="761"/>
      <c r="B17" s="14" t="s">
        <v>81</v>
      </c>
      <c r="C17" s="24">
        <v>224</v>
      </c>
      <c r="D17" s="27">
        <v>222</v>
      </c>
      <c r="E17" s="53">
        <v>2.70769337886771</v>
      </c>
      <c r="F17" s="53">
        <v>2.6533987169024367</v>
      </c>
      <c r="G17" s="60">
        <v>-2.0051997906785912</v>
      </c>
      <c r="H17" s="72">
        <v>218</v>
      </c>
      <c r="I17" s="72">
        <v>219</v>
      </c>
      <c r="J17" s="53">
        <v>2.6351658776480393</v>
      </c>
      <c r="K17" s="53">
        <v>2.6175419774848363</v>
      </c>
      <c r="L17" s="60">
        <v>-0.66879661400794932</v>
      </c>
      <c r="M17" s="66"/>
    </row>
    <row r="18" spans="1:13" s="14" customFormat="1" x14ac:dyDescent="0.2">
      <c r="A18" s="761"/>
      <c r="B18" s="14" t="s">
        <v>186</v>
      </c>
      <c r="C18" s="24">
        <v>33</v>
      </c>
      <c r="D18" s="27">
        <v>38</v>
      </c>
      <c r="E18" s="53">
        <v>0.8251206738985577</v>
      </c>
      <c r="F18" s="53">
        <v>0.94396851318500441</v>
      </c>
      <c r="G18" s="60">
        <v>14.403691853327395</v>
      </c>
      <c r="H18" s="72">
        <v>33</v>
      </c>
      <c r="I18" s="72">
        <v>38</v>
      </c>
      <c r="J18" s="53">
        <v>0.8251206738985577</v>
      </c>
      <c r="K18" s="53">
        <v>0.94396851318500441</v>
      </c>
      <c r="L18" s="60">
        <v>14.403691853327395</v>
      </c>
      <c r="M18" s="66"/>
    </row>
    <row r="19" spans="1:13" s="14" customFormat="1" x14ac:dyDescent="0.2">
      <c r="A19" s="761"/>
      <c r="B19" s="14" t="s">
        <v>187</v>
      </c>
      <c r="C19" s="24">
        <v>169</v>
      </c>
      <c r="D19" s="27">
        <v>250</v>
      </c>
      <c r="E19" s="53">
        <v>1.7958976172582997</v>
      </c>
      <c r="F19" s="53">
        <v>2.6390053863155538</v>
      </c>
      <c r="G19" s="60">
        <v>46.946315923308667</v>
      </c>
      <c r="H19" s="72">
        <v>167</v>
      </c>
      <c r="I19" s="72">
        <v>244</v>
      </c>
      <c r="J19" s="53">
        <v>1.7746443910185568</v>
      </c>
      <c r="K19" s="53">
        <v>2.5756692570439803</v>
      </c>
      <c r="L19" s="60">
        <v>45.137204393139044</v>
      </c>
      <c r="M19" s="66"/>
    </row>
    <row r="20" spans="1:13" s="14" customFormat="1" x14ac:dyDescent="0.2">
      <c r="A20" s="761"/>
      <c r="B20" s="14" t="s">
        <v>188</v>
      </c>
      <c r="C20" s="24">
        <v>49</v>
      </c>
      <c r="D20" s="27">
        <v>45</v>
      </c>
      <c r="E20" s="53">
        <v>1.5254437796138447</v>
      </c>
      <c r="F20" s="53">
        <v>1.397838072573889</v>
      </c>
      <c r="G20" s="60">
        <v>-8.3651530620327481</v>
      </c>
      <c r="H20" s="72">
        <v>49</v>
      </c>
      <c r="I20" s="72">
        <v>45</v>
      </c>
      <c r="J20" s="53">
        <v>1.5254437796138447</v>
      </c>
      <c r="K20" s="53">
        <v>1.397838072573889</v>
      </c>
      <c r="L20" s="60">
        <v>-8.3651530620327481</v>
      </c>
      <c r="M20" s="66"/>
    </row>
    <row r="21" spans="1:13" s="14" customFormat="1" x14ac:dyDescent="0.2">
      <c r="A21" s="761"/>
      <c r="B21" s="14" t="s">
        <v>86</v>
      </c>
      <c r="C21" s="24">
        <v>239</v>
      </c>
      <c r="D21" s="27">
        <v>237</v>
      </c>
      <c r="E21" s="53">
        <v>1.436643769330072</v>
      </c>
      <c r="F21" s="53">
        <v>1.4175526270898735</v>
      </c>
      <c r="G21" s="60">
        <v>-1.3288709872107618</v>
      </c>
      <c r="H21" s="72">
        <v>225</v>
      </c>
      <c r="I21" s="72">
        <v>217</v>
      </c>
      <c r="J21" s="53">
        <v>1.3524889041810302</v>
      </c>
      <c r="K21" s="53">
        <v>1.2979279328206856</v>
      </c>
      <c r="L21" s="60">
        <v>-4.0341160058080305</v>
      </c>
      <c r="M21" s="66"/>
    </row>
    <row r="22" spans="1:13" s="14" customFormat="1" x14ac:dyDescent="0.2">
      <c r="A22" s="761"/>
      <c r="B22" s="14" t="s">
        <v>87</v>
      </c>
      <c r="C22" s="24">
        <v>48</v>
      </c>
      <c r="D22" s="27">
        <v>83</v>
      </c>
      <c r="E22" s="53">
        <v>1.3812957590191419</v>
      </c>
      <c r="F22" s="53">
        <v>2.3666931565213947</v>
      </c>
      <c r="G22" s="60">
        <v>71.338624698448598</v>
      </c>
      <c r="H22" s="72" t="s">
        <v>92</v>
      </c>
      <c r="I22" s="72" t="s">
        <v>92</v>
      </c>
      <c r="J22" s="53" t="s">
        <v>92</v>
      </c>
      <c r="K22" s="53" t="s">
        <v>92</v>
      </c>
      <c r="L22" s="60" t="s">
        <v>92</v>
      </c>
      <c r="M22" s="66"/>
    </row>
    <row r="23" spans="1:13" s="14" customFormat="1" x14ac:dyDescent="0.2">
      <c r="A23" s="762"/>
      <c r="B23" s="226" t="s">
        <v>93</v>
      </c>
      <c r="C23" s="399">
        <v>60</v>
      </c>
      <c r="D23" s="227">
        <v>61</v>
      </c>
      <c r="E23" s="450">
        <v>0.86823731762132494</v>
      </c>
      <c r="F23" s="450">
        <v>0.87128406274330794</v>
      </c>
      <c r="G23" s="454">
        <v>0.35091156071591634</v>
      </c>
      <c r="H23" s="455">
        <v>57</v>
      </c>
      <c r="I23" s="455">
        <v>61</v>
      </c>
      <c r="J23" s="450">
        <v>0.82482545174025879</v>
      </c>
      <c r="K23" s="450">
        <v>0.87128406274330794</v>
      </c>
      <c r="L23" s="454">
        <v>5.6325384849641003</v>
      </c>
      <c r="M23" s="66"/>
    </row>
    <row r="24" spans="1:13" s="14" customFormat="1" x14ac:dyDescent="0.2">
      <c r="A24" s="40"/>
      <c r="C24" s="24"/>
      <c r="D24" s="27"/>
      <c r="E24" s="53"/>
      <c r="F24" s="53"/>
      <c r="G24" s="60"/>
      <c r="H24" s="72"/>
      <c r="I24" s="72"/>
      <c r="J24" s="53"/>
      <c r="K24" s="53"/>
      <c r="L24" s="60"/>
      <c r="M24" s="66"/>
    </row>
    <row r="25" spans="1:13" s="14" customFormat="1" x14ac:dyDescent="0.2">
      <c r="A25" s="760" t="s">
        <v>65</v>
      </c>
      <c r="B25" s="213" t="s">
        <v>180</v>
      </c>
      <c r="C25" s="446">
        <v>13</v>
      </c>
      <c r="D25" s="321">
        <v>27</v>
      </c>
      <c r="E25" s="447">
        <v>1.5917971021945982</v>
      </c>
      <c r="F25" s="447">
        <v>3.2545059840722068</v>
      </c>
      <c r="G25" s="453">
        <v>104.45482527799834</v>
      </c>
      <c r="H25" s="214">
        <v>13</v>
      </c>
      <c r="I25" s="214">
        <v>25</v>
      </c>
      <c r="J25" s="447">
        <v>1.5917971021945982</v>
      </c>
      <c r="K25" s="447">
        <v>3.0134314667335245</v>
      </c>
      <c r="L25" s="453">
        <v>89.310023405554006</v>
      </c>
      <c r="M25" s="66"/>
    </row>
    <row r="26" spans="1:13" s="14" customFormat="1" x14ac:dyDescent="0.2">
      <c r="A26" s="761"/>
      <c r="B26" s="14" t="s">
        <v>69</v>
      </c>
      <c r="C26" s="24">
        <v>20</v>
      </c>
      <c r="D26" s="27">
        <v>17</v>
      </c>
      <c r="E26" s="53">
        <v>2.5565803181664206</v>
      </c>
      <c r="F26" s="53">
        <v>2.1310682167471873</v>
      </c>
      <c r="G26" s="60">
        <v>-16.64379946898795</v>
      </c>
      <c r="H26" s="72">
        <v>19</v>
      </c>
      <c r="I26" s="72">
        <v>15</v>
      </c>
      <c r="J26" s="53">
        <v>2.4287513022580995</v>
      </c>
      <c r="K26" s="53">
        <v>1.8803543088945773</v>
      </c>
      <c r="L26" s="60">
        <v>-22.579380311753503</v>
      </c>
      <c r="M26" s="66"/>
    </row>
    <row r="27" spans="1:13" s="14" customFormat="1" x14ac:dyDescent="0.2">
      <c r="A27" s="761"/>
      <c r="B27" s="14" t="s">
        <v>70</v>
      </c>
      <c r="C27" s="24">
        <v>93</v>
      </c>
      <c r="D27" s="27">
        <v>76</v>
      </c>
      <c r="E27" s="53">
        <v>2.324031459889091</v>
      </c>
      <c r="F27" s="53">
        <v>1.8702563776972911</v>
      </c>
      <c r="G27" s="60">
        <v>-19.525341632572189</v>
      </c>
      <c r="H27" s="72">
        <v>90</v>
      </c>
      <c r="I27" s="72">
        <v>76</v>
      </c>
      <c r="J27" s="53">
        <v>2.2490627031184753</v>
      </c>
      <c r="K27" s="53">
        <v>1.8702563776972911</v>
      </c>
      <c r="L27" s="60">
        <v>-16.842853020324601</v>
      </c>
      <c r="M27" s="66"/>
    </row>
    <row r="28" spans="1:13" s="14" customFormat="1" x14ac:dyDescent="0.2">
      <c r="A28" s="761"/>
      <c r="B28" s="14" t="s">
        <v>71</v>
      </c>
      <c r="C28" s="24">
        <v>211</v>
      </c>
      <c r="D28" s="27">
        <v>174</v>
      </c>
      <c r="E28" s="53">
        <v>1.3812004608889197</v>
      </c>
      <c r="F28" s="53">
        <v>1.1339607090434733</v>
      </c>
      <c r="G28" s="60">
        <v>-17.900352544505125</v>
      </c>
      <c r="H28" s="72">
        <v>209</v>
      </c>
      <c r="I28" s="72">
        <v>170</v>
      </c>
      <c r="J28" s="53">
        <v>1.3681085133923423</v>
      </c>
      <c r="K28" s="53">
        <v>1.1078926467666121</v>
      </c>
      <c r="L28" s="60">
        <v>-19.020118950981647</v>
      </c>
      <c r="M28" s="66"/>
    </row>
    <row r="29" spans="1:13" s="14" customFormat="1" x14ac:dyDescent="0.2">
      <c r="A29" s="761"/>
      <c r="B29" s="14" t="s">
        <v>73</v>
      </c>
      <c r="C29" s="24">
        <v>44</v>
      </c>
      <c r="D29" s="27">
        <v>36</v>
      </c>
      <c r="E29" s="53">
        <v>1.4778907543154409</v>
      </c>
      <c r="F29" s="53">
        <v>1.184427151808028</v>
      </c>
      <c r="G29" s="60">
        <v>-19.856921200061585</v>
      </c>
      <c r="H29" s="72">
        <v>44</v>
      </c>
      <c r="I29" s="72">
        <v>36</v>
      </c>
      <c r="J29" s="53">
        <v>1.4778907543154409</v>
      </c>
      <c r="K29" s="53">
        <v>1.184427151808028</v>
      </c>
      <c r="L29" s="60">
        <v>-19.856921200061585</v>
      </c>
      <c r="M29" s="66"/>
    </row>
    <row r="30" spans="1:13" s="14" customFormat="1" x14ac:dyDescent="0.2">
      <c r="A30" s="761"/>
      <c r="B30" s="14" t="s">
        <v>185</v>
      </c>
      <c r="C30" s="24">
        <v>116</v>
      </c>
      <c r="D30" s="24">
        <v>104</v>
      </c>
      <c r="E30" s="53">
        <v>0.55244514124498278</v>
      </c>
      <c r="F30" s="53">
        <v>0.49243506107331148</v>
      </c>
      <c r="G30" s="60">
        <v>-10.862631543185163</v>
      </c>
      <c r="H30" s="72">
        <v>112</v>
      </c>
      <c r="I30" s="72">
        <v>97</v>
      </c>
      <c r="J30" s="53">
        <v>0.53339530878825925</v>
      </c>
      <c r="K30" s="53">
        <v>0.45929039350106932</v>
      </c>
      <c r="L30" s="60">
        <v>-13.893057187836499</v>
      </c>
      <c r="M30" s="66"/>
    </row>
    <row r="31" spans="1:13" s="14" customFormat="1" x14ac:dyDescent="0.2">
      <c r="A31" s="761"/>
      <c r="B31" s="14" t="s">
        <v>83</v>
      </c>
      <c r="C31" s="24">
        <v>117</v>
      </c>
      <c r="D31" s="27">
        <v>67</v>
      </c>
      <c r="E31" s="53">
        <v>1.0406734313404586</v>
      </c>
      <c r="F31" s="53">
        <v>0.5918261564548094</v>
      </c>
      <c r="G31" s="60">
        <v>-43.130463541046041</v>
      </c>
      <c r="H31" s="72">
        <v>83</v>
      </c>
      <c r="I31" s="72">
        <v>78</v>
      </c>
      <c r="J31" s="53">
        <v>0.73825551112186372</v>
      </c>
      <c r="K31" s="53">
        <v>0.68899164482798703</v>
      </c>
      <c r="L31" s="60">
        <v>-6.6730102995119722</v>
      </c>
      <c r="M31" s="66"/>
    </row>
    <row r="32" spans="1:13" s="14" customFormat="1" x14ac:dyDescent="0.2">
      <c r="A32" s="761"/>
      <c r="B32" s="14" t="s">
        <v>189</v>
      </c>
      <c r="C32" s="24">
        <v>168</v>
      </c>
      <c r="D32" s="27">
        <v>124</v>
      </c>
      <c r="E32" s="53">
        <v>1.4885039649138352</v>
      </c>
      <c r="F32" s="53">
        <v>1.0951262905820462</v>
      </c>
      <c r="G32" s="60">
        <v>-26.427720960391287</v>
      </c>
      <c r="H32" s="72">
        <v>168</v>
      </c>
      <c r="I32" s="72">
        <v>124</v>
      </c>
      <c r="J32" s="53">
        <v>1.4885039649138352</v>
      </c>
      <c r="K32" s="53">
        <v>1.0951262905820462</v>
      </c>
      <c r="L32" s="60">
        <v>-26.427720960391287</v>
      </c>
      <c r="M32" s="66"/>
    </row>
    <row r="33" spans="1:13" s="14" customFormat="1" x14ac:dyDescent="0.2">
      <c r="A33" s="762"/>
      <c r="B33" s="226" t="s">
        <v>165</v>
      </c>
      <c r="C33" s="399">
        <v>361</v>
      </c>
      <c r="D33" s="227">
        <v>338</v>
      </c>
      <c r="E33" s="450">
        <v>0.80670933674883494</v>
      </c>
      <c r="F33" s="450">
        <v>0.74953099982601123</v>
      </c>
      <c r="G33" s="454">
        <v>-7.0878486609887714</v>
      </c>
      <c r="H33" s="455">
        <v>352</v>
      </c>
      <c r="I33" s="455">
        <v>334</v>
      </c>
      <c r="J33" s="450">
        <v>0.78659746962767285</v>
      </c>
      <c r="K33" s="450">
        <v>0.74066081047895793</v>
      </c>
      <c r="L33" s="454">
        <v>-5.8399195169619</v>
      </c>
      <c r="M33" s="66"/>
    </row>
    <row r="34" spans="1:13" s="14" customFormat="1" x14ac:dyDescent="0.2">
      <c r="A34" s="40"/>
      <c r="C34" s="24"/>
      <c r="D34" s="27"/>
      <c r="E34" s="53"/>
      <c r="F34" s="53"/>
      <c r="G34" s="60"/>
      <c r="H34" s="72"/>
      <c r="I34" s="72"/>
      <c r="J34" s="53"/>
      <c r="K34" s="53"/>
      <c r="L34" s="60"/>
      <c r="M34" s="66"/>
    </row>
    <row r="35" spans="1:13" s="14" customFormat="1" x14ac:dyDescent="0.2">
      <c r="A35" s="760" t="s">
        <v>78</v>
      </c>
      <c r="B35" s="213" t="s">
        <v>184</v>
      </c>
      <c r="C35" s="446">
        <v>41</v>
      </c>
      <c r="D35" s="474">
        <v>23</v>
      </c>
      <c r="E35" s="447">
        <v>1.528489933961779</v>
      </c>
      <c r="F35" s="447">
        <v>0.84772406360584229</v>
      </c>
      <c r="G35" s="453">
        <v>-44.538459510258036</v>
      </c>
      <c r="H35" s="214">
        <v>41</v>
      </c>
      <c r="I35" s="214">
        <v>23</v>
      </c>
      <c r="J35" s="447">
        <v>1.528489933961779</v>
      </c>
      <c r="K35" s="447">
        <v>0.84772406360584229</v>
      </c>
      <c r="L35" s="453">
        <v>-44.538459510258036</v>
      </c>
      <c r="M35" s="66"/>
    </row>
    <row r="36" spans="1:13" s="14" customFormat="1" x14ac:dyDescent="0.2">
      <c r="A36" s="761"/>
      <c r="B36" s="14" t="s">
        <v>190</v>
      </c>
      <c r="C36" s="24">
        <v>35</v>
      </c>
      <c r="D36" s="27">
        <v>21</v>
      </c>
      <c r="E36" s="53">
        <v>1.958284073163731</v>
      </c>
      <c r="F36" s="53">
        <v>1.1629272096170757</v>
      </c>
      <c r="G36" s="60">
        <v>-40.614989134937218</v>
      </c>
      <c r="H36" s="72">
        <v>34</v>
      </c>
      <c r="I36" s="72">
        <v>21</v>
      </c>
      <c r="J36" s="53">
        <v>1.9023330996447672</v>
      </c>
      <c r="K36" s="53">
        <v>1.1629272096170757</v>
      </c>
      <c r="L36" s="60">
        <v>-38.868371168317715</v>
      </c>
    </row>
    <row r="37" spans="1:13" s="14" customFormat="1" x14ac:dyDescent="0.2">
      <c r="A37" s="762"/>
      <c r="B37" s="226" t="s">
        <v>95</v>
      </c>
      <c r="C37" s="399">
        <v>49</v>
      </c>
      <c r="D37" s="227">
        <v>59</v>
      </c>
      <c r="E37" s="450">
        <v>2.1626116227575594</v>
      </c>
      <c r="F37" s="450">
        <v>2.5785405984661618</v>
      </c>
      <c r="G37" s="454">
        <v>19.232717115348198</v>
      </c>
      <c r="H37" s="455">
        <v>47</v>
      </c>
      <c r="I37" s="455">
        <v>57</v>
      </c>
      <c r="J37" s="450">
        <v>2.0743417606041894</v>
      </c>
      <c r="K37" s="450">
        <v>2.4911324425859527</v>
      </c>
      <c r="L37" s="454">
        <v>20.092671800637408</v>
      </c>
      <c r="M37" s="66"/>
    </row>
    <row r="38" spans="1:13" s="14" customFormat="1" x14ac:dyDescent="0.2">
      <c r="A38" s="40"/>
      <c r="C38" s="24"/>
      <c r="D38" s="27"/>
      <c r="E38" s="53"/>
      <c r="F38" s="53"/>
      <c r="G38" s="60"/>
      <c r="H38" s="72"/>
      <c r="I38" s="72"/>
      <c r="J38" s="53"/>
      <c r="K38" s="53"/>
      <c r="L38" s="60"/>
      <c r="M38" s="66"/>
    </row>
    <row r="39" spans="1:13" s="14" customFormat="1" x14ac:dyDescent="0.25">
      <c r="A39" s="760" t="s">
        <v>90</v>
      </c>
      <c r="B39" s="213" t="s">
        <v>191</v>
      </c>
      <c r="C39" s="446">
        <v>8</v>
      </c>
      <c r="D39" s="474">
        <v>7</v>
      </c>
      <c r="E39" s="447">
        <v>1.5557271176849226</v>
      </c>
      <c r="F39" s="447">
        <v>1.3393642994359363</v>
      </c>
      <c r="G39" s="453">
        <v>-13.90750445816975</v>
      </c>
      <c r="H39" s="446">
        <v>8</v>
      </c>
      <c r="I39" s="474">
        <v>7</v>
      </c>
      <c r="J39" s="447">
        <v>1.5557271176849226</v>
      </c>
      <c r="K39" s="447">
        <v>1.3393642994359363</v>
      </c>
      <c r="L39" s="453">
        <v>-13.90750445816975</v>
      </c>
      <c r="M39" s="66"/>
    </row>
    <row r="40" spans="1:13" s="14" customFormat="1" x14ac:dyDescent="0.2">
      <c r="A40" s="762"/>
      <c r="B40" s="226" t="s">
        <v>96</v>
      </c>
      <c r="C40" s="399">
        <v>14</v>
      </c>
      <c r="D40" s="227">
        <v>12</v>
      </c>
      <c r="E40" s="450">
        <v>0.91330039363246962</v>
      </c>
      <c r="F40" s="450">
        <v>0.77409666145011524</v>
      </c>
      <c r="G40" s="454">
        <v>-15.241834247842533</v>
      </c>
      <c r="H40" s="455">
        <v>14</v>
      </c>
      <c r="I40" s="455">
        <v>11</v>
      </c>
      <c r="J40" s="450">
        <v>0.91330039363246962</v>
      </c>
      <c r="K40" s="450">
        <v>0.70958860632927234</v>
      </c>
      <c r="L40" s="454">
        <v>-22.305014727188976</v>
      </c>
      <c r="M40" s="66"/>
    </row>
    <row r="41" spans="1:13" s="14" customFormat="1" x14ac:dyDescent="0.25">
      <c r="B41" s="74"/>
      <c r="C41" s="75"/>
      <c r="D41" s="27"/>
      <c r="E41" s="76"/>
      <c r="F41" s="76"/>
      <c r="G41" s="60"/>
      <c r="J41" s="77"/>
      <c r="K41" s="77"/>
      <c r="L41" s="77"/>
      <c r="M41" s="66"/>
    </row>
    <row r="42" spans="1:13" x14ac:dyDescent="0.25">
      <c r="A42" s="61" t="s">
        <v>192</v>
      </c>
      <c r="C42" s="14"/>
      <c r="D42" s="14"/>
      <c r="E42" s="14"/>
      <c r="F42" s="14"/>
      <c r="G42" s="14"/>
      <c r="H42" s="14"/>
      <c r="I42" s="14"/>
      <c r="J42" s="14"/>
      <c r="K42" s="14"/>
      <c r="L42" s="14"/>
    </row>
    <row r="43" spans="1:13" x14ac:dyDescent="0.25">
      <c r="A43" s="61" t="s">
        <v>98</v>
      </c>
      <c r="M43" s="8"/>
    </row>
    <row r="44" spans="1:13" ht="34.5" customHeight="1" x14ac:dyDescent="0.25">
      <c r="A44" s="766" t="s">
        <v>167</v>
      </c>
      <c r="B44" s="766"/>
      <c r="C44" s="766"/>
      <c r="D44" s="766"/>
      <c r="E44" s="766"/>
      <c r="F44" s="766"/>
      <c r="G44" s="766"/>
      <c r="H44" s="766"/>
      <c r="I44" s="766"/>
      <c r="J44" s="766"/>
      <c r="K44" s="766"/>
      <c r="L44" s="766"/>
      <c r="M44" s="78"/>
    </row>
    <row r="45" spans="1:13" x14ac:dyDescent="0.25">
      <c r="A45" s="35" t="s">
        <v>168</v>
      </c>
      <c r="M45" s="8"/>
    </row>
    <row r="46" spans="1:13" x14ac:dyDescent="0.25">
      <c r="A46" s="79" t="s">
        <v>169</v>
      </c>
      <c r="M46" s="8"/>
    </row>
    <row r="47" spans="1:13" x14ac:dyDescent="0.25">
      <c r="A47" s="37" t="s">
        <v>194</v>
      </c>
      <c r="M47" s="8"/>
    </row>
    <row r="48" spans="1:13" x14ac:dyDescent="0.25">
      <c r="A48" s="35" t="s">
        <v>195</v>
      </c>
      <c r="M48" s="8"/>
    </row>
    <row r="49" spans="1:1" x14ac:dyDescent="0.25">
      <c r="A49" s="8" t="s">
        <v>196</v>
      </c>
    </row>
  </sheetData>
  <mergeCells count="15">
    <mergeCell ref="A44:L44"/>
    <mergeCell ref="A5:A7"/>
    <mergeCell ref="B5:B7"/>
    <mergeCell ref="C5:G5"/>
    <mergeCell ref="H5:L5"/>
    <mergeCell ref="C6:D6"/>
    <mergeCell ref="E6:F6"/>
    <mergeCell ref="G6:G7"/>
    <mergeCell ref="H6:I6"/>
    <mergeCell ref="J6:K6"/>
    <mergeCell ref="L6:L7"/>
    <mergeCell ref="A11:A23"/>
    <mergeCell ref="A25:A33"/>
    <mergeCell ref="A35:A37"/>
    <mergeCell ref="A39:A40"/>
  </mergeCells>
  <hyperlinks>
    <hyperlink ref="L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M31" sqref="M31"/>
    </sheetView>
  </sheetViews>
  <sheetFormatPr defaultColWidth="8.85546875" defaultRowHeight="11.25" x14ac:dyDescent="0.2"/>
  <cols>
    <col min="1" max="1" width="10" style="1" customWidth="1"/>
    <col min="2" max="2" width="14" style="1" customWidth="1"/>
    <col min="3" max="10" width="8.85546875" style="1"/>
    <col min="11" max="11" width="11.28515625" style="1" customWidth="1"/>
    <col min="12" max="16384" width="8.85546875" style="1"/>
  </cols>
  <sheetData>
    <row r="1" spans="1:18" x14ac:dyDescent="0.2">
      <c r="A1" s="7" t="s">
        <v>197</v>
      </c>
      <c r="K1" s="10" t="s">
        <v>46</v>
      </c>
      <c r="M1" s="80"/>
      <c r="N1" s="80"/>
      <c r="O1" s="80"/>
      <c r="P1" s="80"/>
      <c r="R1" s="80"/>
    </row>
    <row r="2" spans="1:18" x14ac:dyDescent="0.2">
      <c r="A2" s="11" t="s">
        <v>10</v>
      </c>
      <c r="M2" s="80"/>
      <c r="N2" s="80"/>
      <c r="O2" s="80"/>
      <c r="P2" s="80"/>
      <c r="Q2" s="80"/>
      <c r="R2" s="80"/>
    </row>
    <row r="3" spans="1:18" x14ac:dyDescent="0.2">
      <c r="A3" s="11" t="s">
        <v>198</v>
      </c>
      <c r="M3" s="80"/>
      <c r="N3" s="80"/>
      <c r="O3" s="80"/>
      <c r="P3" s="80"/>
      <c r="Q3" s="80"/>
      <c r="R3" s="80"/>
    </row>
    <row r="4" spans="1:18" x14ac:dyDescent="0.2">
      <c r="A4" s="11"/>
      <c r="M4" s="80"/>
      <c r="N4" s="80"/>
      <c r="O4" s="80"/>
      <c r="P4" s="80"/>
      <c r="Q4" s="80"/>
      <c r="R4" s="80"/>
    </row>
    <row r="5" spans="1:18" ht="22.5" x14ac:dyDescent="0.2">
      <c r="A5" s="38"/>
      <c r="B5" s="81"/>
      <c r="C5" s="82">
        <v>2010</v>
      </c>
      <c r="D5" s="82">
        <v>2011</v>
      </c>
      <c r="E5" s="82">
        <v>2012</v>
      </c>
      <c r="F5" s="82">
        <v>2013</v>
      </c>
      <c r="G5" s="82">
        <v>2014</v>
      </c>
      <c r="H5" s="82">
        <v>2015</v>
      </c>
      <c r="I5" s="82">
        <v>2016</v>
      </c>
      <c r="J5" s="82">
        <v>2017</v>
      </c>
      <c r="K5" s="83" t="s">
        <v>199</v>
      </c>
      <c r="M5" s="80"/>
      <c r="N5" s="80"/>
      <c r="O5" s="80"/>
      <c r="P5" s="80"/>
      <c r="Q5" s="80"/>
      <c r="R5" s="80"/>
    </row>
    <row r="6" spans="1:18" x14ac:dyDescent="0.2">
      <c r="A6" s="771" t="s">
        <v>64</v>
      </c>
      <c r="B6" s="84" t="s">
        <v>200</v>
      </c>
      <c r="C6" s="85">
        <v>1593</v>
      </c>
      <c r="D6" s="85">
        <v>1636</v>
      </c>
      <c r="E6" s="85">
        <v>1829</v>
      </c>
      <c r="F6" s="85">
        <v>1928</v>
      </c>
      <c r="G6" s="85">
        <v>2182</v>
      </c>
      <c r="H6" s="86">
        <v>2225</v>
      </c>
      <c r="I6" s="86">
        <v>2527</v>
      </c>
      <c r="J6" s="86">
        <v>2333</v>
      </c>
      <c r="K6" s="87">
        <f>(J6/C6-1)*100</f>
        <v>46.453232893910858</v>
      </c>
      <c r="M6" s="80"/>
      <c r="N6" s="80"/>
      <c r="O6" s="80"/>
      <c r="P6" s="80"/>
      <c r="Q6" s="80"/>
      <c r="R6" s="80"/>
    </row>
    <row r="7" spans="1:18" x14ac:dyDescent="0.2">
      <c r="A7" s="772"/>
      <c r="B7" s="84" t="s">
        <v>201</v>
      </c>
      <c r="C7" s="88">
        <v>0.81479999999999997</v>
      </c>
      <c r="D7" s="88">
        <v>0.82879999999999998</v>
      </c>
      <c r="E7" s="88">
        <v>0.91800000000000004</v>
      </c>
      <c r="F7" s="88">
        <v>0.95899999999999996</v>
      </c>
      <c r="G7" s="88">
        <v>1.0761000000000001</v>
      </c>
      <c r="H7" s="88">
        <v>1.0882821898012169</v>
      </c>
      <c r="I7" s="88">
        <v>1.2262143054207815</v>
      </c>
      <c r="J7" s="88">
        <v>1.1234660324571697</v>
      </c>
      <c r="K7" s="87">
        <f>(J7/C7-1)*100</f>
        <v>37.882429118454809</v>
      </c>
    </row>
    <row r="8" spans="1:18" x14ac:dyDescent="0.2">
      <c r="A8" s="180"/>
      <c r="B8" s="81"/>
      <c r="C8" s="23"/>
      <c r="D8" s="23"/>
      <c r="E8" s="23"/>
      <c r="F8" s="23"/>
      <c r="G8" s="23"/>
      <c r="H8" s="23"/>
      <c r="I8" s="23"/>
      <c r="J8" s="23"/>
      <c r="K8" s="477"/>
    </row>
    <row r="9" spans="1:18" x14ac:dyDescent="0.2">
      <c r="A9" s="61" t="s">
        <v>192</v>
      </c>
    </row>
    <row r="10" spans="1:18" x14ac:dyDescent="0.2">
      <c r="A10" s="61"/>
    </row>
  </sheetData>
  <mergeCells count="1">
    <mergeCell ref="A6:A7"/>
  </mergeCells>
  <hyperlinks>
    <hyperlink ref="K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workbookViewId="0">
      <selection activeCell="M31" sqref="M31"/>
    </sheetView>
  </sheetViews>
  <sheetFormatPr defaultColWidth="9.140625" defaultRowHeight="11.25" x14ac:dyDescent="0.25"/>
  <cols>
    <col min="1" max="1" width="11.42578125" style="8" customWidth="1"/>
    <col min="2" max="2" width="17.140625" style="8" customWidth="1"/>
    <col min="3" max="11" width="9.28515625" style="8" customWidth="1"/>
    <col min="12" max="12" width="9.140625" style="8" customWidth="1"/>
    <col min="13" max="13" width="10.42578125" style="8" customWidth="1"/>
    <col min="14" max="16384" width="9.140625" style="8"/>
  </cols>
  <sheetData>
    <row r="1" spans="1:13" x14ac:dyDescent="0.25">
      <c r="A1" s="7" t="s">
        <v>605</v>
      </c>
      <c r="G1" s="10"/>
      <c r="H1" s="10"/>
      <c r="I1" s="10"/>
      <c r="J1" s="10"/>
      <c r="K1" s="10"/>
      <c r="L1" s="10" t="s">
        <v>46</v>
      </c>
      <c r="M1" s="10"/>
    </row>
    <row r="2" spans="1:13" x14ac:dyDescent="0.25">
      <c r="A2" s="11" t="s">
        <v>864</v>
      </c>
      <c r="G2" s="89"/>
      <c r="H2" s="89"/>
      <c r="I2" s="89"/>
      <c r="J2" s="89"/>
      <c r="K2" s="89"/>
      <c r="L2" s="89"/>
      <c r="M2" s="89"/>
    </row>
    <row r="3" spans="1:13" x14ac:dyDescent="0.25">
      <c r="A3" s="11" t="s">
        <v>178</v>
      </c>
      <c r="F3" s="90"/>
      <c r="G3" s="89"/>
      <c r="H3" s="89"/>
      <c r="I3" s="89"/>
      <c r="J3" s="89"/>
      <c r="K3" s="89"/>
      <c r="L3" s="89"/>
      <c r="M3" s="89"/>
    </row>
    <row r="4" spans="1:13" x14ac:dyDescent="0.25">
      <c r="B4" s="35"/>
    </row>
    <row r="5" spans="1:13" ht="11.25" customHeight="1" x14ac:dyDescent="0.25">
      <c r="A5" s="753" t="s">
        <v>144</v>
      </c>
      <c r="B5" s="764" t="s">
        <v>145</v>
      </c>
      <c r="C5" s="764" t="s">
        <v>146</v>
      </c>
      <c r="D5" s="764"/>
      <c r="E5" s="764"/>
      <c r="F5" s="764"/>
      <c r="G5" s="764"/>
      <c r="H5" s="764" t="s">
        <v>147</v>
      </c>
      <c r="I5" s="764"/>
      <c r="J5" s="764"/>
      <c r="K5" s="764"/>
      <c r="L5" s="764"/>
      <c r="M5" s="48"/>
    </row>
    <row r="6" spans="1:13" ht="15" customHeight="1" x14ac:dyDescent="0.25">
      <c r="A6" s="753"/>
      <c r="B6" s="764"/>
      <c r="C6" s="764" t="s">
        <v>148</v>
      </c>
      <c r="D6" s="764"/>
      <c r="E6" s="767" t="s">
        <v>203</v>
      </c>
      <c r="F6" s="768"/>
      <c r="G6" s="769" t="s">
        <v>62</v>
      </c>
      <c r="H6" s="764" t="s">
        <v>148</v>
      </c>
      <c r="I6" s="764"/>
      <c r="J6" s="767" t="s">
        <v>203</v>
      </c>
      <c r="K6" s="768"/>
      <c r="L6" s="769" t="s">
        <v>204</v>
      </c>
      <c r="M6" s="48"/>
    </row>
    <row r="7" spans="1:13" ht="16.5" customHeight="1" x14ac:dyDescent="0.25">
      <c r="A7" s="753"/>
      <c r="B7" s="764"/>
      <c r="C7" s="69" t="s">
        <v>179</v>
      </c>
      <c r="D7" s="69">
        <v>2017</v>
      </c>
      <c r="E7" s="69">
        <v>2016</v>
      </c>
      <c r="F7" s="69">
        <v>2017</v>
      </c>
      <c r="G7" s="770"/>
      <c r="H7" s="69" t="s">
        <v>179</v>
      </c>
      <c r="I7" s="69">
        <v>2017</v>
      </c>
      <c r="J7" s="69">
        <v>2016</v>
      </c>
      <c r="K7" s="69">
        <v>2017</v>
      </c>
      <c r="L7" s="770"/>
      <c r="M7" s="70"/>
    </row>
    <row r="8" spans="1:13" s="14" customFormat="1" x14ac:dyDescent="0.25">
      <c r="B8" s="48"/>
      <c r="C8" s="70"/>
      <c r="D8" s="48"/>
      <c r="E8" s="70"/>
      <c r="F8" s="48"/>
      <c r="G8" s="48"/>
      <c r="H8" s="48"/>
      <c r="I8" s="48"/>
      <c r="J8" s="48"/>
      <c r="K8" s="48"/>
      <c r="L8" s="48"/>
      <c r="M8" s="48"/>
    </row>
    <row r="9" spans="1:13" s="14" customFormat="1" x14ac:dyDescent="0.2">
      <c r="A9" s="345"/>
      <c r="B9" s="345" t="s">
        <v>64</v>
      </c>
      <c r="C9" s="350">
        <v>844</v>
      </c>
      <c r="D9" s="350">
        <v>955</v>
      </c>
      <c r="E9" s="351">
        <v>0.40954684359918458</v>
      </c>
      <c r="F9" s="351">
        <v>0.45988429532644531</v>
      </c>
      <c r="G9" s="354">
        <v>12.291012008512748</v>
      </c>
      <c r="H9" s="355">
        <v>709</v>
      </c>
      <c r="I9" s="355">
        <v>674</v>
      </c>
      <c r="J9" s="351">
        <v>0.34403875842632925</v>
      </c>
      <c r="K9" s="351">
        <v>0.32456755502620332</v>
      </c>
      <c r="L9" s="354">
        <v>-5.6595958807633568</v>
      </c>
      <c r="M9" s="91"/>
    </row>
    <row r="10" spans="1:13" s="14" customFormat="1" x14ac:dyDescent="0.2">
      <c r="C10" s="27"/>
      <c r="D10" s="27"/>
      <c r="E10" s="53"/>
      <c r="F10" s="53"/>
      <c r="G10" s="60"/>
      <c r="H10" s="38"/>
      <c r="I10" s="38"/>
      <c r="J10" s="53"/>
      <c r="K10" s="53"/>
      <c r="L10" s="60"/>
      <c r="M10" s="91"/>
    </row>
    <row r="11" spans="1:13" s="14" customFormat="1" x14ac:dyDescent="0.2">
      <c r="A11" s="760" t="s">
        <v>67</v>
      </c>
      <c r="B11" s="213" t="s">
        <v>68</v>
      </c>
      <c r="C11" s="446">
        <v>9</v>
      </c>
      <c r="D11" s="446">
        <v>19</v>
      </c>
      <c r="E11" s="447">
        <v>0.26793983738433558</v>
      </c>
      <c r="F11" s="447">
        <v>0.56282571686963445</v>
      </c>
      <c r="G11" s="453">
        <v>110.05675093484201</v>
      </c>
      <c r="H11" s="214">
        <v>9</v>
      </c>
      <c r="I11" s="214">
        <v>19</v>
      </c>
      <c r="J11" s="447">
        <v>0.26793983738433558</v>
      </c>
      <c r="K11" s="447">
        <v>0.56282571686963445</v>
      </c>
      <c r="L11" s="453">
        <v>110.05675093484201</v>
      </c>
      <c r="M11" s="32"/>
    </row>
    <row r="12" spans="1:13" s="14" customFormat="1" x14ac:dyDescent="0.2">
      <c r="A12" s="761"/>
      <c r="B12" s="14" t="s">
        <v>205</v>
      </c>
      <c r="C12" s="24">
        <v>38</v>
      </c>
      <c r="D12" s="24">
        <v>41</v>
      </c>
      <c r="E12" s="53">
        <v>0.42393383151508485</v>
      </c>
      <c r="F12" s="53">
        <v>0.45452227491724367</v>
      </c>
      <c r="G12" s="60">
        <v>7.2153815355664452</v>
      </c>
      <c r="H12" s="72">
        <v>34</v>
      </c>
      <c r="I12" s="72">
        <v>40</v>
      </c>
      <c r="J12" s="53">
        <v>0.3793092176713917</v>
      </c>
      <c r="K12" s="53">
        <v>0.44343636577292067</v>
      </c>
      <c r="L12" s="60">
        <v>16.906298374505745</v>
      </c>
      <c r="M12" s="32"/>
    </row>
    <row r="13" spans="1:13" s="14" customFormat="1" x14ac:dyDescent="0.2">
      <c r="A13" s="761"/>
      <c r="B13" s="14" t="s">
        <v>154</v>
      </c>
      <c r="C13" s="24">
        <v>16</v>
      </c>
      <c r="D13" s="24">
        <v>11</v>
      </c>
      <c r="E13" s="53">
        <v>0.40264771068352717</v>
      </c>
      <c r="F13" s="53">
        <v>0.27388010425370662</v>
      </c>
      <c r="G13" s="60">
        <v>-31.980215710459913</v>
      </c>
      <c r="H13" s="72">
        <v>16</v>
      </c>
      <c r="I13" s="72">
        <v>11</v>
      </c>
      <c r="J13" s="53">
        <v>0.40264771068352717</v>
      </c>
      <c r="K13" s="53">
        <v>0.27388010425370662</v>
      </c>
      <c r="L13" s="60">
        <v>-31.980215710459913</v>
      </c>
      <c r="M13" s="32"/>
    </row>
    <row r="14" spans="1:13" s="14" customFormat="1" x14ac:dyDescent="0.2">
      <c r="A14" s="761"/>
      <c r="B14" s="14" t="s">
        <v>75</v>
      </c>
      <c r="C14" s="24">
        <v>47</v>
      </c>
      <c r="D14" s="24">
        <v>44</v>
      </c>
      <c r="E14" s="53">
        <v>0.70192678903590355</v>
      </c>
      <c r="F14" s="53">
        <v>0.64908511453106854</v>
      </c>
      <c r="G14" s="60">
        <v>-7.5280891583313192</v>
      </c>
      <c r="H14" s="72">
        <v>47</v>
      </c>
      <c r="I14" s="72">
        <v>44</v>
      </c>
      <c r="J14" s="53">
        <v>0.70192678903590355</v>
      </c>
      <c r="K14" s="53">
        <v>0.64908511453106854</v>
      </c>
      <c r="L14" s="60">
        <v>-7.5280891583313192</v>
      </c>
      <c r="M14" s="32"/>
    </row>
    <row r="15" spans="1:13" s="14" customFormat="1" x14ac:dyDescent="0.2">
      <c r="A15" s="761"/>
      <c r="B15" s="14" t="s">
        <v>76</v>
      </c>
      <c r="C15" s="24">
        <v>31</v>
      </c>
      <c r="D15" s="24">
        <v>32</v>
      </c>
      <c r="E15" s="53">
        <v>0.4457842898713783</v>
      </c>
      <c r="F15" s="53">
        <v>0.45712790253004582</v>
      </c>
      <c r="G15" s="60">
        <v>2.5446416386590176</v>
      </c>
      <c r="H15" s="72">
        <v>31</v>
      </c>
      <c r="I15" s="72">
        <v>32</v>
      </c>
      <c r="J15" s="53">
        <v>0.4457842898713783</v>
      </c>
      <c r="K15" s="53">
        <v>0.45712790253004582</v>
      </c>
      <c r="L15" s="60">
        <v>2.5446416386590176</v>
      </c>
      <c r="M15" s="32"/>
    </row>
    <row r="16" spans="1:13" s="14" customFormat="1" x14ac:dyDescent="0.2">
      <c r="A16" s="761"/>
      <c r="B16" s="14" t="s">
        <v>183</v>
      </c>
      <c r="C16" s="24">
        <v>22</v>
      </c>
      <c r="D16" s="24">
        <v>18</v>
      </c>
      <c r="E16" s="53">
        <v>0.66555116258174551</v>
      </c>
      <c r="F16" s="53">
        <v>0.53818995952811499</v>
      </c>
      <c r="G16" s="60">
        <v>-19.136200222321385</v>
      </c>
      <c r="H16" s="72">
        <v>22</v>
      </c>
      <c r="I16" s="72">
        <v>18</v>
      </c>
      <c r="J16" s="53">
        <v>0.66555116258174551</v>
      </c>
      <c r="K16" s="53">
        <v>0.53818995952811499</v>
      </c>
      <c r="L16" s="60">
        <v>-19.136200222321385</v>
      </c>
      <c r="M16" s="32"/>
    </row>
    <row r="17" spans="1:13" s="14" customFormat="1" x14ac:dyDescent="0.2">
      <c r="A17" s="761"/>
      <c r="B17" s="14" t="s">
        <v>81</v>
      </c>
      <c r="C17" s="24">
        <v>53</v>
      </c>
      <c r="D17" s="24">
        <v>35</v>
      </c>
      <c r="E17" s="53">
        <v>0.64065959410709217</v>
      </c>
      <c r="F17" s="53">
        <v>0.41832862653867248</v>
      </c>
      <c r="G17" s="60">
        <v>-34.70344776125448</v>
      </c>
      <c r="H17" s="72">
        <v>53</v>
      </c>
      <c r="I17" s="72">
        <v>35</v>
      </c>
      <c r="J17" s="53">
        <v>0.64065959410709217</v>
      </c>
      <c r="K17" s="53">
        <v>0.41832862653867248</v>
      </c>
      <c r="L17" s="60">
        <v>-34.70344776125448</v>
      </c>
      <c r="M17" s="32"/>
    </row>
    <row r="18" spans="1:13" s="14" customFormat="1" x14ac:dyDescent="0.2">
      <c r="A18" s="761"/>
      <c r="B18" s="14" t="s">
        <v>186</v>
      </c>
      <c r="C18" s="24">
        <v>11</v>
      </c>
      <c r="D18" s="24">
        <v>6</v>
      </c>
      <c r="E18" s="53">
        <v>0.27504022463285255</v>
      </c>
      <c r="F18" s="53">
        <v>0.14904765997657965</v>
      </c>
      <c r="G18" s="60">
        <v>-45.808777543160694</v>
      </c>
      <c r="H18" s="72">
        <v>11</v>
      </c>
      <c r="I18" s="72">
        <v>6</v>
      </c>
      <c r="J18" s="53">
        <v>0.27504022463285255</v>
      </c>
      <c r="K18" s="53">
        <v>0.14904765997657965</v>
      </c>
      <c r="L18" s="60">
        <v>-45.808777543160694</v>
      </c>
      <c r="M18" s="32"/>
    </row>
    <row r="19" spans="1:13" s="14" customFormat="1" x14ac:dyDescent="0.2">
      <c r="A19" s="761"/>
      <c r="B19" s="14" t="s">
        <v>187</v>
      </c>
      <c r="C19" s="24">
        <v>34</v>
      </c>
      <c r="D19" s="24">
        <v>37</v>
      </c>
      <c r="E19" s="53">
        <v>0.36130484607563429</v>
      </c>
      <c r="F19" s="53">
        <v>0.39057279717470189</v>
      </c>
      <c r="G19" s="60">
        <v>8.1006251139351662</v>
      </c>
      <c r="H19" s="72">
        <v>34</v>
      </c>
      <c r="I19" s="72">
        <v>37</v>
      </c>
      <c r="J19" s="53">
        <v>0.36130484607563429</v>
      </c>
      <c r="K19" s="53">
        <v>0.39057279717470189</v>
      </c>
      <c r="L19" s="60">
        <v>8.1006251139351662</v>
      </c>
      <c r="M19" s="32"/>
    </row>
    <row r="20" spans="1:13" s="14" customFormat="1" x14ac:dyDescent="0.2">
      <c r="A20" s="761"/>
      <c r="B20" s="14" t="s">
        <v>206</v>
      </c>
      <c r="C20" s="24">
        <v>12</v>
      </c>
      <c r="D20" s="24">
        <v>9</v>
      </c>
      <c r="E20" s="53">
        <v>0.37357806847685993</v>
      </c>
      <c r="F20" s="53">
        <v>0.2795676145147778</v>
      </c>
      <c r="G20" s="60">
        <v>-25.164875000660082</v>
      </c>
      <c r="H20" s="72">
        <v>12</v>
      </c>
      <c r="I20" s="72">
        <v>9</v>
      </c>
      <c r="J20" s="53">
        <v>0.37357806847685993</v>
      </c>
      <c r="K20" s="53">
        <v>0.2795676145147778</v>
      </c>
      <c r="L20" s="60">
        <v>-25.164875000660082</v>
      </c>
      <c r="M20" s="32"/>
    </row>
    <row r="21" spans="1:13" s="14" customFormat="1" x14ac:dyDescent="0.2">
      <c r="A21" s="761"/>
      <c r="B21" s="14" t="s">
        <v>86</v>
      </c>
      <c r="C21" s="24">
        <v>56</v>
      </c>
      <c r="D21" s="24">
        <v>39</v>
      </c>
      <c r="E21" s="53">
        <v>0.33661946059616749</v>
      </c>
      <c r="F21" s="53">
        <v>0.23326815382491584</v>
      </c>
      <c r="G21" s="60">
        <v>-30.702712965023494</v>
      </c>
      <c r="H21" s="72">
        <v>55</v>
      </c>
      <c r="I21" s="72">
        <v>39</v>
      </c>
      <c r="J21" s="53">
        <v>0.33060839879980736</v>
      </c>
      <c r="K21" s="53">
        <v>0.23326815382491584</v>
      </c>
      <c r="L21" s="60">
        <v>-29.442762291660284</v>
      </c>
      <c r="M21" s="32"/>
    </row>
    <row r="22" spans="1:13" s="14" customFormat="1" x14ac:dyDescent="0.2">
      <c r="A22" s="761"/>
      <c r="B22" s="14" t="s">
        <v>87</v>
      </c>
      <c r="C22" s="24">
        <v>119</v>
      </c>
      <c r="D22" s="24">
        <v>301</v>
      </c>
      <c r="E22" s="53">
        <v>3.424462402568289</v>
      </c>
      <c r="F22" s="53">
        <v>8.5828269893125277</v>
      </c>
      <c r="G22" s="60">
        <v>150.63282875804251</v>
      </c>
      <c r="H22" s="72" t="s">
        <v>92</v>
      </c>
      <c r="I22" s="72" t="s">
        <v>92</v>
      </c>
      <c r="J22" s="53" t="s">
        <v>92</v>
      </c>
      <c r="K22" s="53" t="s">
        <v>92</v>
      </c>
      <c r="L22" s="60" t="s">
        <v>92</v>
      </c>
      <c r="M22" s="32"/>
    </row>
    <row r="23" spans="1:13" s="14" customFormat="1" x14ac:dyDescent="0.2">
      <c r="A23" s="762"/>
      <c r="B23" s="226" t="s">
        <v>93</v>
      </c>
      <c r="C23" s="399">
        <v>20</v>
      </c>
      <c r="D23" s="399">
        <v>30</v>
      </c>
      <c r="E23" s="450">
        <v>0.28941243920710835</v>
      </c>
      <c r="F23" s="450">
        <v>0.42850035872621695</v>
      </c>
      <c r="G23" s="454">
        <v>48.058721974826724</v>
      </c>
      <c r="H23" s="455">
        <v>20</v>
      </c>
      <c r="I23" s="455">
        <v>30</v>
      </c>
      <c r="J23" s="450">
        <v>0.28941243920710835</v>
      </c>
      <c r="K23" s="450">
        <v>0.42850035872621695</v>
      </c>
      <c r="L23" s="454">
        <v>48.058721974826724</v>
      </c>
      <c r="M23" s="32"/>
    </row>
    <row r="24" spans="1:13" s="14" customFormat="1" x14ac:dyDescent="0.2">
      <c r="A24" s="40"/>
      <c r="C24" s="24"/>
      <c r="D24" s="24"/>
      <c r="E24" s="53"/>
      <c r="F24" s="53"/>
      <c r="G24" s="60"/>
      <c r="H24" s="72"/>
      <c r="I24" s="72"/>
      <c r="J24" s="53"/>
      <c r="K24" s="53"/>
      <c r="L24" s="60"/>
      <c r="M24" s="32"/>
    </row>
    <row r="25" spans="1:13" s="14" customFormat="1" x14ac:dyDescent="0.2">
      <c r="A25" s="760" t="s">
        <v>65</v>
      </c>
      <c r="B25" s="213" t="s">
        <v>180</v>
      </c>
      <c r="C25" s="446">
        <v>1</v>
      </c>
      <c r="D25" s="446">
        <v>1</v>
      </c>
      <c r="E25" s="447">
        <v>0.12244593093804602</v>
      </c>
      <c r="F25" s="447">
        <v>0.12053725866934098</v>
      </c>
      <c r="G25" s="453">
        <v>-1.5587878291119184</v>
      </c>
      <c r="H25" s="214">
        <v>1</v>
      </c>
      <c r="I25" s="214">
        <v>1</v>
      </c>
      <c r="J25" s="447">
        <v>0.12244593093804602</v>
      </c>
      <c r="K25" s="447">
        <v>0.12053725866934098</v>
      </c>
      <c r="L25" s="453">
        <v>-1.5587878291119184</v>
      </c>
      <c r="M25" s="32"/>
    </row>
    <row r="26" spans="1:13" s="14" customFormat="1" x14ac:dyDescent="0.2">
      <c r="A26" s="761"/>
      <c r="B26" s="14" t="s">
        <v>69</v>
      </c>
      <c r="C26" s="24">
        <v>13</v>
      </c>
      <c r="D26" s="24">
        <v>8</v>
      </c>
      <c r="E26" s="53">
        <v>1.6617772068081735</v>
      </c>
      <c r="F26" s="53">
        <v>1.0028556314104411</v>
      </c>
      <c r="G26" s="60">
        <v>-39.651619525059154</v>
      </c>
      <c r="H26" s="72">
        <v>13</v>
      </c>
      <c r="I26" s="72">
        <v>7</v>
      </c>
      <c r="J26" s="53">
        <v>1.6617772068081735</v>
      </c>
      <c r="K26" s="53">
        <v>0.87749867748413612</v>
      </c>
      <c r="L26" s="60">
        <v>-47.19516708442675</v>
      </c>
      <c r="M26" s="32"/>
    </row>
    <row r="27" spans="1:13" s="14" customFormat="1" x14ac:dyDescent="0.2">
      <c r="A27" s="761"/>
      <c r="B27" s="14" t="s">
        <v>70</v>
      </c>
      <c r="C27" s="24">
        <v>36</v>
      </c>
      <c r="D27" s="24">
        <v>37</v>
      </c>
      <c r="E27" s="53">
        <v>0.89962508124739016</v>
      </c>
      <c r="F27" s="53">
        <v>0.91051955229999704</v>
      </c>
      <c r="G27" s="60">
        <v>1.2110012581575624</v>
      </c>
      <c r="H27" s="72">
        <v>36</v>
      </c>
      <c r="I27" s="72">
        <v>37</v>
      </c>
      <c r="J27" s="53">
        <v>0.89962508124739016</v>
      </c>
      <c r="K27" s="53">
        <v>0.91051955229999704</v>
      </c>
      <c r="L27" s="60">
        <v>1.2110012581575624</v>
      </c>
      <c r="M27" s="32"/>
    </row>
    <row r="28" spans="1:13" s="14" customFormat="1" x14ac:dyDescent="0.2">
      <c r="A28" s="761"/>
      <c r="B28" s="14" t="s">
        <v>71</v>
      </c>
      <c r="C28" s="24">
        <v>114</v>
      </c>
      <c r="D28" s="24">
        <v>65</v>
      </c>
      <c r="E28" s="53">
        <v>0.74624100730491394</v>
      </c>
      <c r="F28" s="53">
        <v>0.42360601199899872</v>
      </c>
      <c r="G28" s="60">
        <v>-43.234691225443022</v>
      </c>
      <c r="H28" s="72">
        <v>114</v>
      </c>
      <c r="I28" s="72">
        <v>65</v>
      </c>
      <c r="J28" s="53">
        <v>0.74624100730491394</v>
      </c>
      <c r="K28" s="53">
        <v>0.42360601199899872</v>
      </c>
      <c r="L28" s="60">
        <v>-43.234691225443022</v>
      </c>
      <c r="M28" s="32"/>
    </row>
    <row r="29" spans="1:13" s="14" customFormat="1" x14ac:dyDescent="0.2">
      <c r="A29" s="761"/>
      <c r="B29" s="14" t="s">
        <v>73</v>
      </c>
      <c r="C29" s="24">
        <v>5</v>
      </c>
      <c r="D29" s="24">
        <v>5</v>
      </c>
      <c r="E29" s="53">
        <v>0.16794213117220921</v>
      </c>
      <c r="F29" s="53">
        <v>0.16450377108444833</v>
      </c>
      <c r="G29" s="60">
        <v>-2.0473481334086219</v>
      </c>
      <c r="H29" s="72">
        <v>5</v>
      </c>
      <c r="I29" s="72">
        <v>5</v>
      </c>
      <c r="J29" s="53">
        <v>0.16794213117220921</v>
      </c>
      <c r="K29" s="53">
        <v>0.16450377108444833</v>
      </c>
      <c r="L29" s="60">
        <v>-2.0473481334086219</v>
      </c>
      <c r="M29" s="32"/>
    </row>
    <row r="30" spans="1:13" s="14" customFormat="1" x14ac:dyDescent="0.2">
      <c r="A30" s="761"/>
      <c r="B30" s="14" t="s">
        <v>185</v>
      </c>
      <c r="C30" s="24">
        <v>60</v>
      </c>
      <c r="D30" s="24">
        <v>66</v>
      </c>
      <c r="E30" s="53">
        <v>0.28574748685085316</v>
      </c>
      <c r="F30" s="53">
        <v>0.31250686568113994</v>
      </c>
      <c r="G30" s="60">
        <v>9.3646943758612711</v>
      </c>
      <c r="H30" s="72">
        <v>60</v>
      </c>
      <c r="I30" s="72">
        <v>66</v>
      </c>
      <c r="J30" s="53">
        <v>0.28574748685085316</v>
      </c>
      <c r="K30" s="53">
        <v>0.31250686568113994</v>
      </c>
      <c r="L30" s="60">
        <v>9.3646943758612711</v>
      </c>
      <c r="M30" s="32"/>
    </row>
    <row r="31" spans="1:13" s="14" customFormat="1" x14ac:dyDescent="0.2">
      <c r="A31" s="761"/>
      <c r="B31" s="14" t="s">
        <v>83</v>
      </c>
      <c r="C31" s="24">
        <v>60</v>
      </c>
      <c r="D31" s="24">
        <v>36</v>
      </c>
      <c r="E31" s="53">
        <v>0.53367868273869667</v>
      </c>
      <c r="F31" s="53">
        <v>0.31799614376676327</v>
      </c>
      <c r="G31" s="60">
        <v>-40.414306575842254</v>
      </c>
      <c r="H31" s="72">
        <v>49</v>
      </c>
      <c r="I31" s="72">
        <v>58</v>
      </c>
      <c r="J31" s="53">
        <v>0.43583759090326896</v>
      </c>
      <c r="K31" s="53">
        <v>0.51232712051311857</v>
      </c>
      <c r="L31" s="60">
        <v>17.550007435413239</v>
      </c>
      <c r="M31" s="32"/>
    </row>
    <row r="32" spans="1:13" s="14" customFormat="1" x14ac:dyDescent="0.2">
      <c r="A32" s="761"/>
      <c r="B32" s="14" t="s">
        <v>189</v>
      </c>
      <c r="C32" s="24">
        <v>27</v>
      </c>
      <c r="D32" s="24">
        <v>33</v>
      </c>
      <c r="E32" s="53">
        <v>0.23922385150400921</v>
      </c>
      <c r="F32" s="53">
        <v>0.29144489991296396</v>
      </c>
      <c r="G32" s="60">
        <v>21.829365291395099</v>
      </c>
      <c r="H32" s="72">
        <v>27</v>
      </c>
      <c r="I32" s="72">
        <v>33</v>
      </c>
      <c r="J32" s="53">
        <v>0.23922385150400921</v>
      </c>
      <c r="K32" s="53">
        <v>0.29144489991296396</v>
      </c>
      <c r="L32" s="60">
        <v>21.829365291395099</v>
      </c>
      <c r="M32" s="32"/>
    </row>
    <row r="33" spans="1:13" s="14" customFormat="1" x14ac:dyDescent="0.2">
      <c r="A33" s="762"/>
      <c r="B33" s="226" t="s">
        <v>207</v>
      </c>
      <c r="C33" s="399">
        <v>34</v>
      </c>
      <c r="D33" s="399">
        <v>49</v>
      </c>
      <c r="E33" s="450">
        <v>7.597816467994567E-2</v>
      </c>
      <c r="F33" s="450">
        <v>0.10865981950140401</v>
      </c>
      <c r="G33" s="454">
        <v>43.014535767122332</v>
      </c>
      <c r="H33" s="455">
        <v>34</v>
      </c>
      <c r="I33" s="455">
        <v>49</v>
      </c>
      <c r="J33" s="450">
        <v>7.597816467994567E-2</v>
      </c>
      <c r="K33" s="450">
        <v>0.10865981950140401</v>
      </c>
      <c r="L33" s="454">
        <v>43.014535767122332</v>
      </c>
      <c r="M33" s="32"/>
    </row>
    <row r="34" spans="1:13" s="14" customFormat="1" x14ac:dyDescent="0.2">
      <c r="A34" s="40"/>
      <c r="C34" s="24"/>
      <c r="D34" s="24"/>
      <c r="E34" s="53"/>
      <c r="F34" s="53"/>
      <c r="G34" s="60"/>
      <c r="H34" s="72"/>
      <c r="I34" s="72"/>
      <c r="J34" s="53"/>
      <c r="K34" s="53"/>
      <c r="L34" s="60"/>
      <c r="M34" s="32"/>
    </row>
    <row r="35" spans="1:13" s="14" customFormat="1" x14ac:dyDescent="0.2">
      <c r="A35" s="760" t="s">
        <v>78</v>
      </c>
      <c r="B35" s="213" t="s">
        <v>184</v>
      </c>
      <c r="C35" s="446">
        <v>7</v>
      </c>
      <c r="D35" s="446">
        <v>12</v>
      </c>
      <c r="E35" s="447">
        <v>0.26096169604225494</v>
      </c>
      <c r="F35" s="447">
        <v>0.44229081579435248</v>
      </c>
      <c r="G35" s="453">
        <v>69.484956030764252</v>
      </c>
      <c r="H35" s="214">
        <v>7</v>
      </c>
      <c r="I35" s="214">
        <v>12</v>
      </c>
      <c r="J35" s="447">
        <v>0.26096169604225494</v>
      </c>
      <c r="K35" s="447">
        <v>0.44229081579435248</v>
      </c>
      <c r="L35" s="453">
        <v>69.484956030764252</v>
      </c>
      <c r="M35" s="32"/>
    </row>
    <row r="36" spans="1:13" s="14" customFormat="1" x14ac:dyDescent="0.2">
      <c r="A36" s="761"/>
      <c r="B36" s="14" t="s">
        <v>190</v>
      </c>
      <c r="C36" s="24">
        <v>6</v>
      </c>
      <c r="D36" s="24">
        <v>6</v>
      </c>
      <c r="E36" s="53">
        <v>0.33570584111378243</v>
      </c>
      <c r="F36" s="53">
        <v>0.33226491703345024</v>
      </c>
      <c r="G36" s="60">
        <v>-1.0249818915620046</v>
      </c>
      <c r="H36" s="72">
        <v>6</v>
      </c>
      <c r="I36" s="72">
        <v>6</v>
      </c>
      <c r="J36" s="53">
        <v>0.33570584111378243</v>
      </c>
      <c r="K36" s="53">
        <v>0.33226491703345024</v>
      </c>
      <c r="L36" s="60">
        <v>-1.0249818915620046</v>
      </c>
      <c r="M36" s="32"/>
    </row>
    <row r="37" spans="1:13" s="14" customFormat="1" x14ac:dyDescent="0.2">
      <c r="A37" s="762"/>
      <c r="B37" s="226" t="s">
        <v>95</v>
      </c>
      <c r="C37" s="399">
        <v>1</v>
      </c>
      <c r="D37" s="399">
        <v>5</v>
      </c>
      <c r="E37" s="450">
        <v>4.4134931076684883E-2</v>
      </c>
      <c r="F37" s="450">
        <v>0.21852038970052218</v>
      </c>
      <c r="G37" s="454">
        <v>395.11891005525939</v>
      </c>
      <c r="H37" s="455">
        <v>1</v>
      </c>
      <c r="I37" s="455">
        <v>5</v>
      </c>
      <c r="J37" s="450">
        <v>4.4134931076684883E-2</v>
      </c>
      <c r="K37" s="450">
        <v>0.21852038970052218</v>
      </c>
      <c r="L37" s="454">
        <v>395.11891005525939</v>
      </c>
      <c r="M37" s="32"/>
    </row>
    <row r="38" spans="1:13" s="14" customFormat="1" x14ac:dyDescent="0.2">
      <c r="A38" s="40"/>
      <c r="C38" s="24"/>
      <c r="D38" s="24"/>
      <c r="E38" s="53"/>
      <c r="F38" s="53"/>
      <c r="G38" s="60"/>
      <c r="H38" s="72"/>
      <c r="I38" s="72"/>
      <c r="J38" s="53"/>
      <c r="K38" s="53"/>
      <c r="L38" s="60"/>
      <c r="M38" s="32"/>
    </row>
    <row r="39" spans="1:13" s="14" customFormat="1" x14ac:dyDescent="0.25">
      <c r="A39" s="760" t="s">
        <v>90</v>
      </c>
      <c r="B39" s="213" t="s">
        <v>191</v>
      </c>
      <c r="C39" s="446">
        <v>7</v>
      </c>
      <c r="D39" s="446">
        <v>5</v>
      </c>
      <c r="E39" s="447">
        <v>1.3612612279743073</v>
      </c>
      <c r="F39" s="447">
        <v>0.95668878531138302</v>
      </c>
      <c r="G39" s="453">
        <v>-29.720411802587556</v>
      </c>
      <c r="H39" s="446">
        <v>7</v>
      </c>
      <c r="I39" s="446">
        <v>5</v>
      </c>
      <c r="J39" s="447">
        <v>1.3612612279743073</v>
      </c>
      <c r="K39" s="447">
        <v>0.95668878531138302</v>
      </c>
      <c r="L39" s="453">
        <v>-29.720411802587556</v>
      </c>
      <c r="M39" s="92"/>
    </row>
    <row r="40" spans="1:13" s="14" customFormat="1" x14ac:dyDescent="0.2">
      <c r="A40" s="762"/>
      <c r="B40" s="226" t="s">
        <v>96</v>
      </c>
      <c r="C40" s="399">
        <v>5</v>
      </c>
      <c r="D40" s="399">
        <v>5</v>
      </c>
      <c r="E40" s="450">
        <v>0.32617871201159632</v>
      </c>
      <c r="F40" s="450">
        <v>0.32254027560421472</v>
      </c>
      <c r="G40" s="454">
        <v>-1.1154732891496155</v>
      </c>
      <c r="H40" s="455">
        <v>5</v>
      </c>
      <c r="I40" s="455">
        <v>5</v>
      </c>
      <c r="J40" s="450">
        <v>0.32617871201159632</v>
      </c>
      <c r="K40" s="450">
        <v>0.32254027560421472</v>
      </c>
      <c r="L40" s="454">
        <v>-1.1154732891496155</v>
      </c>
      <c r="M40" s="32"/>
    </row>
    <row r="41" spans="1:13" s="14" customFormat="1" x14ac:dyDescent="0.25">
      <c r="B41" s="93"/>
      <c r="C41" s="21"/>
      <c r="D41" s="21"/>
      <c r="E41" s="32"/>
      <c r="F41" s="32"/>
      <c r="G41" s="32"/>
      <c r="J41" s="32"/>
      <c r="K41" s="32"/>
      <c r="L41" s="32"/>
      <c r="M41" s="32"/>
    </row>
    <row r="42" spans="1:13" x14ac:dyDescent="0.25">
      <c r="A42" s="61" t="s">
        <v>192</v>
      </c>
      <c r="C42" s="14"/>
      <c r="D42" s="14"/>
      <c r="E42" s="14"/>
      <c r="F42" s="14"/>
      <c r="G42" s="14"/>
      <c r="H42" s="14"/>
      <c r="I42" s="14"/>
      <c r="J42" s="14"/>
      <c r="K42" s="14"/>
      <c r="L42" s="14"/>
      <c r="M42" s="14"/>
    </row>
    <row r="43" spans="1:13" x14ac:dyDescent="0.25">
      <c r="A43" s="61" t="s">
        <v>98</v>
      </c>
      <c r="C43" s="14"/>
      <c r="D43" s="14"/>
      <c r="E43" s="14"/>
      <c r="F43" s="14"/>
      <c r="G43" s="14"/>
      <c r="H43" s="14"/>
      <c r="I43" s="14"/>
      <c r="J43" s="14"/>
      <c r="K43" s="14"/>
      <c r="L43" s="14"/>
      <c r="M43" s="14"/>
    </row>
    <row r="44" spans="1:13" ht="33.75" customHeight="1" x14ac:dyDescent="0.25">
      <c r="A44" s="766" t="s">
        <v>167</v>
      </c>
      <c r="B44" s="766"/>
      <c r="C44" s="766"/>
      <c r="D44" s="766"/>
      <c r="E44" s="766"/>
      <c r="F44" s="766"/>
      <c r="G44" s="766"/>
      <c r="H44" s="766"/>
      <c r="I44" s="766"/>
      <c r="J44" s="766"/>
      <c r="K44" s="766"/>
      <c r="L44" s="766"/>
      <c r="M44" s="94"/>
    </row>
    <row r="45" spans="1:13" x14ac:dyDescent="0.25">
      <c r="A45" s="79" t="s">
        <v>208</v>
      </c>
      <c r="C45" s="78"/>
      <c r="D45" s="78"/>
      <c r="E45" s="78"/>
      <c r="F45" s="78"/>
    </row>
    <row r="46" spans="1:13" x14ac:dyDescent="0.25">
      <c r="A46" s="35" t="s">
        <v>209</v>
      </c>
      <c r="C46" s="35"/>
      <c r="D46" s="48"/>
      <c r="E46" s="48"/>
      <c r="F46" s="48"/>
      <c r="G46" s="48"/>
      <c r="H46" s="48"/>
      <c r="I46" s="48"/>
      <c r="J46" s="48"/>
      <c r="K46" s="48"/>
      <c r="L46" s="48"/>
      <c r="M46" s="48"/>
    </row>
    <row r="47" spans="1:13" s="97" customFormat="1" x14ac:dyDescent="0.25">
      <c r="A47" s="37" t="s">
        <v>210</v>
      </c>
      <c r="B47" s="95"/>
      <c r="C47" s="96"/>
      <c r="D47" s="96"/>
      <c r="E47" s="96"/>
      <c r="F47" s="96"/>
      <c r="G47" s="96"/>
      <c r="H47" s="96"/>
      <c r="I47" s="96"/>
      <c r="J47" s="96"/>
      <c r="K47" s="96"/>
      <c r="L47" s="96"/>
      <c r="M47" s="96"/>
    </row>
    <row r="48" spans="1:13" x14ac:dyDescent="0.25">
      <c r="A48" s="35" t="s">
        <v>211</v>
      </c>
    </row>
    <row r="49" spans="1:1" x14ac:dyDescent="0.25">
      <c r="A49" s="8" t="s">
        <v>212</v>
      </c>
    </row>
    <row r="50" spans="1:1" x14ac:dyDescent="0.25">
      <c r="A50" s="14" t="s">
        <v>213</v>
      </c>
    </row>
  </sheetData>
  <mergeCells count="15">
    <mergeCell ref="A44:L44"/>
    <mergeCell ref="A5:A7"/>
    <mergeCell ref="B5:B7"/>
    <mergeCell ref="C5:G5"/>
    <mergeCell ref="H5:L5"/>
    <mergeCell ref="C6:D6"/>
    <mergeCell ref="E6:F6"/>
    <mergeCell ref="G6:G7"/>
    <mergeCell ref="H6:I6"/>
    <mergeCell ref="J6:K6"/>
    <mergeCell ref="L6:L7"/>
    <mergeCell ref="A11:A23"/>
    <mergeCell ref="A25:A33"/>
    <mergeCell ref="A35:A37"/>
    <mergeCell ref="A39:A40"/>
  </mergeCells>
  <hyperlinks>
    <hyperlink ref="L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0"/>
  <sheetViews>
    <sheetView zoomScaleNormal="100" workbookViewId="0">
      <pane xSplit="2" ySplit="9" topLeftCell="C19" activePane="bottomRight" state="frozen"/>
      <selection activeCell="M31" sqref="M31"/>
      <selection pane="topRight" activeCell="M31" sqref="M31"/>
      <selection pane="bottomLeft" activeCell="M31" sqref="M31"/>
      <selection pane="bottomRight" activeCell="M31" sqref="M31"/>
    </sheetView>
  </sheetViews>
  <sheetFormatPr defaultColWidth="9.140625" defaultRowHeight="11.25" x14ac:dyDescent="0.25"/>
  <cols>
    <col min="1" max="1" width="11.42578125" style="8" customWidth="1"/>
    <col min="2" max="2" width="16.140625" style="8" customWidth="1"/>
    <col min="3" max="23" width="7.7109375" style="8" customWidth="1"/>
    <col min="24" max="16384" width="9.140625" style="8"/>
  </cols>
  <sheetData>
    <row r="1" spans="1:23" x14ac:dyDescent="0.25">
      <c r="A1" s="7" t="s">
        <v>232</v>
      </c>
      <c r="C1" s="36"/>
      <c r="D1" s="36"/>
      <c r="E1" s="36"/>
      <c r="F1" s="36"/>
      <c r="G1" s="116"/>
      <c r="H1" s="116"/>
      <c r="I1" s="117"/>
      <c r="J1" s="117"/>
      <c r="K1" s="117"/>
      <c r="L1" s="117"/>
      <c r="M1" s="117"/>
      <c r="N1" s="117"/>
      <c r="W1" s="10" t="s">
        <v>46</v>
      </c>
    </row>
    <row r="2" spans="1:23" x14ac:dyDescent="0.25">
      <c r="A2" s="11" t="s">
        <v>233</v>
      </c>
      <c r="C2" s="36"/>
      <c r="D2" s="36"/>
      <c r="E2" s="36"/>
      <c r="F2" s="36"/>
      <c r="G2" s="117"/>
      <c r="H2" s="117"/>
      <c r="I2" s="117"/>
      <c r="J2" s="117"/>
      <c r="K2" s="117"/>
      <c r="L2" s="117"/>
      <c r="M2" s="117"/>
      <c r="N2" s="117"/>
    </row>
    <row r="3" spans="1:23" x14ac:dyDescent="0.25">
      <c r="A3" s="11" t="s">
        <v>178</v>
      </c>
      <c r="C3" s="36"/>
      <c r="D3" s="36"/>
      <c r="E3" s="36"/>
      <c r="F3" s="118"/>
      <c r="G3" s="119"/>
      <c r="H3" s="119"/>
      <c r="I3" s="119"/>
      <c r="J3" s="119"/>
      <c r="K3" s="119"/>
      <c r="L3" s="119"/>
      <c r="M3" s="119"/>
      <c r="N3" s="119"/>
      <c r="U3" s="120"/>
    </row>
    <row r="4" spans="1:23" x14ac:dyDescent="0.25">
      <c r="B4" s="36"/>
      <c r="C4" s="36"/>
      <c r="D4" s="36"/>
      <c r="E4" s="101"/>
      <c r="F4" s="121"/>
      <c r="G4" s="116"/>
      <c r="H4" s="116"/>
      <c r="I4" s="116"/>
      <c r="J4" s="116"/>
      <c r="K4" s="122"/>
      <c r="L4" s="122"/>
      <c r="M4" s="117"/>
      <c r="N4" s="117"/>
    </row>
    <row r="5" spans="1:23" ht="35.450000000000003" customHeight="1" x14ac:dyDescent="0.25">
      <c r="A5" s="753" t="s">
        <v>49</v>
      </c>
      <c r="B5" s="764" t="s">
        <v>50</v>
      </c>
      <c r="C5" s="774" t="s">
        <v>234</v>
      </c>
      <c r="D5" s="775"/>
      <c r="E5" s="775"/>
      <c r="F5" s="776"/>
      <c r="G5" s="774" t="s">
        <v>235</v>
      </c>
      <c r="H5" s="775"/>
      <c r="I5" s="775"/>
      <c r="J5" s="776"/>
      <c r="K5" s="774" t="s">
        <v>236</v>
      </c>
      <c r="L5" s="775"/>
      <c r="M5" s="775"/>
      <c r="N5" s="776"/>
      <c r="O5" s="774" t="s">
        <v>237</v>
      </c>
      <c r="P5" s="775"/>
      <c r="Q5" s="775"/>
      <c r="R5" s="776"/>
      <c r="S5" s="773" t="s">
        <v>238</v>
      </c>
      <c r="T5" s="773"/>
      <c r="U5" s="773"/>
      <c r="V5" s="773"/>
      <c r="W5" s="773"/>
    </row>
    <row r="6" spans="1:23" ht="13.7" customHeight="1" x14ac:dyDescent="0.25">
      <c r="A6" s="753"/>
      <c r="B6" s="764"/>
      <c r="C6" s="767" t="s">
        <v>148</v>
      </c>
      <c r="D6" s="768"/>
      <c r="E6" s="764" t="s">
        <v>239</v>
      </c>
      <c r="F6" s="764"/>
      <c r="G6" s="767" t="s">
        <v>148</v>
      </c>
      <c r="H6" s="768"/>
      <c r="I6" s="764" t="s">
        <v>239</v>
      </c>
      <c r="J6" s="764"/>
      <c r="K6" s="767" t="s">
        <v>148</v>
      </c>
      <c r="L6" s="768"/>
      <c r="M6" s="764" t="s">
        <v>239</v>
      </c>
      <c r="N6" s="764"/>
      <c r="O6" s="767" t="s">
        <v>148</v>
      </c>
      <c r="P6" s="768"/>
      <c r="Q6" s="764" t="s">
        <v>239</v>
      </c>
      <c r="R6" s="764"/>
      <c r="S6" s="764" t="s">
        <v>148</v>
      </c>
      <c r="T6" s="764"/>
      <c r="U6" s="764" t="s">
        <v>239</v>
      </c>
      <c r="V6" s="764"/>
      <c r="W6" s="773" t="s">
        <v>62</v>
      </c>
    </row>
    <row r="7" spans="1:23" ht="15.75" customHeight="1" x14ac:dyDescent="0.25">
      <c r="A7" s="753"/>
      <c r="B7" s="764"/>
      <c r="C7" s="15" t="s">
        <v>240</v>
      </c>
      <c r="D7" s="15">
        <v>2017</v>
      </c>
      <c r="E7" s="15">
        <v>2016</v>
      </c>
      <c r="F7" s="15">
        <v>2017</v>
      </c>
      <c r="G7" s="15" t="s">
        <v>240</v>
      </c>
      <c r="H7" s="15">
        <v>2017</v>
      </c>
      <c r="I7" s="15">
        <v>2016</v>
      </c>
      <c r="J7" s="15">
        <v>2017</v>
      </c>
      <c r="K7" s="15" t="s">
        <v>240</v>
      </c>
      <c r="L7" s="15">
        <v>2017</v>
      </c>
      <c r="M7" s="15">
        <v>2016</v>
      </c>
      <c r="N7" s="15">
        <v>2017</v>
      </c>
      <c r="O7" s="15" t="s">
        <v>240</v>
      </c>
      <c r="P7" s="15">
        <v>2017</v>
      </c>
      <c r="Q7" s="15">
        <v>2016</v>
      </c>
      <c r="R7" s="15">
        <v>2017</v>
      </c>
      <c r="S7" s="523" t="s">
        <v>240</v>
      </c>
      <c r="T7" s="523">
        <v>2017</v>
      </c>
      <c r="U7" s="523">
        <v>2016</v>
      </c>
      <c r="V7" s="523">
        <v>2017</v>
      </c>
      <c r="W7" s="773"/>
    </row>
    <row r="8" spans="1:23" x14ac:dyDescent="0.25">
      <c r="A8" s="47"/>
      <c r="B8" s="123"/>
      <c r="D8" s="123"/>
      <c r="E8" s="123"/>
      <c r="F8" s="123"/>
      <c r="H8" s="123"/>
      <c r="I8" s="123"/>
      <c r="J8" s="123"/>
      <c r="L8" s="123"/>
      <c r="M8" s="123"/>
      <c r="N8" s="123"/>
      <c r="P8" s="123"/>
      <c r="Q8" s="123"/>
      <c r="R8" s="123"/>
      <c r="T8" s="123"/>
      <c r="U8" s="123"/>
      <c r="V8" s="123"/>
      <c r="W8" s="48"/>
    </row>
    <row r="9" spans="1:23" s="14" customFormat="1" x14ac:dyDescent="0.25">
      <c r="A9" s="349"/>
      <c r="B9" s="345" t="s">
        <v>64</v>
      </c>
      <c r="C9" s="456">
        <v>9</v>
      </c>
      <c r="D9" s="456">
        <v>10</v>
      </c>
      <c r="E9" s="457">
        <v>7.6503289641454586E-2</v>
      </c>
      <c r="F9" s="457">
        <v>8.5003655157171759E-2</v>
      </c>
      <c r="G9" s="456">
        <v>84</v>
      </c>
      <c r="H9" s="456">
        <v>67</v>
      </c>
      <c r="I9" s="457">
        <v>0.19753179321243133</v>
      </c>
      <c r="J9" s="457">
        <v>0.15755512077658212</v>
      </c>
      <c r="K9" s="456">
        <v>46</v>
      </c>
      <c r="L9" s="456">
        <v>34</v>
      </c>
      <c r="M9" s="457">
        <v>0.39101681372299008</v>
      </c>
      <c r="N9" s="457">
        <v>0.289012427534384</v>
      </c>
      <c r="O9" s="456">
        <v>247</v>
      </c>
      <c r="P9" s="456">
        <v>256</v>
      </c>
      <c r="Q9" s="457">
        <v>0.58083753480322076</v>
      </c>
      <c r="R9" s="457">
        <v>0.60200165550455265</v>
      </c>
      <c r="S9" s="456">
        <v>386</v>
      </c>
      <c r="T9" s="458">
        <v>367</v>
      </c>
      <c r="U9" s="457">
        <v>0.71100959678756293</v>
      </c>
      <c r="V9" s="457">
        <v>0.67601171508040303</v>
      </c>
      <c r="W9" s="457">
        <v>-4.9222797927461208</v>
      </c>
    </row>
    <row r="10" spans="1:23" s="14" customFormat="1" x14ac:dyDescent="0.25">
      <c r="B10" s="48"/>
      <c r="D10" s="25"/>
      <c r="E10" s="125"/>
      <c r="F10" s="125"/>
      <c r="H10" s="25"/>
      <c r="I10" s="125"/>
      <c r="J10" s="125"/>
      <c r="L10" s="25"/>
      <c r="M10" s="125"/>
      <c r="N10" s="125"/>
      <c r="P10" s="25"/>
      <c r="Q10" s="125"/>
      <c r="R10" s="125"/>
      <c r="T10" s="25"/>
      <c r="U10" s="125"/>
      <c r="V10" s="125"/>
      <c r="W10" s="125"/>
    </row>
    <row r="11" spans="1:23" s="14" customFormat="1" x14ac:dyDescent="0.25">
      <c r="A11" s="760" t="s">
        <v>67</v>
      </c>
      <c r="B11" s="213" t="s">
        <v>68</v>
      </c>
      <c r="C11" s="459" t="s">
        <v>241</v>
      </c>
      <c r="D11" s="564" t="s">
        <v>241</v>
      </c>
      <c r="E11" s="461" t="s">
        <v>241</v>
      </c>
      <c r="F11" s="461" t="s">
        <v>241</v>
      </c>
      <c r="G11" s="459">
        <v>2</v>
      </c>
      <c r="H11" s="565" t="s">
        <v>241</v>
      </c>
      <c r="I11" s="461">
        <v>0.28030833917309039</v>
      </c>
      <c r="J11" s="461" t="s">
        <v>241</v>
      </c>
      <c r="K11" s="459">
        <v>1</v>
      </c>
      <c r="L11" s="566" t="s">
        <v>241</v>
      </c>
      <c r="M11" s="461">
        <v>0.4585052728106373</v>
      </c>
      <c r="N11" s="461" t="s">
        <v>241</v>
      </c>
      <c r="O11" s="459">
        <v>7</v>
      </c>
      <c r="P11" s="565">
        <v>2</v>
      </c>
      <c r="Q11" s="461">
        <v>0.98107918710581643</v>
      </c>
      <c r="R11" s="461">
        <v>0.28030833917309039</v>
      </c>
      <c r="S11" s="459">
        <v>10</v>
      </c>
      <c r="T11" s="462">
        <v>2</v>
      </c>
      <c r="U11" s="461">
        <v>1.0734220695577501</v>
      </c>
      <c r="V11" s="461">
        <v>0.21468441391155002</v>
      </c>
      <c r="W11" s="461">
        <v>-80</v>
      </c>
    </row>
    <row r="12" spans="1:23" s="14" customFormat="1" x14ac:dyDescent="0.25">
      <c r="A12" s="761"/>
      <c r="B12" s="93" t="s">
        <v>181</v>
      </c>
      <c r="C12" s="31" t="s">
        <v>241</v>
      </c>
      <c r="D12" s="134" t="s">
        <v>241</v>
      </c>
      <c r="E12" s="125" t="s">
        <v>241</v>
      </c>
      <c r="F12" s="125" t="s">
        <v>241</v>
      </c>
      <c r="G12" s="31">
        <v>9</v>
      </c>
      <c r="H12" s="130">
        <v>2</v>
      </c>
      <c r="I12" s="125">
        <v>0.56511365063418317</v>
      </c>
      <c r="J12" s="125">
        <v>0.12558081125204071</v>
      </c>
      <c r="K12" s="31">
        <v>3</v>
      </c>
      <c r="L12" s="129" t="s">
        <v>241</v>
      </c>
      <c r="M12" s="125">
        <v>1.1645962732919255</v>
      </c>
      <c r="N12" s="125" t="s">
        <v>241</v>
      </c>
      <c r="O12" s="31">
        <v>14</v>
      </c>
      <c r="P12" s="129">
        <v>23</v>
      </c>
      <c r="Q12" s="125">
        <v>0.87906567876428487</v>
      </c>
      <c r="R12" s="125">
        <v>1.4441793293984679</v>
      </c>
      <c r="S12" s="31">
        <v>26</v>
      </c>
      <c r="T12" s="30">
        <v>25</v>
      </c>
      <c r="U12" s="125">
        <v>1.4052534861096098</v>
      </c>
      <c r="V12" s="125">
        <v>1.351205275105394</v>
      </c>
      <c r="W12" s="125">
        <v>-3.8461538461538436</v>
      </c>
    </row>
    <row r="13" spans="1:23" s="14" customFormat="1" x14ac:dyDescent="0.25">
      <c r="A13" s="761"/>
      <c r="B13" s="93" t="s">
        <v>242</v>
      </c>
      <c r="C13" s="31" t="s">
        <v>241</v>
      </c>
      <c r="D13" s="132">
        <v>1</v>
      </c>
      <c r="E13" s="125" t="s">
        <v>241</v>
      </c>
      <c r="F13" s="125">
        <v>0.40241448692152915</v>
      </c>
      <c r="G13" s="31" t="s">
        <v>241</v>
      </c>
      <c r="H13" s="127" t="s">
        <v>241</v>
      </c>
      <c r="I13" s="125" t="s">
        <v>241</v>
      </c>
      <c r="J13" s="125" t="s">
        <v>241</v>
      </c>
      <c r="K13" s="31" t="s">
        <v>241</v>
      </c>
      <c r="L13" s="127" t="s">
        <v>241</v>
      </c>
      <c r="M13" s="125" t="s">
        <v>241</v>
      </c>
      <c r="N13" s="125" t="s">
        <v>241</v>
      </c>
      <c r="O13" s="31">
        <v>4</v>
      </c>
      <c r="P13" s="127">
        <v>3</v>
      </c>
      <c r="Q13" s="125">
        <v>0.4710870333294076</v>
      </c>
      <c r="R13" s="125">
        <v>0.35331527499705573</v>
      </c>
      <c r="S13" s="31">
        <v>4</v>
      </c>
      <c r="T13" s="30">
        <v>4</v>
      </c>
      <c r="U13" s="125">
        <v>0.36443148688046645</v>
      </c>
      <c r="V13" s="125">
        <v>0.36443148688046645</v>
      </c>
      <c r="W13" s="125" t="s">
        <v>241</v>
      </c>
    </row>
    <row r="14" spans="1:23" s="14" customFormat="1" x14ac:dyDescent="0.25">
      <c r="A14" s="761"/>
      <c r="B14" s="93" t="s">
        <v>75</v>
      </c>
      <c r="C14" s="31" t="s">
        <v>241</v>
      </c>
      <c r="D14" s="132" t="s">
        <v>241</v>
      </c>
      <c r="E14" s="125" t="s">
        <v>241</v>
      </c>
      <c r="F14" s="125" t="s">
        <v>241</v>
      </c>
      <c r="G14" s="31">
        <v>4</v>
      </c>
      <c r="H14" s="130" t="s">
        <v>241</v>
      </c>
      <c r="I14" s="125">
        <v>0.33472803347280339</v>
      </c>
      <c r="J14" s="125" t="s">
        <v>241</v>
      </c>
      <c r="K14" s="31">
        <v>2</v>
      </c>
      <c r="L14" s="130" t="s">
        <v>241</v>
      </c>
      <c r="M14" s="125">
        <v>0.65811122079631457</v>
      </c>
      <c r="N14" s="125" t="s">
        <v>241</v>
      </c>
      <c r="O14" s="31">
        <v>8</v>
      </c>
      <c r="P14" s="129">
        <v>6</v>
      </c>
      <c r="Q14" s="125">
        <v>0.66945606694560678</v>
      </c>
      <c r="R14" s="125">
        <v>0.50209205020920511</v>
      </c>
      <c r="S14" s="31">
        <v>14</v>
      </c>
      <c r="T14" s="30">
        <v>6</v>
      </c>
      <c r="U14" s="125">
        <v>0.93401828007205279</v>
      </c>
      <c r="V14" s="125">
        <v>0.40029354860230837</v>
      </c>
      <c r="W14" s="125">
        <v>-57.142857142857139</v>
      </c>
    </row>
    <row r="15" spans="1:23" s="14" customFormat="1" x14ac:dyDescent="0.25">
      <c r="A15" s="761"/>
      <c r="B15" s="93" t="s">
        <v>76</v>
      </c>
      <c r="C15" s="31" t="s">
        <v>241</v>
      </c>
      <c r="D15" s="135" t="s">
        <v>241</v>
      </c>
      <c r="E15" s="125" t="s">
        <v>241</v>
      </c>
      <c r="F15" s="125" t="s">
        <v>241</v>
      </c>
      <c r="G15" s="31">
        <v>3</v>
      </c>
      <c r="H15" s="129" t="s">
        <v>241</v>
      </c>
      <c r="I15" s="125">
        <v>0.38915553249448698</v>
      </c>
      <c r="J15" s="125" t="s">
        <v>241</v>
      </c>
      <c r="K15" s="31" t="s">
        <v>241</v>
      </c>
      <c r="L15" s="136">
        <v>1</v>
      </c>
      <c r="M15" s="125" t="s">
        <v>241</v>
      </c>
      <c r="N15" s="125">
        <v>0.49164208456243857</v>
      </c>
      <c r="O15" s="31">
        <v>7</v>
      </c>
      <c r="P15" s="129">
        <v>2</v>
      </c>
      <c r="Q15" s="125">
        <v>0.90802957582046961</v>
      </c>
      <c r="R15" s="125">
        <v>0.25943702166299126</v>
      </c>
      <c r="S15" s="31">
        <v>10</v>
      </c>
      <c r="T15" s="30">
        <v>3</v>
      </c>
      <c r="U15" s="125">
        <v>1.0263779123473264</v>
      </c>
      <c r="V15" s="125">
        <v>0.30791337370419791</v>
      </c>
      <c r="W15" s="125">
        <v>-70</v>
      </c>
    </row>
    <row r="16" spans="1:23" s="14" customFormat="1" x14ac:dyDescent="0.25">
      <c r="A16" s="761"/>
      <c r="B16" s="93" t="s">
        <v>183</v>
      </c>
      <c r="C16" s="31" t="s">
        <v>241</v>
      </c>
      <c r="D16" s="132" t="s">
        <v>241</v>
      </c>
      <c r="E16" s="125" t="s">
        <v>241</v>
      </c>
      <c r="F16" s="125" t="s">
        <v>241</v>
      </c>
      <c r="G16" s="31">
        <v>1</v>
      </c>
      <c r="H16" s="129">
        <v>1</v>
      </c>
      <c r="I16" s="125">
        <v>0.15199878400972791</v>
      </c>
      <c r="J16" s="125">
        <v>0.15199878400972791</v>
      </c>
      <c r="K16" s="31" t="s">
        <v>241</v>
      </c>
      <c r="L16" s="127" t="s">
        <v>241</v>
      </c>
      <c r="M16" s="125" t="s">
        <v>241</v>
      </c>
      <c r="N16" s="125" t="s">
        <v>241</v>
      </c>
      <c r="O16" s="31">
        <v>4</v>
      </c>
      <c r="P16" s="129">
        <v>6</v>
      </c>
      <c r="Q16" s="125">
        <v>0.60799513603891164</v>
      </c>
      <c r="R16" s="125">
        <v>0.91199270405836752</v>
      </c>
      <c r="S16" s="31">
        <v>5</v>
      </c>
      <c r="T16" s="30">
        <v>7</v>
      </c>
      <c r="U16" s="125">
        <v>0.5577244841048522</v>
      </c>
      <c r="V16" s="125">
        <v>0.78081427774679313</v>
      </c>
      <c r="W16" s="125">
        <v>40.000000000000014</v>
      </c>
    </row>
    <row r="17" spans="1:23" s="14" customFormat="1" x14ac:dyDescent="0.25">
      <c r="A17" s="761"/>
      <c r="B17" s="93" t="s">
        <v>81</v>
      </c>
      <c r="C17" s="31" t="s">
        <v>241</v>
      </c>
      <c r="D17" s="133">
        <v>2</v>
      </c>
      <c r="E17" s="125" t="s">
        <v>241</v>
      </c>
      <c r="F17" s="125">
        <v>0.72306579898770784</v>
      </c>
      <c r="G17" s="31">
        <v>6</v>
      </c>
      <c r="H17" s="129">
        <v>11</v>
      </c>
      <c r="I17" s="125">
        <v>0.37634071379288719</v>
      </c>
      <c r="J17" s="125">
        <v>0.68995797528695979</v>
      </c>
      <c r="K17" s="31">
        <v>2</v>
      </c>
      <c r="L17" s="130">
        <v>2</v>
      </c>
      <c r="M17" s="125">
        <v>0.72306579898770784</v>
      </c>
      <c r="N17" s="125">
        <v>0.72306579898770784</v>
      </c>
      <c r="O17" s="31">
        <v>15</v>
      </c>
      <c r="P17" s="129">
        <v>22</v>
      </c>
      <c r="Q17" s="125">
        <v>0.94085178448221796</v>
      </c>
      <c r="R17" s="125">
        <v>1.3799159505739196</v>
      </c>
      <c r="S17" s="31">
        <v>23</v>
      </c>
      <c r="T17" s="30">
        <v>37</v>
      </c>
      <c r="U17" s="125">
        <v>1.2293548559516811</v>
      </c>
      <c r="V17" s="125">
        <v>1.9776578117483563</v>
      </c>
      <c r="W17" s="125">
        <v>60.869565217391283</v>
      </c>
    </row>
    <row r="18" spans="1:23" s="14" customFormat="1" x14ac:dyDescent="0.25">
      <c r="A18" s="761"/>
      <c r="B18" s="93" t="s">
        <v>186</v>
      </c>
      <c r="C18" s="31" t="s">
        <v>241</v>
      </c>
      <c r="D18" s="133">
        <v>1</v>
      </c>
      <c r="E18" s="125" t="s">
        <v>241</v>
      </c>
      <c r="F18" s="125">
        <v>0.55493895671476134</v>
      </c>
      <c r="G18" s="31">
        <v>3</v>
      </c>
      <c r="H18" s="129" t="s">
        <v>241</v>
      </c>
      <c r="I18" s="125">
        <v>0.32386915686062828</v>
      </c>
      <c r="J18" s="125" t="s">
        <v>241</v>
      </c>
      <c r="K18" s="31">
        <v>2</v>
      </c>
      <c r="L18" s="129" t="s">
        <v>241</v>
      </c>
      <c r="M18" s="125">
        <v>1.1098779134295227</v>
      </c>
      <c r="N18" s="125" t="s">
        <v>241</v>
      </c>
      <c r="O18" s="31">
        <v>2</v>
      </c>
      <c r="P18" s="129">
        <v>5</v>
      </c>
      <c r="Q18" s="125">
        <v>0.21591277124041888</v>
      </c>
      <c r="R18" s="125">
        <v>0.53978192810104719</v>
      </c>
      <c r="S18" s="31">
        <v>7</v>
      </c>
      <c r="T18" s="30">
        <v>6</v>
      </c>
      <c r="U18" s="125">
        <v>0.63262539539087215</v>
      </c>
      <c r="V18" s="125">
        <v>0.54225033890646179</v>
      </c>
      <c r="W18" s="125">
        <v>-14.28571428571429</v>
      </c>
    </row>
    <row r="19" spans="1:23" s="14" customFormat="1" x14ac:dyDescent="0.25">
      <c r="A19" s="761"/>
      <c r="B19" s="93" t="s">
        <v>187</v>
      </c>
      <c r="C19" s="31" t="s">
        <v>241</v>
      </c>
      <c r="D19" s="128" t="s">
        <v>241</v>
      </c>
      <c r="E19" s="125" t="s">
        <v>241</v>
      </c>
      <c r="F19" s="125" t="s">
        <v>241</v>
      </c>
      <c r="G19" s="31" t="s">
        <v>241</v>
      </c>
      <c r="H19" s="136">
        <v>2</v>
      </c>
      <c r="I19" s="125" t="s">
        <v>241</v>
      </c>
      <c r="J19" s="125">
        <v>0.10336985734959685</v>
      </c>
      <c r="K19" s="31">
        <v>1</v>
      </c>
      <c r="L19" s="129">
        <v>6</v>
      </c>
      <c r="M19" s="125">
        <v>0.16625103906899419</v>
      </c>
      <c r="N19" s="125">
        <v>0.99750623441396502</v>
      </c>
      <c r="O19" s="31">
        <v>17</v>
      </c>
      <c r="P19" s="129">
        <v>16</v>
      </c>
      <c r="Q19" s="125">
        <v>0.87864378747157335</v>
      </c>
      <c r="R19" s="125">
        <v>0.82695885879677478</v>
      </c>
      <c r="S19" s="31">
        <v>18</v>
      </c>
      <c r="T19" s="30">
        <v>24</v>
      </c>
      <c r="U19" s="125">
        <v>0.70969522532823404</v>
      </c>
      <c r="V19" s="125">
        <v>0.94626030043764531</v>
      </c>
      <c r="W19" s="125">
        <v>33.333333333333329</v>
      </c>
    </row>
    <row r="20" spans="1:23" s="14" customFormat="1" x14ac:dyDescent="0.25">
      <c r="A20" s="761"/>
      <c r="B20" s="93" t="s">
        <v>206</v>
      </c>
      <c r="C20" s="31" t="s">
        <v>241</v>
      </c>
      <c r="D20" s="132" t="s">
        <v>241</v>
      </c>
      <c r="E20" s="125" t="s">
        <v>241</v>
      </c>
      <c r="F20" s="125" t="s">
        <v>241</v>
      </c>
      <c r="G20" s="31" t="s">
        <v>241</v>
      </c>
      <c r="H20" s="129">
        <v>1</v>
      </c>
      <c r="I20" s="125" t="s">
        <v>241</v>
      </c>
      <c r="J20" s="125">
        <v>0.18744142455482662</v>
      </c>
      <c r="K20" s="31" t="s">
        <v>241</v>
      </c>
      <c r="L20" s="127" t="s">
        <v>241</v>
      </c>
      <c r="M20" s="125" t="s">
        <v>241</v>
      </c>
      <c r="N20" s="125" t="s">
        <v>241</v>
      </c>
      <c r="O20" s="31">
        <v>3</v>
      </c>
      <c r="P20" s="129">
        <v>4</v>
      </c>
      <c r="Q20" s="125">
        <v>0.5623242736644799</v>
      </c>
      <c r="R20" s="125">
        <v>0.7497656982193065</v>
      </c>
      <c r="S20" s="31">
        <v>3</v>
      </c>
      <c r="T20" s="30">
        <v>5</v>
      </c>
      <c r="U20" s="125">
        <v>0.4366812227074236</v>
      </c>
      <c r="V20" s="125">
        <v>0.72780203784570596</v>
      </c>
      <c r="W20" s="125">
        <v>66.666666666666657</v>
      </c>
    </row>
    <row r="21" spans="1:23" s="14" customFormat="1" x14ac:dyDescent="0.25">
      <c r="A21" s="761"/>
      <c r="B21" s="93" t="s">
        <v>86</v>
      </c>
      <c r="C21" s="31">
        <v>2</v>
      </c>
      <c r="D21" s="133">
        <v>1</v>
      </c>
      <c r="E21" s="125">
        <v>0.18891092849721355</v>
      </c>
      <c r="F21" s="125">
        <v>9.4455464248606777E-2</v>
      </c>
      <c r="G21" s="31">
        <v>25</v>
      </c>
      <c r="H21" s="129">
        <v>27</v>
      </c>
      <c r="I21" s="125">
        <v>0.54188793757450959</v>
      </c>
      <c r="J21" s="125">
        <v>0.58523897258047031</v>
      </c>
      <c r="K21" s="31">
        <v>5</v>
      </c>
      <c r="L21" s="129">
        <v>1</v>
      </c>
      <c r="M21" s="125">
        <v>0.4722773212430339</v>
      </c>
      <c r="N21" s="125">
        <v>9.4455464248606777E-2</v>
      </c>
      <c r="O21" s="31">
        <v>55</v>
      </c>
      <c r="P21" s="129">
        <v>75</v>
      </c>
      <c r="Q21" s="125">
        <v>1.1921534626639212</v>
      </c>
      <c r="R21" s="125">
        <v>1.6256638127235288</v>
      </c>
      <c r="S21" s="31">
        <v>87</v>
      </c>
      <c r="T21" s="30">
        <v>104</v>
      </c>
      <c r="U21" s="125">
        <v>1.5337964105638024</v>
      </c>
      <c r="V21" s="125">
        <v>1.8335037551567293</v>
      </c>
      <c r="W21" s="125">
        <v>19.540229885057457</v>
      </c>
    </row>
    <row r="22" spans="1:23" s="14" customFormat="1" x14ac:dyDescent="0.25">
      <c r="A22" s="761"/>
      <c r="B22" s="93" t="s">
        <v>87</v>
      </c>
      <c r="C22" s="31" t="s">
        <v>241</v>
      </c>
      <c r="D22" s="135" t="s">
        <v>241</v>
      </c>
      <c r="E22" s="125" t="s">
        <v>241</v>
      </c>
      <c r="F22" s="125" t="s">
        <v>241</v>
      </c>
      <c r="G22" s="31">
        <v>1</v>
      </c>
      <c r="H22" s="129" t="s">
        <v>241</v>
      </c>
      <c r="I22" s="125">
        <v>0.11203226529240422</v>
      </c>
      <c r="J22" s="125" t="s">
        <v>241</v>
      </c>
      <c r="K22" s="31">
        <v>2</v>
      </c>
      <c r="L22" s="130" t="s">
        <v>241</v>
      </c>
      <c r="M22" s="125">
        <v>1.0368066355624677</v>
      </c>
      <c r="N22" s="125" t="s">
        <v>241</v>
      </c>
      <c r="O22" s="31">
        <v>8</v>
      </c>
      <c r="P22" s="129">
        <v>18</v>
      </c>
      <c r="Q22" s="125">
        <v>0.89625812233923374</v>
      </c>
      <c r="R22" s="125">
        <v>2.0165807752632761</v>
      </c>
      <c r="S22" s="31">
        <v>11</v>
      </c>
      <c r="T22" s="30">
        <v>18</v>
      </c>
      <c r="U22" s="125">
        <v>1.0133578995854444</v>
      </c>
      <c r="V22" s="125">
        <v>1.6582220175034545</v>
      </c>
      <c r="W22" s="125">
        <v>63.636363636363647</v>
      </c>
    </row>
    <row r="23" spans="1:23" s="14" customFormat="1" x14ac:dyDescent="0.25">
      <c r="A23" s="762"/>
      <c r="B23" s="567" t="s">
        <v>93</v>
      </c>
      <c r="C23" s="465" t="s">
        <v>241</v>
      </c>
      <c r="D23" s="568" t="s">
        <v>241</v>
      </c>
      <c r="E23" s="467" t="s">
        <v>241</v>
      </c>
      <c r="F23" s="467" t="s">
        <v>241</v>
      </c>
      <c r="G23" s="465">
        <v>1</v>
      </c>
      <c r="H23" s="569" t="s">
        <v>241</v>
      </c>
      <c r="I23" s="467">
        <v>8.6505190311418678E-2</v>
      </c>
      <c r="J23" s="467" t="s">
        <v>241</v>
      </c>
      <c r="K23" s="465" t="s">
        <v>241</v>
      </c>
      <c r="L23" s="570" t="s">
        <v>241</v>
      </c>
      <c r="M23" s="467" t="s">
        <v>241</v>
      </c>
      <c r="N23" s="467" t="s">
        <v>241</v>
      </c>
      <c r="O23" s="465">
        <v>1</v>
      </c>
      <c r="P23" s="571">
        <v>2</v>
      </c>
      <c r="Q23" s="467">
        <v>8.6505190311418678E-2</v>
      </c>
      <c r="R23" s="467">
        <v>0.17301038062283736</v>
      </c>
      <c r="S23" s="465">
        <v>2</v>
      </c>
      <c r="T23" s="470">
        <v>2</v>
      </c>
      <c r="U23" s="467">
        <v>0.13558402820147786</v>
      </c>
      <c r="V23" s="467">
        <v>0.13558402820147786</v>
      </c>
      <c r="W23" s="467" t="s">
        <v>241</v>
      </c>
    </row>
    <row r="24" spans="1:23" s="14" customFormat="1" x14ac:dyDescent="0.25">
      <c r="A24" s="40"/>
      <c r="B24" s="93"/>
      <c r="C24" s="31"/>
      <c r="D24" s="132"/>
      <c r="E24" s="125"/>
      <c r="F24" s="125"/>
      <c r="G24" s="31"/>
      <c r="H24" s="130"/>
      <c r="I24" s="125"/>
      <c r="J24" s="125"/>
      <c r="K24" s="31"/>
      <c r="L24" s="127"/>
      <c r="M24" s="125"/>
      <c r="N24" s="125"/>
      <c r="O24" s="31"/>
      <c r="P24" s="129"/>
      <c r="Q24" s="125"/>
      <c r="R24" s="125"/>
      <c r="S24" s="31"/>
      <c r="T24" s="30"/>
      <c r="U24" s="125"/>
      <c r="V24" s="125"/>
      <c r="W24" s="125"/>
    </row>
    <row r="25" spans="1:23" s="14" customFormat="1" x14ac:dyDescent="0.25">
      <c r="A25" s="760" t="s">
        <v>65</v>
      </c>
      <c r="B25" s="213" t="s">
        <v>180</v>
      </c>
      <c r="C25" s="459" t="s">
        <v>241</v>
      </c>
      <c r="D25" s="460" t="s">
        <v>241</v>
      </c>
      <c r="E25" s="461" t="s">
        <v>241</v>
      </c>
      <c r="F25" s="461" t="s">
        <v>241</v>
      </c>
      <c r="G25" s="459">
        <v>1</v>
      </c>
      <c r="H25" s="462" t="s">
        <v>241</v>
      </c>
      <c r="I25" s="461">
        <v>0.36873156342182889</v>
      </c>
      <c r="J25" s="461" t="s">
        <v>241</v>
      </c>
      <c r="K25" s="459">
        <v>1</v>
      </c>
      <c r="L25" s="463">
        <v>1</v>
      </c>
      <c r="M25" s="461">
        <v>0.92081031307550643</v>
      </c>
      <c r="N25" s="461">
        <v>0.92081031307550643</v>
      </c>
      <c r="O25" s="459">
        <v>3</v>
      </c>
      <c r="P25" s="464">
        <v>1</v>
      </c>
      <c r="Q25" s="461">
        <v>1.1061946902654867</v>
      </c>
      <c r="R25" s="461">
        <v>0.36873156342182889</v>
      </c>
      <c r="S25" s="459">
        <v>5</v>
      </c>
      <c r="T25" s="462">
        <v>2</v>
      </c>
      <c r="U25" s="461">
        <v>1.3164823591363877</v>
      </c>
      <c r="V25" s="461">
        <v>0.526592943654555</v>
      </c>
      <c r="W25" s="461">
        <v>-60.000000000000007</v>
      </c>
    </row>
    <row r="26" spans="1:23" s="14" customFormat="1" x14ac:dyDescent="0.25">
      <c r="A26" s="761"/>
      <c r="B26" s="93" t="s">
        <v>69</v>
      </c>
      <c r="C26" s="31" t="s">
        <v>241</v>
      </c>
      <c r="D26" s="126" t="s">
        <v>241</v>
      </c>
      <c r="E26" s="125" t="s">
        <v>241</v>
      </c>
      <c r="F26" s="125" t="s">
        <v>241</v>
      </c>
      <c r="G26" s="31" t="s">
        <v>241</v>
      </c>
      <c r="H26" s="131" t="s">
        <v>241</v>
      </c>
      <c r="I26" s="125" t="s">
        <v>241</v>
      </c>
      <c r="J26" s="125" t="s">
        <v>241</v>
      </c>
      <c r="K26" s="31" t="s">
        <v>241</v>
      </c>
      <c r="L26" s="131" t="s">
        <v>241</v>
      </c>
      <c r="M26" s="125" t="s">
        <v>241</v>
      </c>
      <c r="N26" s="125" t="s">
        <v>241</v>
      </c>
      <c r="O26" s="31">
        <v>1</v>
      </c>
      <c r="P26" s="30">
        <v>1</v>
      </c>
      <c r="Q26" s="125">
        <v>0.27027027027027029</v>
      </c>
      <c r="R26" s="125">
        <v>0.27027027027027029</v>
      </c>
      <c r="S26" s="31">
        <v>1</v>
      </c>
      <c r="T26" s="30">
        <v>1</v>
      </c>
      <c r="U26" s="125">
        <v>0.20824656393169513</v>
      </c>
      <c r="V26" s="125">
        <v>0.20824656393169513</v>
      </c>
      <c r="W26" s="125" t="s">
        <v>241</v>
      </c>
    </row>
    <row r="27" spans="1:23" s="14" customFormat="1" x14ac:dyDescent="0.25">
      <c r="A27" s="761"/>
      <c r="B27" s="14" t="s">
        <v>70</v>
      </c>
      <c r="C27" s="31" t="s">
        <v>241</v>
      </c>
      <c r="D27" s="132" t="s">
        <v>241</v>
      </c>
      <c r="E27" s="125" t="s">
        <v>241</v>
      </c>
      <c r="F27" s="125" t="s">
        <v>241</v>
      </c>
      <c r="G27" s="31">
        <v>1</v>
      </c>
      <c r="H27" s="130">
        <v>1</v>
      </c>
      <c r="I27" s="125">
        <v>0.11049723756906077</v>
      </c>
      <c r="J27" s="125">
        <v>0.11049723756906077</v>
      </c>
      <c r="K27" s="31">
        <v>1</v>
      </c>
      <c r="L27" s="130" t="s">
        <v>241</v>
      </c>
      <c r="M27" s="125">
        <v>0.44189129474149363</v>
      </c>
      <c r="N27" s="125" t="s">
        <v>241</v>
      </c>
      <c r="O27" s="31">
        <v>7</v>
      </c>
      <c r="P27" s="129">
        <v>4</v>
      </c>
      <c r="Q27" s="125">
        <v>0.77348066298342544</v>
      </c>
      <c r="R27" s="125">
        <v>0.44198895027624308</v>
      </c>
      <c r="S27" s="31">
        <v>9</v>
      </c>
      <c r="T27" s="30">
        <v>5</v>
      </c>
      <c r="U27" s="125">
        <v>0.79554494828957845</v>
      </c>
      <c r="V27" s="125">
        <v>0.44196941571643245</v>
      </c>
      <c r="W27" s="125">
        <v>-44.44444444444445</v>
      </c>
    </row>
    <row r="28" spans="1:23" s="14" customFormat="1" x14ac:dyDescent="0.25">
      <c r="A28" s="761"/>
      <c r="B28" s="93" t="s">
        <v>71</v>
      </c>
      <c r="C28" s="31">
        <v>1</v>
      </c>
      <c r="D28" s="133" t="s">
        <v>241</v>
      </c>
      <c r="E28" s="125">
        <v>0.17667844522968196</v>
      </c>
      <c r="F28" s="125" t="s">
        <v>241</v>
      </c>
      <c r="G28" s="31">
        <v>1</v>
      </c>
      <c r="H28" s="129" t="s">
        <v>241</v>
      </c>
      <c r="I28" s="125">
        <v>3.2217532781339611E-2</v>
      </c>
      <c r="J28" s="125" t="s">
        <v>241</v>
      </c>
      <c r="K28" s="31">
        <v>1</v>
      </c>
      <c r="L28" s="129">
        <v>6</v>
      </c>
      <c r="M28" s="125">
        <v>0.17667844522968196</v>
      </c>
      <c r="N28" s="125">
        <v>1.0600706713780919</v>
      </c>
      <c r="O28" s="31">
        <v>12</v>
      </c>
      <c r="P28" s="129">
        <v>12</v>
      </c>
      <c r="Q28" s="125">
        <v>0.38661039337607528</v>
      </c>
      <c r="R28" s="125">
        <v>0.38661039337607528</v>
      </c>
      <c r="S28" s="31">
        <v>15</v>
      </c>
      <c r="T28" s="30">
        <v>18</v>
      </c>
      <c r="U28" s="125">
        <v>0.40873048311943105</v>
      </c>
      <c r="V28" s="125">
        <v>0.49047657974331726</v>
      </c>
      <c r="W28" s="125">
        <v>19.999999999999996</v>
      </c>
    </row>
    <row r="29" spans="1:23" s="14" customFormat="1" x14ac:dyDescent="0.25">
      <c r="A29" s="761"/>
      <c r="B29" s="93" t="s">
        <v>73</v>
      </c>
      <c r="C29" s="31" t="s">
        <v>241</v>
      </c>
      <c r="D29" s="128" t="s">
        <v>241</v>
      </c>
      <c r="E29" s="125" t="s">
        <v>241</v>
      </c>
      <c r="F29" s="125" t="s">
        <v>241</v>
      </c>
      <c r="G29" s="31">
        <v>1</v>
      </c>
      <c r="H29" s="129" t="s">
        <v>241</v>
      </c>
      <c r="I29" s="125">
        <v>6.9710700592540947E-2</v>
      </c>
      <c r="J29" s="125" t="s">
        <v>241</v>
      </c>
      <c r="K29" s="31" t="s">
        <v>241</v>
      </c>
      <c r="L29" s="129">
        <v>1</v>
      </c>
      <c r="M29" s="125" t="s">
        <v>241</v>
      </c>
      <c r="N29" s="125">
        <v>0.21805494984736154</v>
      </c>
      <c r="O29" s="31">
        <v>2</v>
      </c>
      <c r="P29" s="129">
        <v>1</v>
      </c>
      <c r="Q29" s="125">
        <v>0.13942140118508189</v>
      </c>
      <c r="R29" s="125">
        <v>6.9710700592540947E-2</v>
      </c>
      <c r="S29" s="31">
        <v>3</v>
      </c>
      <c r="T29" s="30">
        <v>2</v>
      </c>
      <c r="U29" s="125">
        <v>0.15847023400771221</v>
      </c>
      <c r="V29" s="125">
        <v>0.10564682267180814</v>
      </c>
      <c r="W29" s="125">
        <v>-33.333333333333336</v>
      </c>
    </row>
    <row r="30" spans="1:23" s="14" customFormat="1" x14ac:dyDescent="0.25">
      <c r="A30" s="761"/>
      <c r="B30" s="93" t="s">
        <v>185</v>
      </c>
      <c r="C30" s="31">
        <v>1</v>
      </c>
      <c r="D30" s="133" t="s">
        <v>241</v>
      </c>
      <c r="E30" s="125">
        <v>0.10262725779967159</v>
      </c>
      <c r="F30" s="125" t="s">
        <v>241</v>
      </c>
      <c r="G30" s="31">
        <v>2</v>
      </c>
      <c r="H30" s="129">
        <v>6</v>
      </c>
      <c r="I30" s="125">
        <v>4.7489018164549444E-2</v>
      </c>
      <c r="J30" s="125">
        <v>0.14246705449364835</v>
      </c>
      <c r="K30" s="31">
        <v>2</v>
      </c>
      <c r="L30" s="136">
        <v>1</v>
      </c>
      <c r="M30" s="125">
        <v>0.20525451559934318</v>
      </c>
      <c r="N30" s="125">
        <v>0.10262725779967159</v>
      </c>
      <c r="O30" s="31">
        <v>6</v>
      </c>
      <c r="P30" s="129">
        <v>5</v>
      </c>
      <c r="Q30" s="125">
        <v>0.14246705449364835</v>
      </c>
      <c r="R30" s="125">
        <v>0.11872254541137363</v>
      </c>
      <c r="S30" s="31">
        <v>11</v>
      </c>
      <c r="T30" s="30">
        <v>12</v>
      </c>
      <c r="U30" s="125">
        <v>0.21211361576582655</v>
      </c>
      <c r="V30" s="125">
        <v>0.23139667174453807</v>
      </c>
      <c r="W30" s="125">
        <v>9.0909090909091042</v>
      </c>
    </row>
    <row r="31" spans="1:23" s="14" customFormat="1" x14ac:dyDescent="0.25">
      <c r="A31" s="761"/>
      <c r="B31" s="93" t="s">
        <v>83</v>
      </c>
      <c r="C31" s="31" t="s">
        <v>241</v>
      </c>
      <c r="D31" s="133" t="s">
        <v>241</v>
      </c>
      <c r="E31" s="125" t="s">
        <v>241</v>
      </c>
      <c r="F31" s="125" t="s">
        <v>241</v>
      </c>
      <c r="G31" s="31">
        <v>1</v>
      </c>
      <c r="H31" s="129">
        <v>3</v>
      </c>
      <c r="I31" s="125">
        <v>5.7257371886630402E-2</v>
      </c>
      <c r="J31" s="125">
        <v>0.17177211565989123</v>
      </c>
      <c r="K31" s="31">
        <v>2</v>
      </c>
      <c r="L31" s="129" t="s">
        <v>241</v>
      </c>
      <c r="M31" s="125">
        <v>0.43020004302000431</v>
      </c>
      <c r="N31" s="125" t="s">
        <v>241</v>
      </c>
      <c r="O31" s="31">
        <v>9</v>
      </c>
      <c r="P31" s="129">
        <v>6</v>
      </c>
      <c r="Q31" s="125">
        <v>0.51531634697967366</v>
      </c>
      <c r="R31" s="125">
        <v>0.34354423131978246</v>
      </c>
      <c r="S31" s="31">
        <v>12</v>
      </c>
      <c r="T31" s="30">
        <v>9</v>
      </c>
      <c r="U31" s="125">
        <v>0.54264266980193543</v>
      </c>
      <c r="V31" s="125">
        <v>0.40698200235145154</v>
      </c>
      <c r="W31" s="125">
        <v>-25</v>
      </c>
    </row>
    <row r="32" spans="1:23" s="14" customFormat="1" x14ac:dyDescent="0.25">
      <c r="A32" s="761"/>
      <c r="B32" s="93" t="s">
        <v>189</v>
      </c>
      <c r="C32" s="31" t="s">
        <v>241</v>
      </c>
      <c r="D32" s="135">
        <v>1</v>
      </c>
      <c r="E32" s="125" t="s">
        <v>241</v>
      </c>
      <c r="F32" s="125">
        <v>0.18050541516245486</v>
      </c>
      <c r="G32" s="31">
        <v>3</v>
      </c>
      <c r="H32" s="129">
        <v>2</v>
      </c>
      <c r="I32" s="125">
        <v>0.1470227885322225</v>
      </c>
      <c r="J32" s="125">
        <v>9.8015192354814998E-2</v>
      </c>
      <c r="K32" s="31" t="s">
        <v>241</v>
      </c>
      <c r="L32" s="127" t="s">
        <v>241</v>
      </c>
      <c r="M32" s="125" t="s">
        <v>241</v>
      </c>
      <c r="N32" s="125" t="s">
        <v>241</v>
      </c>
      <c r="O32" s="31">
        <v>8</v>
      </c>
      <c r="P32" s="129">
        <v>3</v>
      </c>
      <c r="Q32" s="125">
        <v>0.39206076941925999</v>
      </c>
      <c r="R32" s="125">
        <v>0.1470227885322225</v>
      </c>
      <c r="S32" s="31">
        <v>11</v>
      </c>
      <c r="T32" s="30">
        <v>6</v>
      </c>
      <c r="U32" s="125">
        <v>0.42397379071111968</v>
      </c>
      <c r="V32" s="125">
        <v>0.23125843129697438</v>
      </c>
      <c r="W32" s="125">
        <v>-45.45454545454546</v>
      </c>
    </row>
    <row r="33" spans="1:23" s="14" customFormat="1" x14ac:dyDescent="0.25">
      <c r="A33" s="762"/>
      <c r="B33" s="567" t="s">
        <v>165</v>
      </c>
      <c r="C33" s="465">
        <v>5</v>
      </c>
      <c r="D33" s="572">
        <v>4</v>
      </c>
      <c r="E33" s="467">
        <v>0.15490426916165809</v>
      </c>
      <c r="F33" s="467">
        <v>0.12392341532932648</v>
      </c>
      <c r="G33" s="465">
        <v>19</v>
      </c>
      <c r="H33" s="571">
        <v>11</v>
      </c>
      <c r="I33" s="467">
        <v>0.21234269876394196</v>
      </c>
      <c r="J33" s="467">
        <v>0.12293524665280851</v>
      </c>
      <c r="K33" s="465">
        <v>16</v>
      </c>
      <c r="L33" s="571">
        <v>11</v>
      </c>
      <c r="M33" s="467">
        <v>0.49569366131730591</v>
      </c>
      <c r="N33" s="467">
        <v>0.34078939215564785</v>
      </c>
      <c r="O33" s="465">
        <v>40</v>
      </c>
      <c r="P33" s="571">
        <v>34</v>
      </c>
      <c r="Q33" s="467">
        <v>0.44703726055566734</v>
      </c>
      <c r="R33" s="467">
        <v>0.37998167147231721</v>
      </c>
      <c r="S33" s="465">
        <v>80</v>
      </c>
      <c r="T33" s="470">
        <v>60</v>
      </c>
      <c r="U33" s="467">
        <v>0.65705180853510303</v>
      </c>
      <c r="V33" s="467">
        <v>0.49278885640132719</v>
      </c>
      <c r="W33" s="467">
        <v>-25.000000000000011</v>
      </c>
    </row>
    <row r="34" spans="1:23" s="14" customFormat="1" x14ac:dyDescent="0.25">
      <c r="A34" s="40"/>
      <c r="B34" s="93"/>
      <c r="C34" s="31"/>
      <c r="D34" s="133"/>
      <c r="E34" s="125"/>
      <c r="F34" s="125"/>
      <c r="G34" s="31"/>
      <c r="H34" s="129"/>
      <c r="I34" s="125"/>
      <c r="J34" s="125"/>
      <c r="K34" s="31"/>
      <c r="L34" s="129"/>
      <c r="M34" s="125"/>
      <c r="N34" s="125"/>
      <c r="O34" s="31"/>
      <c r="P34" s="129"/>
      <c r="Q34" s="125"/>
      <c r="R34" s="125"/>
      <c r="S34" s="31"/>
      <c r="T34" s="30"/>
      <c r="U34" s="125"/>
      <c r="V34" s="125"/>
      <c r="W34" s="125"/>
    </row>
    <row r="35" spans="1:23" s="14" customFormat="1" x14ac:dyDescent="0.25">
      <c r="A35" s="760" t="s">
        <v>78</v>
      </c>
      <c r="B35" s="483" t="s">
        <v>224</v>
      </c>
      <c r="C35" s="459" t="s">
        <v>241</v>
      </c>
      <c r="D35" s="573" t="s">
        <v>241</v>
      </c>
      <c r="E35" s="461" t="s">
        <v>241</v>
      </c>
      <c r="F35" s="461" t="s">
        <v>241</v>
      </c>
      <c r="G35" s="459" t="s">
        <v>241</v>
      </c>
      <c r="H35" s="459" t="s">
        <v>241</v>
      </c>
      <c r="I35" s="461" t="s">
        <v>241</v>
      </c>
      <c r="J35" s="461" t="s">
        <v>241</v>
      </c>
      <c r="K35" s="459">
        <v>2</v>
      </c>
      <c r="L35" s="565">
        <v>1</v>
      </c>
      <c r="M35" s="461">
        <v>1.0325245224574084</v>
      </c>
      <c r="N35" s="461">
        <v>0.51626226122870422</v>
      </c>
      <c r="O35" s="459">
        <v>2</v>
      </c>
      <c r="P35" s="459" t="s">
        <v>241</v>
      </c>
      <c r="Q35" s="461">
        <v>0.38058991436726924</v>
      </c>
      <c r="R35" s="461" t="s">
        <v>241</v>
      </c>
      <c r="S35" s="459">
        <v>4</v>
      </c>
      <c r="T35" s="462">
        <v>1</v>
      </c>
      <c r="U35" s="461">
        <v>0.55617352614015569</v>
      </c>
      <c r="V35" s="461">
        <v>0.13904338153503892</v>
      </c>
      <c r="W35" s="461">
        <v>-75</v>
      </c>
    </row>
    <row r="36" spans="1:23" s="14" customFormat="1" x14ac:dyDescent="0.25">
      <c r="A36" s="761"/>
      <c r="B36" s="93" t="s">
        <v>190</v>
      </c>
      <c r="C36" s="31" t="s">
        <v>241</v>
      </c>
      <c r="D36" s="135" t="s">
        <v>241</v>
      </c>
      <c r="E36" s="125" t="s">
        <v>241</v>
      </c>
      <c r="F36" s="125" t="s">
        <v>241</v>
      </c>
      <c r="G36" s="31" t="s">
        <v>241</v>
      </c>
      <c r="H36" s="136" t="s">
        <v>241</v>
      </c>
      <c r="I36" s="125" t="s">
        <v>241</v>
      </c>
      <c r="J36" s="125" t="s">
        <v>241</v>
      </c>
      <c r="K36" s="31" t="s">
        <v>241</v>
      </c>
      <c r="L36" s="136" t="s">
        <v>241</v>
      </c>
      <c r="M36" s="125" t="s">
        <v>241</v>
      </c>
      <c r="N36" s="125" t="s">
        <v>241</v>
      </c>
      <c r="O36" s="31">
        <v>3</v>
      </c>
      <c r="P36" s="130" t="s">
        <v>241</v>
      </c>
      <c r="Q36" s="125">
        <v>0.57692307692307698</v>
      </c>
      <c r="R36" s="125" t="s">
        <v>241</v>
      </c>
      <c r="S36" s="31">
        <v>3</v>
      </c>
      <c r="T36" s="30" t="s">
        <v>241</v>
      </c>
      <c r="U36" s="125">
        <v>0.39333945194703029</v>
      </c>
      <c r="V36" s="125" t="s">
        <v>241</v>
      </c>
      <c r="W36" s="125">
        <v>-100</v>
      </c>
    </row>
    <row r="37" spans="1:23" s="14" customFormat="1" x14ac:dyDescent="0.25">
      <c r="A37" s="762"/>
      <c r="B37" s="567" t="s">
        <v>95</v>
      </c>
      <c r="C37" s="465" t="s">
        <v>241</v>
      </c>
      <c r="D37" s="466" t="s">
        <v>241</v>
      </c>
      <c r="E37" s="467" t="s">
        <v>241</v>
      </c>
      <c r="F37" s="467" t="s">
        <v>241</v>
      </c>
      <c r="G37" s="465" t="s">
        <v>241</v>
      </c>
      <c r="H37" s="468" t="s">
        <v>241</v>
      </c>
      <c r="I37" s="467" t="s">
        <v>241</v>
      </c>
      <c r="J37" s="467" t="s">
        <v>241</v>
      </c>
      <c r="K37" s="465">
        <v>2</v>
      </c>
      <c r="L37" s="569">
        <v>3</v>
      </c>
      <c r="M37" s="467">
        <v>1.5313935681470139</v>
      </c>
      <c r="N37" s="467">
        <v>2.297090352220521</v>
      </c>
      <c r="O37" s="465">
        <v>6</v>
      </c>
      <c r="P37" s="470">
        <v>5</v>
      </c>
      <c r="Q37" s="467">
        <v>1.2875536480686696</v>
      </c>
      <c r="R37" s="467">
        <v>1.0729613733905579</v>
      </c>
      <c r="S37" s="465">
        <v>8</v>
      </c>
      <c r="T37" s="470">
        <v>8</v>
      </c>
      <c r="U37" s="467">
        <v>1.3409319477036541</v>
      </c>
      <c r="V37" s="467">
        <v>1.3409319477036541</v>
      </c>
      <c r="W37" s="467" t="s">
        <v>241</v>
      </c>
    </row>
    <row r="38" spans="1:23" s="14" customFormat="1" x14ac:dyDescent="0.25">
      <c r="A38" s="40"/>
      <c r="B38" s="93"/>
      <c r="C38" s="31"/>
      <c r="D38" s="135"/>
      <c r="E38" s="125"/>
      <c r="F38" s="125"/>
      <c r="G38" s="31"/>
      <c r="H38" s="131"/>
      <c r="I38" s="125"/>
      <c r="J38" s="125"/>
      <c r="K38" s="31"/>
      <c r="L38" s="130"/>
      <c r="M38" s="125"/>
      <c r="N38" s="125"/>
      <c r="O38" s="31"/>
      <c r="P38" s="30"/>
      <c r="Q38" s="125"/>
      <c r="R38" s="125"/>
      <c r="S38" s="31"/>
      <c r="T38" s="30"/>
      <c r="U38" s="125"/>
      <c r="V38" s="125"/>
      <c r="W38" s="125"/>
    </row>
    <row r="39" spans="1:23" s="14" customFormat="1" x14ac:dyDescent="0.25">
      <c r="A39" s="760" t="s">
        <v>90</v>
      </c>
      <c r="B39" s="483" t="s">
        <v>225</v>
      </c>
      <c r="C39" s="459" t="s">
        <v>241</v>
      </c>
      <c r="D39" s="573" t="s">
        <v>92</v>
      </c>
      <c r="E39" s="461" t="s">
        <v>241</v>
      </c>
      <c r="F39" s="461" t="s">
        <v>92</v>
      </c>
      <c r="G39" s="459" t="s">
        <v>92</v>
      </c>
      <c r="H39" s="566" t="s">
        <v>92</v>
      </c>
      <c r="I39" s="461" t="s">
        <v>92</v>
      </c>
      <c r="J39" s="461" t="s">
        <v>92</v>
      </c>
      <c r="K39" s="459">
        <v>1</v>
      </c>
      <c r="L39" s="462" t="s">
        <v>92</v>
      </c>
      <c r="M39" s="461">
        <v>1.1641443538998835</v>
      </c>
      <c r="N39" s="461" t="s">
        <v>92</v>
      </c>
      <c r="O39" s="459">
        <v>3</v>
      </c>
      <c r="P39" s="566" t="s">
        <v>92</v>
      </c>
      <c r="Q39" s="461">
        <v>1.7974835230677051</v>
      </c>
      <c r="R39" s="461" t="s">
        <v>92</v>
      </c>
      <c r="S39" s="459">
        <v>4</v>
      </c>
      <c r="T39" s="462" t="s">
        <v>92</v>
      </c>
      <c r="U39" s="461">
        <v>1.5822784810126582</v>
      </c>
      <c r="V39" s="461" t="s">
        <v>92</v>
      </c>
      <c r="W39" s="461" t="s">
        <v>92</v>
      </c>
    </row>
    <row r="40" spans="1:23" s="14" customFormat="1" x14ac:dyDescent="0.25">
      <c r="A40" s="762"/>
      <c r="B40" s="226" t="s">
        <v>96</v>
      </c>
      <c r="C40" s="465" t="s">
        <v>241</v>
      </c>
      <c r="D40" s="466" t="s">
        <v>241</v>
      </c>
      <c r="E40" s="467" t="s">
        <v>241</v>
      </c>
      <c r="F40" s="467" t="s">
        <v>241</v>
      </c>
      <c r="G40" s="465" t="s">
        <v>241</v>
      </c>
      <c r="H40" s="468" t="s">
        <v>241</v>
      </c>
      <c r="I40" s="467" t="s">
        <v>241</v>
      </c>
      <c r="J40" s="467" t="s">
        <v>241</v>
      </c>
      <c r="K40" s="465" t="s">
        <v>241</v>
      </c>
      <c r="L40" s="468" t="s">
        <v>241</v>
      </c>
      <c r="M40" s="467" t="s">
        <v>241</v>
      </c>
      <c r="N40" s="467" t="s">
        <v>241</v>
      </c>
      <c r="O40" s="465" t="s">
        <v>241</v>
      </c>
      <c r="P40" s="469" t="s">
        <v>241</v>
      </c>
      <c r="Q40" s="467" t="s">
        <v>241</v>
      </c>
      <c r="R40" s="467" t="s">
        <v>241</v>
      </c>
      <c r="S40" s="465" t="s">
        <v>241</v>
      </c>
      <c r="T40" s="470" t="s">
        <v>241</v>
      </c>
      <c r="U40" s="467" t="s">
        <v>241</v>
      </c>
      <c r="V40" s="467" t="s">
        <v>241</v>
      </c>
      <c r="W40" s="467" t="s">
        <v>92</v>
      </c>
    </row>
    <row r="41" spans="1:23" s="14" customFormat="1" x14ac:dyDescent="0.25">
      <c r="B41" s="93"/>
      <c r="C41" s="132"/>
      <c r="D41" s="132"/>
      <c r="E41" s="125"/>
      <c r="F41" s="128"/>
      <c r="G41" s="130"/>
      <c r="H41" s="130"/>
      <c r="I41" s="125"/>
      <c r="J41" s="125"/>
      <c r="K41" s="127"/>
      <c r="L41" s="127"/>
      <c r="M41" s="125"/>
      <c r="N41" s="125"/>
      <c r="O41" s="137"/>
      <c r="P41" s="137"/>
      <c r="Q41" s="125"/>
      <c r="R41" s="125"/>
      <c r="S41" s="30"/>
      <c r="T41" s="30"/>
      <c r="U41" s="125"/>
      <c r="V41" s="125"/>
      <c r="W41" s="125"/>
    </row>
    <row r="42" spans="1:23" x14ac:dyDescent="0.25">
      <c r="A42" s="777" t="s">
        <v>243</v>
      </c>
      <c r="B42" s="777"/>
      <c r="C42" s="777"/>
      <c r="D42" s="777"/>
      <c r="E42" s="777"/>
      <c r="F42" s="777"/>
      <c r="G42" s="777"/>
      <c r="H42" s="777"/>
      <c r="I42" s="777"/>
      <c r="J42" s="777"/>
      <c r="K42" s="777"/>
      <c r="L42" s="777"/>
      <c r="M42" s="777"/>
      <c r="N42" s="777"/>
      <c r="O42" s="777"/>
      <c r="P42" s="777"/>
      <c r="Q42" s="777"/>
      <c r="R42" s="777"/>
      <c r="S42" s="777"/>
      <c r="T42" s="777"/>
      <c r="U42" s="777"/>
    </row>
    <row r="43" spans="1:23" x14ac:dyDescent="0.25">
      <c r="A43" s="138" t="s">
        <v>193</v>
      </c>
      <c r="B43" s="124"/>
      <c r="C43" s="124"/>
      <c r="D43" s="124"/>
      <c r="E43" s="124"/>
      <c r="F43" s="124"/>
      <c r="G43" s="124"/>
      <c r="H43" s="124"/>
      <c r="I43" s="124"/>
      <c r="J43" s="124"/>
      <c r="K43" s="124"/>
      <c r="L43" s="124"/>
      <c r="M43" s="124"/>
      <c r="N43" s="124"/>
    </row>
    <row r="44" spans="1:23" x14ac:dyDescent="0.25">
      <c r="A44" s="35" t="s">
        <v>98</v>
      </c>
      <c r="B44" s="139"/>
      <c r="C44" s="139"/>
      <c r="D44" s="139"/>
      <c r="E44" s="139"/>
      <c r="F44" s="139"/>
      <c r="G44" s="139"/>
      <c r="H44" s="139"/>
      <c r="I44" s="139"/>
      <c r="J44" s="139"/>
      <c r="K44" s="139"/>
      <c r="L44" s="139"/>
      <c r="M44" s="139"/>
      <c r="N44" s="139"/>
    </row>
    <row r="45" spans="1:23" x14ac:dyDescent="0.25">
      <c r="A45" s="8" t="s">
        <v>244</v>
      </c>
      <c r="B45" s="139"/>
      <c r="C45" s="139"/>
      <c r="D45" s="139"/>
      <c r="E45" s="139"/>
      <c r="F45" s="139"/>
      <c r="G45" s="139"/>
      <c r="H45" s="139"/>
      <c r="I45" s="139"/>
      <c r="J45" s="139"/>
      <c r="K45" s="139"/>
      <c r="L45" s="139"/>
      <c r="M45" s="139"/>
      <c r="N45" s="139"/>
      <c r="W45" s="140"/>
    </row>
    <row r="46" spans="1:23" ht="22.7" customHeight="1" x14ac:dyDescent="0.25">
      <c r="A46" s="750" t="s">
        <v>101</v>
      </c>
      <c r="B46" s="750"/>
      <c r="C46" s="750"/>
      <c r="D46" s="750"/>
      <c r="E46" s="750"/>
      <c r="F46" s="750"/>
      <c r="G46" s="750"/>
      <c r="H46" s="750"/>
      <c r="I46" s="750"/>
      <c r="J46" s="750"/>
      <c r="K46" s="750"/>
      <c r="L46" s="750"/>
      <c r="M46" s="750"/>
      <c r="N46" s="750"/>
      <c r="O46" s="750"/>
      <c r="P46" s="750"/>
      <c r="Q46" s="750"/>
      <c r="R46" s="750"/>
      <c r="S46" s="750"/>
      <c r="T46" s="750"/>
      <c r="U46" s="750"/>
      <c r="V46" s="750"/>
      <c r="W46" s="750"/>
    </row>
    <row r="47" spans="1:23" x14ac:dyDescent="0.25">
      <c r="A47" s="141" t="s">
        <v>245</v>
      </c>
      <c r="B47" s="139"/>
      <c r="C47" s="139"/>
      <c r="D47" s="139"/>
      <c r="E47" s="139"/>
      <c r="F47" s="139"/>
      <c r="G47" s="139"/>
      <c r="H47" s="139"/>
      <c r="I47" s="139"/>
      <c r="J47" s="139"/>
      <c r="K47" s="139"/>
      <c r="L47" s="139"/>
      <c r="M47" s="139"/>
      <c r="N47" s="139"/>
      <c r="U47" s="140"/>
      <c r="W47" s="140"/>
    </row>
    <row r="48" spans="1:23" x14ac:dyDescent="0.25">
      <c r="A48" s="35" t="s">
        <v>246</v>
      </c>
      <c r="B48" s="139"/>
      <c r="C48" s="139"/>
      <c r="D48" s="139"/>
      <c r="E48" s="139"/>
      <c r="F48" s="139"/>
      <c r="G48" s="139"/>
      <c r="H48" s="139"/>
      <c r="I48" s="139"/>
      <c r="J48" s="139"/>
      <c r="K48" s="139"/>
      <c r="L48" s="139"/>
      <c r="M48" s="139"/>
      <c r="N48" s="139"/>
      <c r="Q48" s="120"/>
      <c r="U48" s="140"/>
      <c r="W48" s="140"/>
    </row>
    <row r="49" spans="1:23" x14ac:dyDescent="0.25">
      <c r="A49" s="35" t="s">
        <v>247</v>
      </c>
      <c r="B49" s="35"/>
      <c r="C49" s="35"/>
      <c r="D49" s="35"/>
      <c r="E49" s="35"/>
      <c r="F49" s="35"/>
      <c r="G49" s="139"/>
      <c r="H49" s="139"/>
      <c r="I49" s="139"/>
      <c r="J49" s="139"/>
      <c r="K49" s="139"/>
      <c r="L49" s="139"/>
      <c r="M49" s="139"/>
      <c r="N49" s="139"/>
      <c r="Q49" s="120"/>
      <c r="U49" s="140"/>
      <c r="W49" s="140"/>
    </row>
    <row r="50" spans="1:23" x14ac:dyDescent="0.25">
      <c r="A50" s="8" t="s">
        <v>248</v>
      </c>
    </row>
  </sheetData>
  <mergeCells count="24">
    <mergeCell ref="A35:A37"/>
    <mergeCell ref="A39:A40"/>
    <mergeCell ref="A42:U42"/>
    <mergeCell ref="A46:W46"/>
    <mergeCell ref="C6:D6"/>
    <mergeCell ref="E6:F6"/>
    <mergeCell ref="G6:H6"/>
    <mergeCell ref="I6:J6"/>
    <mergeCell ref="K6:L6"/>
    <mergeCell ref="M6:N6"/>
    <mergeCell ref="O6:P6"/>
    <mergeCell ref="Q6:R6"/>
    <mergeCell ref="A5:A7"/>
    <mergeCell ref="B5:B7"/>
    <mergeCell ref="C5:F5"/>
    <mergeCell ref="G5:J5"/>
    <mergeCell ref="U6:V6"/>
    <mergeCell ref="W6:W7"/>
    <mergeCell ref="S5:W5"/>
    <mergeCell ref="A11:A23"/>
    <mergeCell ref="A25:A33"/>
    <mergeCell ref="K5:N5"/>
    <mergeCell ref="O5:R5"/>
    <mergeCell ref="S6:T6"/>
  </mergeCells>
  <hyperlinks>
    <hyperlink ref="W1" location="Índice!A1" display="(Voltar ao índice)"/>
  </hyperlinks>
  <pageMargins left="0.511811024" right="0.511811024" top="0.78740157499999996" bottom="0.78740157499999996" header="0.31496062000000002" footer="0.31496062000000002"/>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51</vt:i4>
      </vt:variant>
    </vt:vector>
  </HeadingPairs>
  <TitlesOfParts>
    <vt:vector size="51" baseType="lpstr">
      <vt:lpstr>Índice</vt:lpstr>
      <vt:lpstr>T1</vt:lpstr>
      <vt:lpstr>T2</vt:lpstr>
      <vt:lpstr>G1</vt:lpstr>
      <vt:lpstr>T3</vt:lpstr>
      <vt:lpstr>T4</vt:lpstr>
      <vt:lpstr>G2</vt:lpstr>
      <vt:lpstr>T5</vt:lpstr>
      <vt:lpstr>T6</vt:lpstr>
      <vt:lpstr>G3</vt:lpstr>
      <vt:lpstr>T7</vt:lpstr>
      <vt:lpstr>G4</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T44</vt:lpstr>
      <vt:lpstr>T45</vt:lpstr>
      <vt:lpstr>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Isabela Sobral;Samira Bueno</dc:creator>
  <cp:lastModifiedBy>Isabela Sobral</cp:lastModifiedBy>
  <cp:lastPrinted>2019-02-08T16:04:04Z</cp:lastPrinted>
  <dcterms:created xsi:type="dcterms:W3CDTF">2018-08-08T21:31:16Z</dcterms:created>
  <dcterms:modified xsi:type="dcterms:W3CDTF">2019-02-22T19:28:50Z</dcterms:modified>
</cp:coreProperties>
</file>