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tables/table9.xml" ContentType="application/vnd.openxmlformats-officedocument.spreadsheetml.table+xml"/>
  <Override PartName="/xl/comments8.xml" ContentType="application/vnd.openxmlformats-officedocument.spreadsheetml.comments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tables/table11.xml" ContentType="application/vnd.openxmlformats-officedocument.spreadsheetml.table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tables/table12.xml" ContentType="application/vnd.openxmlformats-officedocument.spreadsheetml.table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tables/table13.xml" ContentType="application/vnd.openxmlformats-officedocument.spreadsheetml.table+xml"/>
  <Override PartName="/xl/charts/chart23.xml" ContentType="application/vnd.openxmlformats-officedocument.drawingml.chart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2.xml" ContentType="application/vnd.openxmlformats-officedocument.drawing+xml"/>
  <Override PartName="/xl/tables/table16.xml" ContentType="application/vnd.openxmlformats-officedocument.spreadsheetml.table+xml"/>
  <Override PartName="/xl/comments9.xml" ContentType="application/vnd.openxmlformats-officedocument.spreadsheetml.comments+xml"/>
  <Override PartName="/xl/drawings/drawing23.xml" ContentType="application/vnd.openxmlformats-officedocument.drawing+xml"/>
  <Override PartName="/xl/tables/table17.xml" ContentType="application/vnd.openxmlformats-officedocument.spreadsheetml.table+xml"/>
  <Override PartName="/xl/comments10.xml" ContentType="application/vnd.openxmlformats-officedocument.spreadsheetml.comments+xml"/>
  <Override PartName="/xl/drawings/drawing24.xml" ContentType="application/vnd.openxmlformats-officedocument.drawing+xml"/>
  <Override PartName="/xl/tables/table18.xml" ContentType="application/vnd.openxmlformats-officedocument.spreadsheetml.table+xml"/>
  <Override PartName="/xl/comments11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bookViews>
    <workbookView xWindow="120" yWindow="75" windowWidth="18960" windowHeight="11580" firstSheet="33" activeTab="43"/>
  </bookViews>
  <sheets>
    <sheet name="JUL" sheetId="1" r:id="rId1"/>
    <sheet name="AGO" sheetId="2" r:id="rId2"/>
    <sheet name="SET" sheetId="3" r:id="rId3"/>
    <sheet name="OUT" sheetId="4" r:id="rId4"/>
    <sheet name="NOV" sheetId="5" r:id="rId5"/>
    <sheet name="DEZ" sheetId="6" r:id="rId6"/>
    <sheet name="2013" sheetId="7" r:id="rId7"/>
    <sheet name="JAN-14" sheetId="8" r:id="rId8"/>
    <sheet name="FEV-14" sheetId="9" r:id="rId9"/>
    <sheet name="MAR-14" sheetId="10" r:id="rId10"/>
    <sheet name="ABR-14" sheetId="11" r:id="rId11"/>
    <sheet name="MAI-14" sheetId="12" r:id="rId12"/>
    <sheet name="JUN-14" sheetId="13" r:id="rId13"/>
    <sheet name="JUL-14" sheetId="14" r:id="rId14"/>
    <sheet name="AGO-14" sheetId="15" r:id="rId15"/>
    <sheet name="SET-14" sheetId="16" r:id="rId16"/>
    <sheet name="OUT-14" sheetId="17" r:id="rId17"/>
    <sheet name="NOV-14" sheetId="18" r:id="rId18"/>
    <sheet name="DEZ-14" sheetId="19" r:id="rId19"/>
    <sheet name="2014" sheetId="20" r:id="rId20"/>
    <sheet name="JAN-15" sheetId="21" r:id="rId21"/>
    <sheet name="FEV-15" sheetId="22" r:id="rId22"/>
    <sheet name="MAR-15" sheetId="23" r:id="rId23"/>
    <sheet name="ABR-15" sheetId="24" r:id="rId24"/>
    <sheet name="MAI-15" sheetId="25" r:id="rId25"/>
    <sheet name="JUN-15" sheetId="26" r:id="rId26"/>
    <sheet name="JUL-15" sheetId="27" r:id="rId27"/>
    <sheet name="AGO-15" sheetId="28" r:id="rId28"/>
    <sheet name="SET-15" sheetId="29" r:id="rId29"/>
    <sheet name="OUT-15" sheetId="30" r:id="rId30"/>
    <sheet name="NOV-15" sheetId="31" r:id="rId31"/>
    <sheet name="DEZ-15" sheetId="32" r:id="rId32"/>
    <sheet name="2015" sheetId="33" r:id="rId33"/>
    <sheet name="Planilha5" sheetId="51" r:id="rId34"/>
    <sheet name="JAN-16" sheetId="34" r:id="rId35"/>
    <sheet name="FEV-16" sheetId="35" r:id="rId36"/>
    <sheet name="MAR-16" sheetId="36" r:id="rId37"/>
    <sheet name="Planilha4" sheetId="50" r:id="rId38"/>
    <sheet name="Planilha3" sheetId="49" r:id="rId39"/>
    <sheet name="Planilha2" sheetId="48" r:id="rId40"/>
    <sheet name="Planilha1" sheetId="47" r:id="rId41"/>
    <sheet name="ABR-16" sheetId="37" r:id="rId42"/>
    <sheet name="Planilha6" sheetId="52" r:id="rId43"/>
    <sheet name="MAI-16" sheetId="38" r:id="rId44"/>
    <sheet name="JUN-16" sheetId="39" r:id="rId45"/>
    <sheet name="JUL-16" sheetId="40" r:id="rId46"/>
    <sheet name="AGO-16" sheetId="41" r:id="rId47"/>
    <sheet name="SET-16" sheetId="42" r:id="rId48"/>
    <sheet name="OUT-16" sheetId="43" r:id="rId49"/>
    <sheet name="NOV-16" sheetId="44" r:id="rId50"/>
    <sheet name="DEZ-16" sheetId="45" r:id="rId51"/>
    <sheet name="2016" sheetId="46" r:id="rId52"/>
  </sheets>
  <calcPr calcId="171026"/>
</workbook>
</file>

<file path=xl/calcChain.xml><?xml version="1.0" encoding="utf-8"?>
<calcChain xmlns="http://schemas.openxmlformats.org/spreadsheetml/2006/main">
  <c r="D38" i="45" l="1"/>
  <c r="C38" i="45"/>
  <c r="B38" i="45"/>
  <c r="D37" i="45"/>
  <c r="D39" i="45"/>
  <c r="C37" i="45"/>
  <c r="C39" i="45"/>
  <c r="B37" i="45"/>
  <c r="B39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38" i="45"/>
  <c r="D38" i="44"/>
  <c r="C38" i="44"/>
  <c r="B38" i="44"/>
  <c r="D37" i="44"/>
  <c r="D39" i="44"/>
  <c r="C37" i="44"/>
  <c r="C39" i="44"/>
  <c r="B37" i="44"/>
  <c r="B39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38" i="44"/>
  <c r="D38" i="43"/>
  <c r="C38" i="43"/>
  <c r="B38" i="43"/>
  <c r="D37" i="43"/>
  <c r="D39" i="43"/>
  <c r="C37" i="43"/>
  <c r="C39" i="43"/>
  <c r="B37" i="43"/>
  <c r="B39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38" i="43"/>
  <c r="D38" i="42"/>
  <c r="C38" i="42"/>
  <c r="B38" i="42"/>
  <c r="D37" i="42"/>
  <c r="D39" i="42"/>
  <c r="C37" i="42"/>
  <c r="C39" i="42"/>
  <c r="B37" i="42"/>
  <c r="B39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38" i="42"/>
  <c r="D38" i="41"/>
  <c r="C38" i="41"/>
  <c r="B38" i="41"/>
  <c r="D37" i="41"/>
  <c r="D39" i="41"/>
  <c r="C37" i="41"/>
  <c r="C39" i="41"/>
  <c r="B37" i="41"/>
  <c r="B39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38" i="41"/>
  <c r="D38" i="40"/>
  <c r="C38" i="40"/>
  <c r="B38" i="40"/>
  <c r="D37" i="40"/>
  <c r="D39" i="40"/>
  <c r="C37" i="40"/>
  <c r="C39" i="40"/>
  <c r="B37" i="40"/>
  <c r="B39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38" i="40"/>
  <c r="D38" i="39"/>
  <c r="C38" i="39"/>
  <c r="B38" i="39"/>
  <c r="D37" i="39"/>
  <c r="D39" i="39"/>
  <c r="C37" i="39"/>
  <c r="C39" i="39"/>
  <c r="B37" i="39"/>
  <c r="B39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38" i="39"/>
  <c r="D38" i="38"/>
  <c r="C38" i="38"/>
  <c r="B38" i="38"/>
  <c r="D37" i="38"/>
  <c r="D39" i="38"/>
  <c r="C37" i="38"/>
  <c r="C39" i="38"/>
  <c r="B37" i="38"/>
  <c r="B39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38" i="38"/>
  <c r="D38" i="37"/>
  <c r="C38" i="37"/>
  <c r="B38" i="37"/>
  <c r="D37" i="37"/>
  <c r="D39" i="37"/>
  <c r="C37" i="37"/>
  <c r="C39" i="37"/>
  <c r="B37" i="37"/>
  <c r="B39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38" i="37"/>
  <c r="D38" i="36"/>
  <c r="C38" i="36"/>
  <c r="B38" i="36"/>
  <c r="D37" i="36"/>
  <c r="D39" i="36"/>
  <c r="C37" i="36"/>
  <c r="C39" i="36"/>
  <c r="B37" i="36"/>
  <c r="B39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38" i="36"/>
  <c r="D38" i="35"/>
  <c r="C38" i="35"/>
  <c r="B38" i="35"/>
  <c r="D37" i="35"/>
  <c r="D39" i="35"/>
  <c r="C37" i="35"/>
  <c r="C39" i="35"/>
  <c r="B37" i="35"/>
  <c r="B39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38" i="35"/>
  <c r="D38" i="34"/>
  <c r="C38" i="34"/>
  <c r="B38" i="34"/>
  <c r="D37" i="34"/>
  <c r="C37" i="34"/>
  <c r="C39" i="34"/>
  <c r="B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37" i="45"/>
  <c r="E39" i="45"/>
  <c r="E37" i="44"/>
  <c r="E39" i="44"/>
  <c r="E37" i="43"/>
  <c r="E39" i="43"/>
  <c r="E37" i="42"/>
  <c r="E39" i="42"/>
  <c r="E37" i="41"/>
  <c r="E39" i="41"/>
  <c r="E37" i="40"/>
  <c r="E39" i="40"/>
  <c r="E37" i="39"/>
  <c r="E39" i="39"/>
  <c r="E37" i="38"/>
  <c r="E39" i="38"/>
  <c r="E37" i="37"/>
  <c r="E39" i="37"/>
  <c r="E37" i="36"/>
  <c r="E39" i="36"/>
  <c r="E37" i="35"/>
  <c r="E39" i="35"/>
  <c r="D39" i="34"/>
  <c r="B39" i="34"/>
  <c r="E38" i="34"/>
  <c r="E37" i="34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B2" i="33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B3" i="3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B4" i="33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B5" i="33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B6" i="33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B7" i="33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B8" i="33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B9" i="33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B10" i="33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B11" i="33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B12" i="33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B13" i="33"/>
  <c r="B15" i="33"/>
  <c r="B14" i="33"/>
  <c r="E39" i="32"/>
  <c r="E40" i="32"/>
  <c r="C13" i="33"/>
  <c r="E36" i="19"/>
  <c r="D13" i="33"/>
  <c r="E38" i="31"/>
  <c r="E39" i="31"/>
  <c r="C12" i="33"/>
  <c r="E36" i="18"/>
  <c r="D12" i="33"/>
  <c r="E38" i="30"/>
  <c r="E39" i="30"/>
  <c r="C11" i="33"/>
  <c r="E36" i="17"/>
  <c r="D11" i="33"/>
  <c r="E38" i="29"/>
  <c r="E39" i="29"/>
  <c r="C10" i="33"/>
  <c r="E36" i="16"/>
  <c r="D10" i="33"/>
  <c r="E38" i="28"/>
  <c r="E39" i="28"/>
  <c r="C9" i="33"/>
  <c r="E36" i="15"/>
  <c r="D9" i="33"/>
  <c r="E38" i="27"/>
  <c r="E39" i="27"/>
  <c r="C8" i="33"/>
  <c r="E36" i="14"/>
  <c r="D8" i="33"/>
  <c r="E38" i="26"/>
  <c r="E39" i="26"/>
  <c r="C7" i="33"/>
  <c r="E36" i="13"/>
  <c r="D7" i="33"/>
  <c r="E38" i="25"/>
  <c r="E39" i="25"/>
  <c r="C6" i="33"/>
  <c r="E36" i="12"/>
  <c r="D6" i="33"/>
  <c r="E38" i="24"/>
  <c r="E39" i="24"/>
  <c r="C5" i="33"/>
  <c r="E36" i="11"/>
  <c r="D5" i="33"/>
  <c r="E38" i="23"/>
  <c r="E39" i="23"/>
  <c r="C4" i="33"/>
  <c r="E36" i="10"/>
  <c r="D4" i="33"/>
  <c r="E38" i="22"/>
  <c r="E39" i="22"/>
  <c r="C3" i="33"/>
  <c r="E36" i="9"/>
  <c r="D3" i="33"/>
  <c r="E38" i="21"/>
  <c r="E39" i="21"/>
  <c r="C2" i="33"/>
  <c r="E36" i="8"/>
  <c r="D2" i="33"/>
  <c r="D38" i="32"/>
  <c r="D39" i="32"/>
  <c r="D40" i="32"/>
  <c r="C38" i="32"/>
  <c r="C39" i="32"/>
  <c r="C40" i="32"/>
  <c r="B38" i="32"/>
  <c r="B39" i="32"/>
  <c r="B40" i="32"/>
  <c r="D37" i="31"/>
  <c r="D38" i="31"/>
  <c r="D39" i="31"/>
  <c r="C37" i="31"/>
  <c r="C38" i="31"/>
  <c r="C39" i="31"/>
  <c r="B37" i="31"/>
  <c r="B38" i="31"/>
  <c r="B39" i="31"/>
  <c r="D37" i="30"/>
  <c r="D38" i="30"/>
  <c r="D39" i="30"/>
  <c r="C37" i="30"/>
  <c r="C38" i="30"/>
  <c r="C39" i="30"/>
  <c r="B37" i="30"/>
  <c r="B38" i="30"/>
  <c r="B39" i="30"/>
  <c r="D37" i="29"/>
  <c r="D38" i="29"/>
  <c r="D39" i="29"/>
  <c r="C37" i="29"/>
  <c r="C38" i="29"/>
  <c r="C39" i="29"/>
  <c r="B37" i="29"/>
  <c r="B38" i="29"/>
  <c r="B39" i="29"/>
  <c r="D37" i="28"/>
  <c r="D38" i="28"/>
  <c r="D39" i="28"/>
  <c r="C37" i="28"/>
  <c r="C38" i="28"/>
  <c r="C39" i="28"/>
  <c r="B37" i="28"/>
  <c r="B38" i="28"/>
  <c r="B39" i="28"/>
  <c r="D37" i="27"/>
  <c r="D38" i="27"/>
  <c r="D39" i="27"/>
  <c r="C37" i="27"/>
  <c r="C38" i="27"/>
  <c r="C39" i="27"/>
  <c r="B37" i="27"/>
  <c r="B38" i="27"/>
  <c r="B39" i="27"/>
  <c r="D37" i="26"/>
  <c r="D38" i="26"/>
  <c r="D39" i="26"/>
  <c r="C37" i="26"/>
  <c r="C38" i="26"/>
  <c r="C39" i="26"/>
  <c r="B37" i="26"/>
  <c r="B38" i="26"/>
  <c r="B39" i="26"/>
  <c r="D37" i="25"/>
  <c r="D38" i="25"/>
  <c r="D39" i="25"/>
  <c r="C37" i="25"/>
  <c r="C38" i="25"/>
  <c r="C39" i="25"/>
  <c r="B37" i="25"/>
  <c r="B38" i="25"/>
  <c r="B39" i="25"/>
  <c r="D37" i="24"/>
  <c r="D38" i="24"/>
  <c r="D39" i="24"/>
  <c r="C37" i="24"/>
  <c r="C38" i="24"/>
  <c r="C39" i="24"/>
  <c r="B37" i="24"/>
  <c r="B38" i="24"/>
  <c r="B39" i="24"/>
  <c r="D37" i="23"/>
  <c r="D38" i="23"/>
  <c r="D39" i="23"/>
  <c r="C37" i="23"/>
  <c r="C38" i="23"/>
  <c r="C39" i="23"/>
  <c r="B37" i="23"/>
  <c r="B38" i="23"/>
  <c r="B39" i="23"/>
  <c r="D37" i="22"/>
  <c r="D38" i="22"/>
  <c r="D39" i="22"/>
  <c r="C37" i="22"/>
  <c r="C38" i="22"/>
  <c r="C39" i="22"/>
  <c r="B37" i="22"/>
  <c r="B38" i="22"/>
  <c r="B39" i="22"/>
  <c r="D37" i="21"/>
  <c r="D38" i="21"/>
  <c r="D39" i="21"/>
  <c r="C37" i="21"/>
  <c r="C38" i="21"/>
  <c r="C39" i="21"/>
  <c r="B37" i="21"/>
  <c r="B38" i="21"/>
  <c r="B39" i="21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7" i="8"/>
  <c r="B4" i="2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7" i="9"/>
  <c r="B5" i="2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7" i="10"/>
  <c r="B6" i="20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7" i="11"/>
  <c r="B7" i="20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7" i="12"/>
  <c r="B8" i="20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7" i="13"/>
  <c r="B9" i="20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7" i="14"/>
  <c r="B10" i="20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7" i="15"/>
  <c r="B11" i="20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7" i="16"/>
  <c r="B12" i="20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7" i="17"/>
  <c r="B13" i="20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7" i="18"/>
  <c r="B14" i="20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7" i="19"/>
  <c r="B15" i="20"/>
  <c r="B17" i="20"/>
  <c r="B16" i="20"/>
  <c r="E38" i="19"/>
  <c r="E39" i="19"/>
  <c r="C15" i="20"/>
  <c r="D15" i="20"/>
  <c r="E38" i="18"/>
  <c r="E39" i="18"/>
  <c r="C14" i="20"/>
  <c r="D14" i="20"/>
  <c r="E38" i="17"/>
  <c r="E39" i="17"/>
  <c r="C13" i="20"/>
  <c r="D13" i="20"/>
  <c r="E38" i="16"/>
  <c r="E39" i="16"/>
  <c r="C12" i="20"/>
  <c r="D12" i="20"/>
  <c r="E38" i="15"/>
  <c r="E39" i="15"/>
  <c r="C11" i="20"/>
  <c r="D11" i="20"/>
  <c r="E38" i="14"/>
  <c r="E39" i="14"/>
  <c r="C10" i="20"/>
  <c r="D10" i="20"/>
  <c r="E38" i="13"/>
  <c r="E39" i="13"/>
  <c r="C9" i="20"/>
  <c r="D9" i="20"/>
  <c r="E38" i="12"/>
  <c r="E39" i="12"/>
  <c r="C8" i="20"/>
  <c r="D8" i="20"/>
  <c r="E38" i="11"/>
  <c r="E39" i="11"/>
  <c r="C7" i="20"/>
  <c r="D7" i="20"/>
  <c r="E38" i="10"/>
  <c r="E39" i="10"/>
  <c r="C6" i="20"/>
  <c r="D6" i="20"/>
  <c r="E38" i="9"/>
  <c r="E39" i="9"/>
  <c r="C5" i="20"/>
  <c r="D5" i="20"/>
  <c r="E38" i="8"/>
  <c r="E39" i="8"/>
  <c r="C4" i="20"/>
  <c r="D4" i="20"/>
  <c r="D37" i="19"/>
  <c r="D38" i="19"/>
  <c r="D39" i="19"/>
  <c r="C37" i="19"/>
  <c r="C38" i="19"/>
  <c r="C39" i="19"/>
  <c r="B37" i="19"/>
  <c r="B38" i="19"/>
  <c r="B39" i="19"/>
  <c r="D37" i="18"/>
  <c r="D38" i="18"/>
  <c r="D39" i="18"/>
  <c r="C37" i="18"/>
  <c r="C38" i="18"/>
  <c r="C39" i="18"/>
  <c r="B37" i="18"/>
  <c r="B38" i="18"/>
  <c r="B39" i="18"/>
  <c r="D37" i="17"/>
  <c r="D38" i="17"/>
  <c r="D39" i="17"/>
  <c r="C37" i="17"/>
  <c r="C38" i="17"/>
  <c r="C39" i="17"/>
  <c r="B37" i="17"/>
  <c r="B38" i="17"/>
  <c r="B39" i="17"/>
  <c r="D37" i="16"/>
  <c r="D38" i="16"/>
  <c r="D39" i="16"/>
  <c r="C37" i="16"/>
  <c r="C38" i="16"/>
  <c r="C39" i="16"/>
  <c r="B37" i="16"/>
  <c r="B38" i="16"/>
  <c r="B39" i="16"/>
  <c r="D37" i="15"/>
  <c r="D38" i="15"/>
  <c r="D39" i="15"/>
  <c r="C37" i="15"/>
  <c r="C38" i="15"/>
  <c r="C39" i="15"/>
  <c r="B37" i="15"/>
  <c r="B38" i="15"/>
  <c r="B39" i="15"/>
  <c r="D37" i="14"/>
  <c r="D38" i="14"/>
  <c r="D39" i="14"/>
  <c r="C37" i="14"/>
  <c r="C38" i="14"/>
  <c r="C39" i="14"/>
  <c r="B37" i="14"/>
  <c r="B38" i="14"/>
  <c r="B39" i="14"/>
  <c r="D37" i="13"/>
  <c r="D38" i="13"/>
  <c r="D39" i="13"/>
  <c r="C37" i="13"/>
  <c r="C38" i="13"/>
  <c r="C39" i="13"/>
  <c r="B37" i="13"/>
  <c r="B38" i="13"/>
  <c r="B39" i="13"/>
  <c r="D37" i="12"/>
  <c r="D38" i="12"/>
  <c r="D39" i="12"/>
  <c r="C37" i="12"/>
  <c r="C38" i="12"/>
  <c r="C39" i="12"/>
  <c r="B37" i="12"/>
  <c r="B38" i="12"/>
  <c r="B39" i="12"/>
  <c r="D37" i="11"/>
  <c r="D38" i="11"/>
  <c r="D39" i="11"/>
  <c r="C37" i="11"/>
  <c r="C38" i="11"/>
  <c r="C39" i="11"/>
  <c r="B37" i="11"/>
  <c r="B38" i="11"/>
  <c r="B39" i="11"/>
  <c r="D37" i="10"/>
  <c r="D38" i="10"/>
  <c r="D39" i="10"/>
  <c r="C37" i="10"/>
  <c r="C38" i="10"/>
  <c r="C39" i="10"/>
  <c r="B37" i="10"/>
  <c r="B38" i="10"/>
  <c r="B39" i="10"/>
  <c r="D37" i="9"/>
  <c r="D38" i="9"/>
  <c r="D39" i="9"/>
  <c r="C37" i="9"/>
  <c r="C38" i="9"/>
  <c r="C39" i="9"/>
  <c r="B37" i="9"/>
  <c r="B38" i="9"/>
  <c r="B39" i="9"/>
  <c r="D37" i="8"/>
  <c r="D38" i="8"/>
  <c r="D39" i="8"/>
  <c r="C37" i="8"/>
  <c r="C38" i="8"/>
  <c r="C39" i="8"/>
  <c r="B37" i="8"/>
  <c r="B38" i="8"/>
  <c r="B39" i="8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7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B5" i="7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B6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B7" i="7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B8" i="7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B9" i="7"/>
  <c r="B11" i="7"/>
  <c r="B10" i="7"/>
  <c r="E38" i="6"/>
  <c r="E39" i="6"/>
  <c r="C9" i="7"/>
  <c r="D9" i="7"/>
  <c r="E38" i="5"/>
  <c r="E39" i="5"/>
  <c r="C8" i="7"/>
  <c r="D8" i="7"/>
  <c r="E38" i="4"/>
  <c r="E39" i="4"/>
  <c r="C7" i="7"/>
  <c r="D7" i="7"/>
  <c r="E38" i="3"/>
  <c r="E39" i="3"/>
  <c r="C6" i="7"/>
  <c r="D6" i="7"/>
  <c r="E38" i="2"/>
  <c r="E39" i="2"/>
  <c r="C5" i="7"/>
  <c r="D5" i="7"/>
  <c r="E38" i="1"/>
  <c r="E39" i="1"/>
  <c r="C4" i="7"/>
  <c r="D4" i="7"/>
  <c r="D37" i="6"/>
  <c r="D38" i="6"/>
  <c r="D39" i="6"/>
  <c r="C37" i="6"/>
  <c r="C38" i="6"/>
  <c r="C39" i="6"/>
  <c r="B37" i="6"/>
  <c r="B38" i="6"/>
  <c r="B39" i="6"/>
  <c r="D37" i="5"/>
  <c r="D38" i="5"/>
  <c r="D39" i="5"/>
  <c r="C37" i="5"/>
  <c r="C38" i="5"/>
  <c r="C39" i="5"/>
  <c r="B37" i="5"/>
  <c r="B38" i="5"/>
  <c r="B39" i="5"/>
  <c r="D37" i="4"/>
  <c r="D38" i="4"/>
  <c r="D39" i="4"/>
  <c r="C37" i="4"/>
  <c r="C38" i="4"/>
  <c r="C39" i="4"/>
  <c r="B37" i="4"/>
  <c r="B38" i="4"/>
  <c r="B39" i="4"/>
  <c r="D37" i="3"/>
  <c r="D38" i="3"/>
  <c r="D39" i="3"/>
  <c r="C37" i="3"/>
  <c r="C38" i="3"/>
  <c r="C39" i="3"/>
  <c r="B37" i="3"/>
  <c r="B38" i="3"/>
  <c r="B39" i="3"/>
  <c r="D37" i="2"/>
  <c r="D38" i="2"/>
  <c r="D39" i="2"/>
  <c r="C37" i="2"/>
  <c r="C38" i="2"/>
  <c r="C39" i="2"/>
  <c r="B37" i="2"/>
  <c r="B38" i="2"/>
  <c r="B39" i="2"/>
  <c r="D37" i="1"/>
  <c r="D38" i="1"/>
  <c r="D39" i="1"/>
  <c r="C37" i="1"/>
  <c r="C38" i="1"/>
  <c r="C39" i="1"/>
  <c r="B37" i="1"/>
  <c r="B38" i="1"/>
  <c r="B39" i="1"/>
  <c r="E39" i="34"/>
</calcChain>
</file>

<file path=xl/comments1.xml><?xml version="1.0" encoding="utf-8"?>
<comments xmlns="http://schemas.openxmlformats.org/spreadsheetml/2006/main">
  <authors>
    <author>Rebeca Rancan</author>
  </authors>
  <commentList>
    <comment ref="C9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Dividiu em 2x de 55.70
</t>
        </r>
      </text>
    </comment>
  </commentList>
</comments>
</file>

<file path=xl/comments10.xml><?xml version="1.0" encoding="utf-8"?>
<comments xmlns="http://schemas.openxmlformats.org/spreadsheetml/2006/main">
  <authors>
    <author>anonymous</author>
  </authors>
  <commentList>
    <comment ref="C19" authorId="0" shapeId="0">
      <text>
        <r>
          <rPr>
            <b/>
            <sz val="8"/>
            <color rgb="FF000000"/>
            <rFont val="Tahoma"/>
            <charset val="1"/>
          </rPr>
          <t>anonymous:</t>
        </r>
        <r>
          <rPr>
            <sz val="8"/>
            <color rgb="FF000000"/>
            <rFont val="Tahoma"/>
            <charset val="1"/>
          </rPr>
          <t xml:space="preserve">
2 x 28.70
</t>
        </r>
      </text>
    </comment>
    <comment ref="C31" authorId="0" shapeId="0">
      <text>
        <r>
          <rPr>
            <b/>
            <sz val="8"/>
            <color rgb="FF000000"/>
            <rFont val="Tahoma"/>
            <charset val="1"/>
          </rPr>
          <t>anonymous:</t>
        </r>
        <r>
          <rPr>
            <sz val="8"/>
            <color rgb="FF000000"/>
            <rFont val="Tahoma"/>
            <charset val="1"/>
          </rPr>
          <t xml:space="preserve">
3x 40.96 - 122.90
</t>
        </r>
      </text>
    </comment>
  </commentList>
</comments>
</file>

<file path=xl/comments11.xml><?xml version="1.0" encoding="utf-8"?>
<comments xmlns="http://schemas.openxmlformats.org/spreadsheetml/2006/main">
  <authors>
    <author>anonymous</author>
  </authors>
  <commentList>
    <comment ref="C20" authorId="0" shapeId="0">
      <text>
        <r>
          <rPr>
            <b/>
            <sz val="8"/>
            <color rgb="FF000000"/>
            <rFont val="Tahoma"/>
            <charset val="1"/>
          </rPr>
          <t>anonymous:</t>
        </r>
        <r>
          <rPr>
            <sz val="8"/>
            <color rgb="FF000000"/>
            <rFont val="Tahoma"/>
            <charset val="1"/>
          </rPr>
          <t xml:space="preserve">
102,70 em 2x de 51,35
</t>
        </r>
      </text>
    </comment>
    <comment ref="C21" authorId="0" shapeId="0">
      <text>
        <r>
          <rPr>
            <b/>
            <sz val="8"/>
            <color rgb="FF000000"/>
            <rFont val="Tahoma"/>
            <charset val="1"/>
          </rPr>
          <t>anonymous:</t>
        </r>
        <r>
          <rPr>
            <sz val="8"/>
            <color rgb="FF000000"/>
            <rFont val="Tahoma"/>
            <charset val="1"/>
          </rPr>
          <t xml:space="preserve">
</t>
        </r>
      </text>
    </comment>
    <comment ref="C22" authorId="0" shapeId="0">
      <text>
        <r>
          <rPr>
            <b/>
            <sz val="8"/>
            <color rgb="FF000000"/>
            <rFont val="Tahoma"/>
            <charset val="1"/>
          </rPr>
          <t>anonymous:</t>
        </r>
        <r>
          <rPr>
            <sz val="8"/>
            <color rgb="FF000000"/>
            <rFont val="Tahoma"/>
            <charset val="1"/>
          </rPr>
          <t xml:space="preserve">
65,80 em
2 x 32.90
</t>
        </r>
      </text>
    </comment>
  </commentList>
</comments>
</file>

<file path=xl/comments2.xml><?xml version="1.0" encoding="utf-8"?>
<comments xmlns="http://schemas.openxmlformats.org/spreadsheetml/2006/main">
  <authors>
    <author>Rebeca Rancan</author>
  </authors>
  <commentList>
    <comment ref="C26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Dividiu em 3x de 29.80
</t>
        </r>
      </text>
    </comment>
  </commentList>
</comments>
</file>

<file path=xl/comments3.xml><?xml version="1.0" encoding="utf-8"?>
<comments xmlns="http://schemas.openxmlformats.org/spreadsheetml/2006/main">
  <authors>
    <author>Rebeca Rancan</author>
  </authors>
  <commentList>
    <comment ref="C20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71,5 EM 2X
</t>
        </r>
      </text>
    </comment>
  </commentList>
</comments>
</file>

<file path=xl/comments4.xml><?xml version="1.0" encoding="utf-8"?>
<comments xmlns="http://schemas.openxmlformats.org/spreadsheetml/2006/main">
  <authors>
    <author>Rebeca Rancan</author>
  </authors>
  <commentList>
    <comment ref="C22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113 em 2x de 56,50
</t>
        </r>
      </text>
    </comment>
    <comment ref="C31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189,65 em 3x de 63,20
</t>
        </r>
      </text>
    </comment>
    <comment ref="C33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61,9 em  2x de 30,85
</t>
        </r>
      </text>
    </comment>
  </commentList>
</comments>
</file>

<file path=xl/comments5.xml><?xml version="1.0" encoding="utf-8"?>
<comments xmlns="http://schemas.openxmlformats.org/spreadsheetml/2006/main">
  <authors>
    <author>Rebeca Rancan</author>
  </authors>
  <commentList>
    <comment ref="C12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125,00 em 2x de 62,50
</t>
        </r>
      </text>
    </comment>
    <comment ref="C19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74,30 em 2x de 37,15
</t>
        </r>
      </text>
    </comment>
  </commentList>
</comments>
</file>

<file path=xl/comments6.xml><?xml version="1.0" encoding="utf-8"?>
<comments xmlns="http://schemas.openxmlformats.org/spreadsheetml/2006/main">
  <authors>
    <author>Rebeca Rancan</author>
  </authors>
  <commentList>
    <comment ref="C20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88.00 em 2x de 44.00
</t>
        </r>
      </text>
    </comment>
  </commentList>
</comments>
</file>

<file path=xl/comments7.xml><?xml version="1.0" encoding="utf-8"?>
<comments xmlns="http://schemas.openxmlformats.org/spreadsheetml/2006/main">
  <authors>
    <author>Rebeca Rancan</author>
  </authors>
  <commentList>
    <comment ref="C18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62,40 em 2x de 31,20
</t>
        </r>
      </text>
    </comment>
    <comment ref="C28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34,50 em 2x de 17,25
</t>
        </r>
      </text>
    </comment>
  </commentList>
</comments>
</file>

<file path=xl/comments8.xml><?xml version="1.0" encoding="utf-8"?>
<comments xmlns="http://schemas.openxmlformats.org/spreadsheetml/2006/main">
  <authors>
    <author>Rebeca Rancan</author>
  </authors>
  <commentList>
    <comment ref="C14" authorId="0" shapeId="0">
      <text>
        <r>
          <rPr>
            <b/>
            <sz val="8"/>
            <color rgb="FF000000"/>
            <rFont val="Tahoma"/>
            <charset val="1"/>
          </rPr>
          <t>Rebeca Rancan:</t>
        </r>
        <r>
          <rPr>
            <sz val="8"/>
            <color rgb="FF000000"/>
            <rFont val="Tahoma"/>
            <charset val="1"/>
          </rPr>
          <t xml:space="preserve">
127 em 2x de 63,50
</t>
        </r>
      </text>
    </comment>
  </commentList>
</comments>
</file>

<file path=xl/comments9.xml><?xml version="1.0" encoding="utf-8"?>
<comments xmlns="http://schemas.openxmlformats.org/spreadsheetml/2006/main">
  <authors>
    <author>anonymous</author>
  </authors>
  <commentList>
    <comment ref="C30" authorId="0" shapeId="0">
      <text>
        <r>
          <rPr>
            <b/>
            <sz val="8"/>
            <color rgb="FF000000"/>
            <rFont val="Tahoma"/>
            <charset val="1"/>
          </rPr>
          <t>anonymous:</t>
        </r>
        <r>
          <rPr>
            <sz val="8"/>
            <color rgb="FF000000"/>
            <rFont val="Tahoma"/>
            <charset val="1"/>
          </rPr>
          <t xml:space="preserve">
77,00 em 2x de 35,50
</t>
        </r>
      </text>
    </comment>
  </commentList>
</comments>
</file>

<file path=xl/sharedStrings.xml><?xml version="1.0" encoding="utf-8"?>
<sst xmlns="http://schemas.openxmlformats.org/spreadsheetml/2006/main" count="1552" uniqueCount="176">
  <si>
    <t>JULHO</t>
  </si>
  <si>
    <t>VALOR (R$)</t>
  </si>
  <si>
    <t>TOTAL</t>
  </si>
  <si>
    <t>DIA</t>
  </si>
  <si>
    <t>Dinheiro</t>
  </si>
  <si>
    <t>Ccrédito</t>
  </si>
  <si>
    <t>Cdébito</t>
  </si>
  <si>
    <t>DIAS</t>
  </si>
  <si>
    <t>MÉDIA</t>
  </si>
  <si>
    <t>AGOSTO</t>
  </si>
  <si>
    <t>SETEMBRO</t>
  </si>
  <si>
    <t>OUTUBRO</t>
  </si>
  <si>
    <t>NOVEMBRO</t>
  </si>
  <si>
    <t>DEZEMBRO</t>
  </si>
  <si>
    <t>4*</t>
  </si>
  <si>
    <t>MÊS</t>
  </si>
  <si>
    <t>MÉDIA DIÁRIA</t>
  </si>
  <si>
    <t>MARGEM</t>
  </si>
  <si>
    <t>JUL</t>
  </si>
  <si>
    <t>AGO</t>
  </si>
  <si>
    <t>SET</t>
  </si>
  <si>
    <t>OUT</t>
  </si>
  <si>
    <t>NOV</t>
  </si>
  <si>
    <t>DEZ</t>
  </si>
  <si>
    <t>Dias</t>
  </si>
  <si>
    <t>Média Diária</t>
  </si>
  <si>
    <t>Margem</t>
  </si>
  <si>
    <t>JANEIRO</t>
  </si>
  <si>
    <t>Colunas1</t>
  </si>
  <si>
    <t>Colunas2</t>
  </si>
  <si>
    <t>Colunas3</t>
  </si>
  <si>
    <t>Colunas4</t>
  </si>
  <si>
    <t>21*</t>
  </si>
  <si>
    <t>FEV</t>
  </si>
  <si>
    <t>MAR</t>
  </si>
  <si>
    <t>.</t>
  </si>
  <si>
    <t>.2</t>
  </si>
  <si>
    <t>ABRIL</t>
  </si>
  <si>
    <t>….</t>
  </si>
  <si>
    <t>..</t>
  </si>
  <si>
    <t>…</t>
  </si>
  <si>
    <t>….2</t>
  </si>
  <si>
    <t>MAIO</t>
  </si>
  <si>
    <t>JUNHO</t>
  </si>
  <si>
    <t>1/S</t>
  </si>
  <si>
    <t>2/S</t>
  </si>
  <si>
    <t>3/D</t>
  </si>
  <si>
    <t>4/S</t>
  </si>
  <si>
    <t>5/T</t>
  </si>
  <si>
    <t>6/Q</t>
  </si>
  <si>
    <t>7/Q</t>
  </si>
  <si>
    <t>8/S</t>
  </si>
  <si>
    <t>9/S</t>
  </si>
  <si>
    <t>10/D</t>
  </si>
  <si>
    <t>11/S</t>
  </si>
  <si>
    <t>12/T</t>
  </si>
  <si>
    <t>13/Q</t>
  </si>
  <si>
    <t>14/Q</t>
  </si>
  <si>
    <t>15/S</t>
  </si>
  <si>
    <t>16/S</t>
  </si>
  <si>
    <t>17/D</t>
  </si>
  <si>
    <t>18/S</t>
  </si>
  <si>
    <t>19/T</t>
  </si>
  <si>
    <t>20/Q</t>
  </si>
  <si>
    <t>21/Q</t>
  </si>
  <si>
    <t>22/S</t>
  </si>
  <si>
    <t>23/S</t>
  </si>
  <si>
    <t>24/D</t>
  </si>
  <si>
    <t>25/S</t>
  </si>
  <si>
    <t>26/T</t>
  </si>
  <si>
    <t>27/Q</t>
  </si>
  <si>
    <t>28/Q</t>
  </si>
  <si>
    <t>29/S</t>
  </si>
  <si>
    <t>30/S</t>
  </si>
  <si>
    <t>31/D</t>
  </si>
  <si>
    <t>2/T</t>
  </si>
  <si>
    <t>3/Q</t>
  </si>
  <si>
    <t>4/Q</t>
  </si>
  <si>
    <t>5/S</t>
  </si>
  <si>
    <t>6/S</t>
  </si>
  <si>
    <t>7/D</t>
  </si>
  <si>
    <t>9/T</t>
  </si>
  <si>
    <t>10/Q</t>
  </si>
  <si>
    <t>11/Q</t>
  </si>
  <si>
    <t>12/S</t>
  </si>
  <si>
    <t>13/S</t>
  </si>
  <si>
    <t>14/D</t>
  </si>
  <si>
    <t>16/T</t>
  </si>
  <si>
    <t>17/Q</t>
  </si>
  <si>
    <t>18/Q</t>
  </si>
  <si>
    <t>19/S</t>
  </si>
  <si>
    <t>20/S</t>
  </si>
  <si>
    <t>21/D</t>
  </si>
  <si>
    <t>23/T</t>
  </si>
  <si>
    <t>24/Q</t>
  </si>
  <si>
    <t>25/Q</t>
  </si>
  <si>
    <t>26/S</t>
  </si>
  <si>
    <t>27/S</t>
  </si>
  <si>
    <t>28/D</t>
  </si>
  <si>
    <t>30/T</t>
  </si>
  <si>
    <t>1/Q</t>
  </si>
  <si>
    <t>2/Q</t>
  </si>
  <si>
    <t>3/S</t>
  </si>
  <si>
    <t>5/D</t>
  </si>
  <si>
    <t>7/T</t>
  </si>
  <si>
    <t>8/Q</t>
  </si>
  <si>
    <t>9/Q</t>
  </si>
  <si>
    <t>10/S</t>
  </si>
  <si>
    <t>12/D</t>
  </si>
  <si>
    <t>14/T</t>
  </si>
  <si>
    <t>15/Q</t>
  </si>
  <si>
    <t>16/Q</t>
  </si>
  <si>
    <t>17/S</t>
  </si>
  <si>
    <t>19/D</t>
  </si>
  <si>
    <t>21/T</t>
  </si>
  <si>
    <t>22/Q</t>
  </si>
  <si>
    <t>23/Q</t>
  </si>
  <si>
    <t>24/S</t>
  </si>
  <si>
    <t>26/D</t>
  </si>
  <si>
    <t>28/T</t>
  </si>
  <si>
    <t>29/Q</t>
  </si>
  <si>
    <t>30/Q</t>
  </si>
  <si>
    <t>31/S</t>
  </si>
  <si>
    <t>2/D</t>
  </si>
  <si>
    <t>4/T</t>
  </si>
  <si>
    <t>5/Q</t>
  </si>
  <si>
    <t>7/S</t>
  </si>
  <si>
    <t>9/D</t>
  </si>
  <si>
    <t>11/T</t>
  </si>
  <si>
    <t>12/Q</t>
  </si>
  <si>
    <t>14/S</t>
  </si>
  <si>
    <t>16/D</t>
  </si>
  <si>
    <t>18/T</t>
  </si>
  <si>
    <t>19/Q</t>
  </si>
  <si>
    <t>21/S</t>
  </si>
  <si>
    <t>23/D</t>
  </si>
  <si>
    <t>25/T</t>
  </si>
  <si>
    <t>26/Q</t>
  </si>
  <si>
    <t>28/S</t>
  </si>
  <si>
    <t>30/D</t>
  </si>
  <si>
    <t>31/Q</t>
  </si>
  <si>
    <t>JAN</t>
  </si>
  <si>
    <t>ABR</t>
  </si>
  <si>
    <t>MAI</t>
  </si>
  <si>
    <t>JUN</t>
  </si>
  <si>
    <t>Margem %</t>
  </si>
  <si>
    <t>4/D</t>
  </si>
  <si>
    <t>6/T</t>
  </si>
  <si>
    <t>11/D</t>
  </si>
  <si>
    <t>13/T</t>
  </si>
  <si>
    <t>18/D</t>
  </si>
  <si>
    <t>20/T</t>
  </si>
  <si>
    <t>25/D</t>
  </si>
  <si>
    <t>27/T</t>
  </si>
  <si>
    <t>FEVEREIRO</t>
  </si>
  <si>
    <t>MARÇO</t>
  </si>
  <si>
    <t>134.10</t>
  </si>
  <si>
    <t>1/T</t>
  </si>
  <si>
    <t>6/D</t>
  </si>
  <si>
    <t>8/T</t>
  </si>
  <si>
    <t>13/D</t>
  </si>
  <si>
    <t>15/T</t>
  </si>
  <si>
    <t>20/D</t>
  </si>
  <si>
    <t>22/T</t>
  </si>
  <si>
    <t>27/D</t>
  </si>
  <si>
    <t>29/T</t>
  </si>
  <si>
    <t>24/T</t>
  </si>
  <si>
    <t>1/D</t>
  </si>
  <si>
    <t>3/T</t>
  </si>
  <si>
    <t>8/D</t>
  </si>
  <si>
    <t>10/T</t>
  </si>
  <si>
    <t>15/D</t>
  </si>
  <si>
    <t>17/T</t>
  </si>
  <si>
    <t>22/D</t>
  </si>
  <si>
    <t>29/D</t>
  </si>
  <si>
    <t>31/T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</si>
</sst>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1"/>
      <color rgb="FF993366"/>
      <name val="Calibri"/>
      <charset val="1"/>
    </font>
    <font>
      <b/>
      <sz val="14"/>
      <color rgb="FF993366"/>
      <name val="Calibri"/>
      <charset val="1"/>
    </font>
    <font>
      <b/>
      <sz val="14"/>
      <color rgb="FFFFFFFF"/>
      <name val="Calibri"/>
      <charset val="1"/>
    </font>
    <font>
      <b/>
      <sz val="8"/>
      <color rgb="FF000000"/>
      <name val="Tahoma"/>
      <charset val="1"/>
    </font>
    <font>
      <sz val="8"/>
      <color rgb="FF000000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93366"/>
        <bgColor rgb="FF00000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4" fontId="0" fillId="0" borderId="4" xfId="0" applyNumberFormat="1" applyFont="1" applyFill="1" applyBorder="1" applyAlignment="1"/>
    <xf numFmtId="0" fontId="0" fillId="0" borderId="5" xfId="0" applyNumberFormat="1" applyFont="1" applyFill="1" applyBorder="1" applyAlignment="1"/>
    <xf numFmtId="4" fontId="0" fillId="0" borderId="6" xfId="0" applyNumberFormat="1" applyFont="1" applyFill="1" applyBorder="1" applyAlignment="1"/>
    <xf numFmtId="0" fontId="0" fillId="0" borderId="7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/>
    <xf numFmtId="4" fontId="0" fillId="0" borderId="1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4" fontId="0" fillId="0" borderId="11" xfId="0" applyNumberFormat="1" applyFont="1" applyFill="1" applyBorder="1" applyAlignment="1"/>
    <xf numFmtId="3" fontId="1" fillId="0" borderId="11" xfId="0" applyNumberFormat="1" applyFont="1" applyFill="1" applyBorder="1" applyAlignment="1"/>
    <xf numFmtId="4" fontId="1" fillId="0" borderId="4" xfId="0" applyNumberFormat="1" applyFont="1" applyFill="1" applyBorder="1" applyAlignment="1"/>
    <xf numFmtId="4" fontId="1" fillId="0" borderId="12" xfId="0" applyNumberFormat="1" applyFont="1" applyFill="1" applyBorder="1" applyAlignment="1"/>
    <xf numFmtId="0" fontId="1" fillId="0" borderId="2" xfId="0" applyNumberFormat="1" applyFont="1" applyFill="1" applyBorder="1" applyAlignment="1">
      <alignment horizontal="right"/>
    </xf>
    <xf numFmtId="0" fontId="1" fillId="0" borderId="3" xfId="0" applyNumberFormat="1" applyFont="1" applyFill="1" applyBorder="1" applyAlignment="1">
      <alignment horizontal="right"/>
    </xf>
    <xf numFmtId="0" fontId="0" fillId="0" borderId="13" xfId="0" applyNumberFormat="1" applyFont="1" applyFill="1" applyBorder="1" applyAlignment="1"/>
    <xf numFmtId="4" fontId="0" fillId="0" borderId="14" xfId="0" applyNumberFormat="1" applyFont="1" applyFill="1" applyBorder="1" applyAlignment="1"/>
    <xf numFmtId="0" fontId="0" fillId="0" borderId="14" xfId="0" applyNumberFormat="1" applyFont="1" applyFill="1" applyBorder="1" applyAlignment="1"/>
    <xf numFmtId="4" fontId="0" fillId="0" borderId="15" xfId="0" applyNumberFormat="1" applyFont="1" applyFill="1" applyBorder="1" applyAlignment="1"/>
    <xf numFmtId="0" fontId="1" fillId="0" borderId="16" xfId="0" applyNumberFormat="1" applyFont="1" applyFill="1" applyBorder="1" applyAlignment="1">
      <alignment horizontal="right"/>
    </xf>
    <xf numFmtId="4" fontId="1" fillId="0" borderId="17" xfId="0" applyNumberFormat="1" applyFont="1" applyFill="1" applyBorder="1" applyAlignment="1"/>
    <xf numFmtId="4" fontId="1" fillId="0" borderId="18" xfId="0" applyNumberFormat="1" applyFont="1" applyFill="1" applyBorder="1" applyAlignment="1"/>
    <xf numFmtId="0" fontId="1" fillId="0" borderId="1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1" fillId="0" borderId="17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1" fillId="0" borderId="19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20" xfId="0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right"/>
    </xf>
    <xf numFmtId="0" fontId="1" fillId="0" borderId="20" xfId="0" applyNumberFormat="1" applyFont="1" applyFill="1" applyBorder="1" applyAlignment="1">
      <alignment horizontal="right"/>
    </xf>
    <xf numFmtId="0" fontId="1" fillId="0" borderId="22" xfId="0" applyNumberFormat="1" applyFon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/>
    </xf>
    <xf numFmtId="4" fontId="0" fillId="0" borderId="23" xfId="0" applyNumberFormat="1" applyFont="1" applyFill="1" applyBorder="1" applyAlignment="1"/>
    <xf numFmtId="4" fontId="0" fillId="0" borderId="24" xfId="0" applyNumberFormat="1" applyFont="1" applyFill="1" applyBorder="1" applyAlignment="1"/>
    <xf numFmtId="4" fontId="1" fillId="0" borderId="22" xfId="0" applyNumberFormat="1" applyFont="1" applyFill="1" applyBorder="1" applyAlignment="1"/>
    <xf numFmtId="3" fontId="1" fillId="0" borderId="23" xfId="0" applyNumberFormat="1" applyFont="1" applyFill="1" applyBorder="1" applyAlignment="1"/>
    <xf numFmtId="0" fontId="3" fillId="0" borderId="25" xfId="0" applyNumberFormat="1" applyFont="1" applyFill="1" applyBorder="1" applyAlignment="1">
      <alignment horizontal="center" vertical="center"/>
    </xf>
    <xf numFmtId="0" fontId="0" fillId="0" borderId="25" xfId="0" applyNumberFormat="1" applyFont="1" applyFill="1" applyBorder="1" applyAlignment="1"/>
    <xf numFmtId="0" fontId="1" fillId="0" borderId="21" xfId="0" applyNumberFormat="1" applyFont="1" applyFill="1" applyBorder="1" applyAlignment="1">
      <alignment horizontal="right"/>
    </xf>
    <xf numFmtId="4" fontId="1" fillId="0" borderId="14" xfId="0" applyNumberFormat="1" applyFont="1" applyFill="1" applyBorder="1" applyAlignment="1"/>
    <xf numFmtId="4" fontId="1" fillId="0" borderId="24" xfId="0" applyNumberFormat="1" applyFont="1" applyFill="1" applyBorder="1" applyAlignment="1"/>
    <xf numFmtId="0" fontId="4" fillId="0" borderId="25" xfId="0" applyNumberFormat="1" applyFont="1" applyFill="1" applyBorder="1" applyAlignment="1"/>
    <xf numFmtId="0" fontId="5" fillId="0" borderId="25" xfId="0" applyNumberFormat="1" applyFont="1" applyFill="1" applyBorder="1" applyAlignment="1">
      <alignment horizontal="center" vertical="center"/>
    </xf>
    <xf numFmtId="0" fontId="6" fillId="2" borderId="24" xfId="0" applyNumberFormat="1" applyFont="1" applyFill="1" applyBorder="1" applyAlignment="1"/>
    <xf numFmtId="0" fontId="0" fillId="2" borderId="26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5" fillId="0" borderId="27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0" fillId="0" borderId="14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right"/>
    </xf>
    <xf numFmtId="0" fontId="4" fillId="0" borderId="28" xfId="0" applyNumberFormat="1" applyFont="1" applyFill="1" applyBorder="1" applyAlignment="1"/>
    <xf numFmtId="3" fontId="1" fillId="0" borderId="1" xfId="0" applyNumberFormat="1" applyFont="1" applyFill="1" applyBorder="1" applyAlignment="1"/>
    <xf numFmtId="4" fontId="1" fillId="0" borderId="1" xfId="0" applyNumberFormat="1" applyFont="1" applyFill="1" applyBorder="1" applyAlignment="1"/>
    <xf numFmtId="17" fontId="6" fillId="2" borderId="24" xfId="0" applyNumberFormat="1" applyFont="1" applyFill="1" applyBorder="1" applyAlignment="1"/>
    <xf numFmtId="0" fontId="1" fillId="0" borderId="2" xfId="0" applyNumberFormat="1" applyFont="1" applyFill="1" applyBorder="1" applyAlignment="1"/>
    <xf numFmtId="0" fontId="0" fillId="0" borderId="29" xfId="0" applyNumberFormat="1" applyFont="1" applyFill="1" applyBorder="1" applyAlignment="1"/>
    <xf numFmtId="0" fontId="1" fillId="0" borderId="17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6" fillId="2" borderId="24" xfId="0" applyNumberFormat="1" applyFont="1" applyFill="1" applyBorder="1" applyAlignment="1">
      <alignment horizontal="center"/>
    </xf>
    <xf numFmtId="0" fontId="6" fillId="2" borderId="26" xfId="0" applyNumberFormat="1" applyFont="1" applyFill="1" applyBorder="1" applyAlignment="1">
      <alignment horizontal="center"/>
    </xf>
    <xf numFmtId="0" fontId="6" fillId="2" borderId="2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FFFFFF"/>
        </a:solidFill>
      </c:spPr>
    </c:floor>
    <c:sideWall>
      <c:thickness val="0"/>
      <c:spPr>
        <a:solidFill>
          <a:srgbClr val="FFFFFF"/>
        </a:solidFill>
      </c:spPr>
    </c:sideWall>
    <c:backWall>
      <c:thickness val="0"/>
      <c:spPr>
        <a:solidFill>
          <a:srgbClr val="FFFFFF"/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JUL!$A$3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Ref>
              <c:f>JUL!$E$6:$E$36</c:f>
              <c:numCache>
                <c:formatCode>#,##0.00</c:formatCode>
                <c:ptCount val="31"/>
                <c:pt idx="0">
                  <c:v>118.65</c:v>
                </c:pt>
                <c:pt idx="1">
                  <c:v>163.4</c:v>
                </c:pt>
                <c:pt idx="2">
                  <c:v>142.6</c:v>
                </c:pt>
                <c:pt idx="3">
                  <c:v>216.7</c:v>
                </c:pt>
                <c:pt idx="4">
                  <c:v>296.3</c:v>
                </c:pt>
                <c:pt idx="5">
                  <c:v>315.55</c:v>
                </c:pt>
                <c:pt idx="6">
                  <c:v>0</c:v>
                </c:pt>
                <c:pt idx="7">
                  <c:v>278</c:v>
                </c:pt>
                <c:pt idx="8">
                  <c:v>128.44999999999999</c:v>
                </c:pt>
                <c:pt idx="9">
                  <c:v>95.65</c:v>
                </c:pt>
                <c:pt idx="10">
                  <c:v>112.1</c:v>
                </c:pt>
                <c:pt idx="11">
                  <c:v>225.75</c:v>
                </c:pt>
                <c:pt idx="12">
                  <c:v>142.59</c:v>
                </c:pt>
                <c:pt idx="13">
                  <c:v>0</c:v>
                </c:pt>
                <c:pt idx="14">
                  <c:v>96</c:v>
                </c:pt>
                <c:pt idx="15">
                  <c:v>153.15</c:v>
                </c:pt>
                <c:pt idx="16">
                  <c:v>124.41</c:v>
                </c:pt>
                <c:pt idx="17">
                  <c:v>220.75</c:v>
                </c:pt>
                <c:pt idx="18">
                  <c:v>305.55</c:v>
                </c:pt>
                <c:pt idx="19">
                  <c:v>205.25</c:v>
                </c:pt>
                <c:pt idx="20">
                  <c:v>0</c:v>
                </c:pt>
                <c:pt idx="21">
                  <c:v>116.05</c:v>
                </c:pt>
                <c:pt idx="22">
                  <c:v>185.23</c:v>
                </c:pt>
                <c:pt idx="23">
                  <c:v>327.95</c:v>
                </c:pt>
                <c:pt idx="24">
                  <c:v>239.14999999999998</c:v>
                </c:pt>
                <c:pt idx="25">
                  <c:v>156.44999999999999</c:v>
                </c:pt>
                <c:pt idx="26">
                  <c:v>143.6</c:v>
                </c:pt>
                <c:pt idx="27">
                  <c:v>0</c:v>
                </c:pt>
                <c:pt idx="28">
                  <c:v>169.42999999999998</c:v>
                </c:pt>
                <c:pt idx="29">
                  <c:v>186.45</c:v>
                </c:pt>
                <c:pt idx="30">
                  <c:v>47.35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1-D84F-B68E-942718B6F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316352"/>
        <c:axId val="151317888"/>
        <c:axId val="0"/>
      </c:bar3DChart>
      <c:catAx>
        <c:axId val="15131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1317888"/>
        <c:crosses val="autoZero"/>
        <c:auto val="0"/>
        <c:lblAlgn val="ctr"/>
        <c:lblOffset val="100"/>
        <c:noMultiLvlLbl val="0"/>
      </c:catAx>
      <c:valAx>
        <c:axId val="15131788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1316352"/>
        <c:crosses val="autoZero"/>
        <c:crossBetween val="between"/>
      </c:valAx>
      <c:spPr>
        <a:solidFill>
          <a:srgbClr val="FFFFFF"/>
        </a:solidFill>
        <a:ln>
          <a:solidFill>
            <a:srgbClr val="7F7F7F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7F7F7F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Lit>
              <c:ptCount val="2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</c:strLit>
          </c:cat>
          <c:val>
            <c:numRef>
              <c:f>FEV-14!$E$6:$E$33</c:f>
              <c:numCache>
                <c:formatCode>General</c:formatCode>
                <c:ptCount val="28"/>
                <c:pt idx="0">
                  <c:v>289.14999999999998</c:v>
                </c:pt>
                <c:pt idx="1">
                  <c:v>0</c:v>
                </c:pt>
                <c:pt idx="2">
                  <c:v>89.3</c:v>
                </c:pt>
                <c:pt idx="3">
                  <c:v>107.5</c:v>
                </c:pt>
                <c:pt idx="4">
                  <c:v>189.6</c:v>
                </c:pt>
                <c:pt idx="5">
                  <c:v>322.3</c:v>
                </c:pt>
                <c:pt idx="6">
                  <c:v>404.8</c:v>
                </c:pt>
                <c:pt idx="7">
                  <c:v>245.7</c:v>
                </c:pt>
                <c:pt idx="8">
                  <c:v>0</c:v>
                </c:pt>
                <c:pt idx="9">
                  <c:v>205.3</c:v>
                </c:pt>
                <c:pt idx="10">
                  <c:v>99</c:v>
                </c:pt>
                <c:pt idx="11">
                  <c:v>186.85</c:v>
                </c:pt>
                <c:pt idx="12">
                  <c:v>163.49</c:v>
                </c:pt>
                <c:pt idx="13">
                  <c:v>194.75</c:v>
                </c:pt>
                <c:pt idx="14">
                  <c:v>265.25</c:v>
                </c:pt>
                <c:pt idx="15">
                  <c:v>0</c:v>
                </c:pt>
                <c:pt idx="16">
                  <c:v>176.5</c:v>
                </c:pt>
                <c:pt idx="17">
                  <c:v>130.30000000000001</c:v>
                </c:pt>
                <c:pt idx="18">
                  <c:v>258</c:v>
                </c:pt>
                <c:pt idx="19">
                  <c:v>216.7</c:v>
                </c:pt>
                <c:pt idx="20">
                  <c:v>114.75</c:v>
                </c:pt>
                <c:pt idx="21">
                  <c:v>427.6</c:v>
                </c:pt>
                <c:pt idx="22">
                  <c:v>0</c:v>
                </c:pt>
                <c:pt idx="23">
                  <c:v>110.55</c:v>
                </c:pt>
                <c:pt idx="24">
                  <c:v>183.65</c:v>
                </c:pt>
                <c:pt idx="25">
                  <c:v>123.25</c:v>
                </c:pt>
                <c:pt idx="26">
                  <c:v>182.2</c:v>
                </c:pt>
                <c:pt idx="27">
                  <c:v>285.14999999999998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E-814E-8EE5-9B7E92BB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73088"/>
        <c:axId val="162474624"/>
      </c:barChart>
      <c:catAx>
        <c:axId val="1624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474624"/>
        <c:crosses val="autoZero"/>
        <c:auto val="0"/>
        <c:lblAlgn val="ctr"/>
        <c:lblOffset val="100"/>
        <c:noMultiLvlLbl val="0"/>
      </c:catAx>
      <c:valAx>
        <c:axId val="1624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473088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000000"/>
                </a:solidFill>
              </a:defRPr>
            </a:pPr>
            <a:r>
              <a:rPr>
                <a:solidFill>
                  <a:srgbClr val="000000"/>
                </a:solidFill>
              </a:rPr>
              <a:t>MARÇO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Ref>
              <c:f>MAR-14!$E$6:$E$36</c:f>
              <c:numCache>
                <c:formatCode>General</c:formatCode>
                <c:ptCount val="31"/>
                <c:pt idx="0">
                  <c:v>208.05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283.25</c:v>
                </c:pt>
                <c:pt idx="5">
                  <c:v>242.55</c:v>
                </c:pt>
                <c:pt idx="6">
                  <c:v>219.2</c:v>
                </c:pt>
                <c:pt idx="7">
                  <c:v>411.8</c:v>
                </c:pt>
                <c:pt idx="8">
                  <c:v>0</c:v>
                </c:pt>
                <c:pt idx="9">
                  <c:v>195.5</c:v>
                </c:pt>
                <c:pt idx="10">
                  <c:v>177.1</c:v>
                </c:pt>
                <c:pt idx="11">
                  <c:v>375.75</c:v>
                </c:pt>
                <c:pt idx="12">
                  <c:v>227.65</c:v>
                </c:pt>
                <c:pt idx="13">
                  <c:v>262.2</c:v>
                </c:pt>
                <c:pt idx="14">
                  <c:v>364.85</c:v>
                </c:pt>
                <c:pt idx="15">
                  <c:v>0</c:v>
                </c:pt>
                <c:pt idx="16">
                  <c:v>100</c:v>
                </c:pt>
                <c:pt idx="17">
                  <c:v>178.20000000000002</c:v>
                </c:pt>
                <c:pt idx="18">
                  <c:v>168.4</c:v>
                </c:pt>
                <c:pt idx="19">
                  <c:v>278.89999999999998</c:v>
                </c:pt>
                <c:pt idx="20">
                  <c:v>145.4</c:v>
                </c:pt>
                <c:pt idx="21">
                  <c:v>225.55</c:v>
                </c:pt>
                <c:pt idx="22">
                  <c:v>0</c:v>
                </c:pt>
                <c:pt idx="23">
                  <c:v>146.69999999999999</c:v>
                </c:pt>
                <c:pt idx="24">
                  <c:v>101.1</c:v>
                </c:pt>
                <c:pt idx="25">
                  <c:v>233</c:v>
                </c:pt>
                <c:pt idx="26">
                  <c:v>205.7</c:v>
                </c:pt>
                <c:pt idx="27">
                  <c:v>174.6</c:v>
                </c:pt>
                <c:pt idx="28">
                  <c:v>229.55</c:v>
                </c:pt>
                <c:pt idx="29">
                  <c:v>0</c:v>
                </c:pt>
                <c:pt idx="30">
                  <c:v>80.349999999999994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E04D-B328-F8C5C53B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33760"/>
        <c:axId val="162943744"/>
      </c:barChart>
      <c:catAx>
        <c:axId val="16293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943744"/>
        <c:crosses val="autoZero"/>
        <c:auto val="0"/>
        <c:lblAlgn val="ctr"/>
        <c:lblOffset val="100"/>
        <c:noMultiLvlLbl val="0"/>
      </c:catAx>
      <c:valAx>
        <c:axId val="1629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933760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Lit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strLit>
          </c:cat>
          <c:val>
            <c:numRef>
              <c:f>ABR-14!$E$6:$E$35</c:f>
              <c:numCache>
                <c:formatCode>General</c:formatCode>
                <c:ptCount val="30"/>
                <c:pt idx="0">
                  <c:v>198.55</c:v>
                </c:pt>
                <c:pt idx="1">
                  <c:v>145.75</c:v>
                </c:pt>
                <c:pt idx="2">
                  <c:v>160.69999999999999</c:v>
                </c:pt>
                <c:pt idx="3">
                  <c:v>407.7</c:v>
                </c:pt>
                <c:pt idx="4">
                  <c:v>368.65</c:v>
                </c:pt>
                <c:pt idx="5">
                  <c:v>0</c:v>
                </c:pt>
                <c:pt idx="6">
                  <c:v>271.5</c:v>
                </c:pt>
                <c:pt idx="7">
                  <c:v>175.8</c:v>
                </c:pt>
                <c:pt idx="8">
                  <c:v>348.5</c:v>
                </c:pt>
                <c:pt idx="9">
                  <c:v>146.69999999999999</c:v>
                </c:pt>
                <c:pt idx="10">
                  <c:v>306.25</c:v>
                </c:pt>
                <c:pt idx="11">
                  <c:v>304.45</c:v>
                </c:pt>
                <c:pt idx="12">
                  <c:v>0</c:v>
                </c:pt>
                <c:pt idx="13">
                  <c:v>159.75</c:v>
                </c:pt>
                <c:pt idx="14">
                  <c:v>270.39999999999998</c:v>
                </c:pt>
                <c:pt idx="15">
                  <c:v>249.6</c:v>
                </c:pt>
                <c:pt idx="16">
                  <c:v>260.10000000000002</c:v>
                </c:pt>
                <c:pt idx="17">
                  <c:v>0</c:v>
                </c:pt>
                <c:pt idx="18">
                  <c:v>117</c:v>
                </c:pt>
                <c:pt idx="19">
                  <c:v>0</c:v>
                </c:pt>
                <c:pt idx="20">
                  <c:v>0</c:v>
                </c:pt>
                <c:pt idx="21">
                  <c:v>191.1</c:v>
                </c:pt>
                <c:pt idx="22">
                  <c:v>89.95</c:v>
                </c:pt>
                <c:pt idx="23">
                  <c:v>347.65</c:v>
                </c:pt>
                <c:pt idx="24">
                  <c:v>184.54999999999998</c:v>
                </c:pt>
                <c:pt idx="25">
                  <c:v>400</c:v>
                </c:pt>
                <c:pt idx="26">
                  <c:v>0</c:v>
                </c:pt>
                <c:pt idx="27">
                  <c:v>156.1</c:v>
                </c:pt>
                <c:pt idx="28">
                  <c:v>159.15</c:v>
                </c:pt>
                <c:pt idx="29">
                  <c:v>290.64999999999998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D-7B45-8F9B-0474CDF4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63744"/>
        <c:axId val="160865280"/>
      </c:barChart>
      <c:catAx>
        <c:axId val="16086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0865280"/>
        <c:crosses val="autoZero"/>
        <c:auto val="0"/>
        <c:lblAlgn val="ctr"/>
        <c:lblOffset val="100"/>
        <c:noMultiLvlLbl val="0"/>
      </c:catAx>
      <c:valAx>
        <c:axId val="1608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0863744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Ref>
              <c:f>MAI-14!$E$6:$E$36</c:f>
              <c:numCache>
                <c:formatCode>General</c:formatCode>
                <c:ptCount val="31"/>
                <c:pt idx="0">
                  <c:v>0</c:v>
                </c:pt>
                <c:pt idx="1">
                  <c:v>267.60000000000002</c:v>
                </c:pt>
                <c:pt idx="2">
                  <c:v>338.9</c:v>
                </c:pt>
                <c:pt idx="3">
                  <c:v>0</c:v>
                </c:pt>
                <c:pt idx="4">
                  <c:v>97.6</c:v>
                </c:pt>
                <c:pt idx="5">
                  <c:v>85.6</c:v>
                </c:pt>
                <c:pt idx="6">
                  <c:v>293.60000000000002</c:v>
                </c:pt>
                <c:pt idx="7">
                  <c:v>351.1</c:v>
                </c:pt>
                <c:pt idx="8">
                  <c:v>330.09999999999997</c:v>
                </c:pt>
                <c:pt idx="9">
                  <c:v>510</c:v>
                </c:pt>
                <c:pt idx="10">
                  <c:v>0</c:v>
                </c:pt>
                <c:pt idx="11">
                  <c:v>189.95</c:v>
                </c:pt>
                <c:pt idx="12">
                  <c:v>126.95</c:v>
                </c:pt>
                <c:pt idx="13">
                  <c:v>130</c:v>
                </c:pt>
                <c:pt idx="14">
                  <c:v>65.45</c:v>
                </c:pt>
                <c:pt idx="15">
                  <c:v>340.09999999999997</c:v>
                </c:pt>
                <c:pt idx="16">
                  <c:v>226.2</c:v>
                </c:pt>
                <c:pt idx="17">
                  <c:v>0</c:v>
                </c:pt>
                <c:pt idx="18">
                  <c:v>97.7</c:v>
                </c:pt>
                <c:pt idx="19">
                  <c:v>180.4</c:v>
                </c:pt>
                <c:pt idx="20">
                  <c:v>190.1</c:v>
                </c:pt>
                <c:pt idx="21">
                  <c:v>268.60000000000002</c:v>
                </c:pt>
                <c:pt idx="22">
                  <c:v>278.60000000000002</c:v>
                </c:pt>
                <c:pt idx="23">
                  <c:v>495</c:v>
                </c:pt>
                <c:pt idx="24">
                  <c:v>0</c:v>
                </c:pt>
                <c:pt idx="25">
                  <c:v>329.75</c:v>
                </c:pt>
                <c:pt idx="26">
                  <c:v>149.35</c:v>
                </c:pt>
                <c:pt idx="27">
                  <c:v>249.8</c:v>
                </c:pt>
                <c:pt idx="28">
                  <c:v>433.5</c:v>
                </c:pt>
                <c:pt idx="29">
                  <c:v>419.79999999999995</c:v>
                </c:pt>
                <c:pt idx="30">
                  <c:v>389.55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3-564C-A0F4-BD5385079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98272"/>
        <c:axId val="163320960"/>
      </c:barChart>
      <c:catAx>
        <c:axId val="1625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3320960"/>
        <c:crosses val="autoZero"/>
        <c:auto val="0"/>
        <c:lblAlgn val="ctr"/>
        <c:lblOffset val="100"/>
        <c:noMultiLvlLbl val="0"/>
      </c:catAx>
      <c:valAx>
        <c:axId val="1633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598272"/>
        <c:crosses val="autoZero"/>
        <c:crossBetween val="between"/>
      </c:valAx>
      <c:spPr>
        <a:solidFill>
          <a:srgbClr val="FFFFFF"/>
        </a:solidFill>
        <a:ln>
          <a:solidFill>
            <a:srgbClr val="7F7F7F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>
      <a:solidFill>
        <a:srgbClr val="7F7F7F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Lit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strLit>
          </c:cat>
          <c:val>
            <c:numRef>
              <c:f>JUN-14!$E$6:$E$35</c:f>
              <c:numCache>
                <c:formatCode>General</c:formatCode>
                <c:ptCount val="30"/>
                <c:pt idx="0">
                  <c:v>0</c:v>
                </c:pt>
                <c:pt idx="1">
                  <c:v>149.4</c:v>
                </c:pt>
                <c:pt idx="2">
                  <c:v>347.05</c:v>
                </c:pt>
                <c:pt idx="3">
                  <c:v>375.15</c:v>
                </c:pt>
                <c:pt idx="4">
                  <c:v>149.30000000000001</c:v>
                </c:pt>
                <c:pt idx="5">
                  <c:v>285.8</c:v>
                </c:pt>
                <c:pt idx="6">
                  <c:v>372.7</c:v>
                </c:pt>
                <c:pt idx="7">
                  <c:v>0</c:v>
                </c:pt>
                <c:pt idx="8">
                  <c:v>265.3</c:v>
                </c:pt>
                <c:pt idx="9">
                  <c:v>286.5</c:v>
                </c:pt>
                <c:pt idx="10">
                  <c:v>312.39999999999998</c:v>
                </c:pt>
                <c:pt idx="11">
                  <c:v>345.9</c:v>
                </c:pt>
                <c:pt idx="12">
                  <c:v>262.39999999999998</c:v>
                </c:pt>
                <c:pt idx="13">
                  <c:v>439.55</c:v>
                </c:pt>
                <c:pt idx="14">
                  <c:v>0</c:v>
                </c:pt>
                <c:pt idx="15">
                  <c:v>164.25</c:v>
                </c:pt>
                <c:pt idx="16">
                  <c:v>333.4</c:v>
                </c:pt>
                <c:pt idx="17">
                  <c:v>202.7</c:v>
                </c:pt>
                <c:pt idx="18">
                  <c:v>0</c:v>
                </c:pt>
                <c:pt idx="19">
                  <c:v>503.9</c:v>
                </c:pt>
                <c:pt idx="20">
                  <c:v>318.5</c:v>
                </c:pt>
                <c:pt idx="21">
                  <c:v>0</c:v>
                </c:pt>
                <c:pt idx="22">
                  <c:v>160.94999999999999</c:v>
                </c:pt>
                <c:pt idx="23">
                  <c:v>304.39999999999998</c:v>
                </c:pt>
                <c:pt idx="24">
                  <c:v>570.15</c:v>
                </c:pt>
                <c:pt idx="25">
                  <c:v>301.8</c:v>
                </c:pt>
                <c:pt idx="26">
                  <c:v>448.4</c:v>
                </c:pt>
                <c:pt idx="27">
                  <c:v>205.9</c:v>
                </c:pt>
                <c:pt idx="28">
                  <c:v>0</c:v>
                </c:pt>
                <c:pt idx="2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C946-AFC4-114C3517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67488"/>
        <c:axId val="163569024"/>
      </c:barChart>
      <c:catAx>
        <c:axId val="1635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3569024"/>
        <c:crosses val="autoZero"/>
        <c:auto val="0"/>
        <c:lblAlgn val="ctr"/>
        <c:lblOffset val="100"/>
        <c:noMultiLvlLbl val="0"/>
      </c:catAx>
      <c:valAx>
        <c:axId val="1635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3567488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Ref>
              <c:f>JUL-14!$E$6:$E$36</c:f>
              <c:numCache>
                <c:formatCode>General</c:formatCode>
                <c:ptCount val="31"/>
                <c:pt idx="0">
                  <c:v>260.25</c:v>
                </c:pt>
                <c:pt idx="1">
                  <c:v>195.5</c:v>
                </c:pt>
                <c:pt idx="2">
                  <c:v>237.2</c:v>
                </c:pt>
                <c:pt idx="3">
                  <c:v>101.2</c:v>
                </c:pt>
                <c:pt idx="4">
                  <c:v>251.3</c:v>
                </c:pt>
                <c:pt idx="5">
                  <c:v>0</c:v>
                </c:pt>
                <c:pt idx="6">
                  <c:v>311.14999999999998</c:v>
                </c:pt>
                <c:pt idx="7">
                  <c:v>371.15</c:v>
                </c:pt>
                <c:pt idx="8">
                  <c:v>167.9</c:v>
                </c:pt>
                <c:pt idx="9">
                  <c:v>454.75</c:v>
                </c:pt>
                <c:pt idx="10">
                  <c:v>247.6</c:v>
                </c:pt>
                <c:pt idx="11">
                  <c:v>320.45</c:v>
                </c:pt>
                <c:pt idx="12">
                  <c:v>0</c:v>
                </c:pt>
                <c:pt idx="13">
                  <c:v>115.8</c:v>
                </c:pt>
                <c:pt idx="14">
                  <c:v>397.3</c:v>
                </c:pt>
                <c:pt idx="15">
                  <c:v>260.25</c:v>
                </c:pt>
                <c:pt idx="16">
                  <c:v>205.95</c:v>
                </c:pt>
                <c:pt idx="17">
                  <c:v>319</c:v>
                </c:pt>
                <c:pt idx="18">
                  <c:v>429.84999999999997</c:v>
                </c:pt>
                <c:pt idx="19">
                  <c:v>0</c:v>
                </c:pt>
                <c:pt idx="20">
                  <c:v>253.7</c:v>
                </c:pt>
                <c:pt idx="21">
                  <c:v>168.8</c:v>
                </c:pt>
                <c:pt idx="22">
                  <c:v>158.30000000000001</c:v>
                </c:pt>
                <c:pt idx="23">
                  <c:v>213.25</c:v>
                </c:pt>
                <c:pt idx="24">
                  <c:v>231</c:v>
                </c:pt>
                <c:pt idx="25">
                  <c:v>203.9</c:v>
                </c:pt>
                <c:pt idx="26">
                  <c:v>0</c:v>
                </c:pt>
                <c:pt idx="27">
                  <c:v>347.3</c:v>
                </c:pt>
                <c:pt idx="28">
                  <c:v>198.8</c:v>
                </c:pt>
                <c:pt idx="29">
                  <c:v>434.65000000000003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D-F24A-8F78-FF9E3750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70656"/>
        <c:axId val="163272192"/>
      </c:barChart>
      <c:catAx>
        <c:axId val="16327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3272192"/>
        <c:crosses val="autoZero"/>
        <c:auto val="0"/>
        <c:lblAlgn val="ctr"/>
        <c:lblOffset val="100"/>
        <c:noMultiLvlLbl val="0"/>
      </c:catAx>
      <c:valAx>
        <c:axId val="1632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3270656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Ref>
              <c:f>AGO-14!$A$6:$A$36</c:f>
              <c:strCache>
                <c:ptCount val="31"/>
                <c:pt idx="0">
                  <c:v>1/S</c:v>
                </c:pt>
                <c:pt idx="1">
                  <c:v>2/S</c:v>
                </c:pt>
                <c:pt idx="2">
                  <c:v>3/D</c:v>
                </c:pt>
                <c:pt idx="3">
                  <c:v>4/S</c:v>
                </c:pt>
                <c:pt idx="4">
                  <c:v>5/T</c:v>
                </c:pt>
                <c:pt idx="5">
                  <c:v>6/Q</c:v>
                </c:pt>
                <c:pt idx="6">
                  <c:v>7/Q</c:v>
                </c:pt>
                <c:pt idx="7">
                  <c:v>8/S</c:v>
                </c:pt>
                <c:pt idx="8">
                  <c:v>9/S</c:v>
                </c:pt>
                <c:pt idx="9">
                  <c:v>10/D</c:v>
                </c:pt>
                <c:pt idx="10">
                  <c:v>11/S</c:v>
                </c:pt>
                <c:pt idx="11">
                  <c:v>12/T</c:v>
                </c:pt>
                <c:pt idx="12">
                  <c:v>13/Q</c:v>
                </c:pt>
                <c:pt idx="13">
                  <c:v>14/Q</c:v>
                </c:pt>
                <c:pt idx="14">
                  <c:v>15/S</c:v>
                </c:pt>
                <c:pt idx="15">
                  <c:v>16/S</c:v>
                </c:pt>
                <c:pt idx="16">
                  <c:v>17/D</c:v>
                </c:pt>
                <c:pt idx="17">
                  <c:v>18/S</c:v>
                </c:pt>
                <c:pt idx="18">
                  <c:v>19/T</c:v>
                </c:pt>
                <c:pt idx="19">
                  <c:v>20/Q</c:v>
                </c:pt>
                <c:pt idx="20">
                  <c:v>21/Q</c:v>
                </c:pt>
                <c:pt idx="21">
                  <c:v>22/S</c:v>
                </c:pt>
                <c:pt idx="22">
                  <c:v>23/S</c:v>
                </c:pt>
                <c:pt idx="23">
                  <c:v>24/D</c:v>
                </c:pt>
                <c:pt idx="24">
                  <c:v>25/S</c:v>
                </c:pt>
                <c:pt idx="25">
                  <c:v>26/T</c:v>
                </c:pt>
                <c:pt idx="26">
                  <c:v>27/Q</c:v>
                </c:pt>
                <c:pt idx="27">
                  <c:v>28/Q</c:v>
                </c:pt>
                <c:pt idx="28">
                  <c:v>29/S</c:v>
                </c:pt>
                <c:pt idx="29">
                  <c:v>30/S</c:v>
                </c:pt>
                <c:pt idx="30">
                  <c:v>31/D</c:v>
                </c:pt>
              </c:strCache>
            </c:strRef>
          </c:cat>
          <c:val>
            <c:numRef>
              <c:f>AGO-14!$E$6:$E$36</c:f>
              <c:numCache>
                <c:formatCode>General</c:formatCode>
                <c:ptCount val="31"/>
                <c:pt idx="0">
                  <c:v>353.29999999999995</c:v>
                </c:pt>
                <c:pt idx="1">
                  <c:v>252.35</c:v>
                </c:pt>
                <c:pt idx="2">
                  <c:v>0</c:v>
                </c:pt>
                <c:pt idx="3">
                  <c:v>130.9</c:v>
                </c:pt>
                <c:pt idx="4">
                  <c:v>75.5</c:v>
                </c:pt>
                <c:pt idx="5">
                  <c:v>357</c:v>
                </c:pt>
                <c:pt idx="6">
                  <c:v>334.25</c:v>
                </c:pt>
                <c:pt idx="7">
                  <c:v>585.57999999999993</c:v>
                </c:pt>
                <c:pt idx="8">
                  <c:v>281.64999999999998</c:v>
                </c:pt>
                <c:pt idx="9">
                  <c:v>0</c:v>
                </c:pt>
                <c:pt idx="10">
                  <c:v>244.9</c:v>
                </c:pt>
                <c:pt idx="11">
                  <c:v>280.14999999999998</c:v>
                </c:pt>
                <c:pt idx="12">
                  <c:v>387.54999999999995</c:v>
                </c:pt>
                <c:pt idx="13">
                  <c:v>368.35</c:v>
                </c:pt>
                <c:pt idx="14">
                  <c:v>309.2</c:v>
                </c:pt>
                <c:pt idx="15">
                  <c:v>417.75</c:v>
                </c:pt>
                <c:pt idx="16">
                  <c:v>0</c:v>
                </c:pt>
                <c:pt idx="17">
                  <c:v>176.85</c:v>
                </c:pt>
                <c:pt idx="18">
                  <c:v>293.39999999999998</c:v>
                </c:pt>
                <c:pt idx="19">
                  <c:v>255.5</c:v>
                </c:pt>
                <c:pt idx="20">
                  <c:v>324.5</c:v>
                </c:pt>
                <c:pt idx="21">
                  <c:v>500.9</c:v>
                </c:pt>
                <c:pt idx="22">
                  <c:v>359.7</c:v>
                </c:pt>
                <c:pt idx="23">
                  <c:v>0</c:v>
                </c:pt>
                <c:pt idx="24">
                  <c:v>297.3</c:v>
                </c:pt>
                <c:pt idx="25">
                  <c:v>193.2</c:v>
                </c:pt>
                <c:pt idx="26">
                  <c:v>142.5</c:v>
                </c:pt>
                <c:pt idx="27">
                  <c:v>260.55</c:v>
                </c:pt>
                <c:pt idx="28">
                  <c:v>365.3</c:v>
                </c:pt>
                <c:pt idx="29">
                  <c:v>643.9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B-7645-8683-DEF97BE8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19968"/>
        <c:axId val="169221504"/>
      </c:barChart>
      <c:catAx>
        <c:axId val="16921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221504"/>
        <c:crosses val="autoZero"/>
        <c:auto val="0"/>
        <c:lblAlgn val="ctr"/>
        <c:lblOffset val="100"/>
        <c:noMultiLvlLbl val="0"/>
      </c:catAx>
      <c:valAx>
        <c:axId val="16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219968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Ref>
              <c:f>SET-14!$A$6:$A$36</c:f>
              <c:strCache>
                <c:ptCount val="31"/>
                <c:pt idx="0">
                  <c:v>1/S</c:v>
                </c:pt>
                <c:pt idx="1">
                  <c:v>2/T</c:v>
                </c:pt>
                <c:pt idx="2">
                  <c:v>3/Q</c:v>
                </c:pt>
                <c:pt idx="3">
                  <c:v>4/Q</c:v>
                </c:pt>
                <c:pt idx="4">
                  <c:v>5/S</c:v>
                </c:pt>
                <c:pt idx="5">
                  <c:v>6/S</c:v>
                </c:pt>
                <c:pt idx="6">
                  <c:v>7/D</c:v>
                </c:pt>
                <c:pt idx="7">
                  <c:v>8/S</c:v>
                </c:pt>
                <c:pt idx="8">
                  <c:v>9/T</c:v>
                </c:pt>
                <c:pt idx="9">
                  <c:v>10/Q</c:v>
                </c:pt>
                <c:pt idx="10">
                  <c:v>11/Q</c:v>
                </c:pt>
                <c:pt idx="11">
                  <c:v>12/S</c:v>
                </c:pt>
                <c:pt idx="12">
                  <c:v>13/S</c:v>
                </c:pt>
                <c:pt idx="13">
                  <c:v>14/D</c:v>
                </c:pt>
                <c:pt idx="14">
                  <c:v>15/S</c:v>
                </c:pt>
                <c:pt idx="15">
                  <c:v>16/T</c:v>
                </c:pt>
                <c:pt idx="16">
                  <c:v>17/Q</c:v>
                </c:pt>
                <c:pt idx="17">
                  <c:v>18/Q</c:v>
                </c:pt>
                <c:pt idx="18">
                  <c:v>19/S</c:v>
                </c:pt>
                <c:pt idx="19">
                  <c:v>20/S</c:v>
                </c:pt>
                <c:pt idx="20">
                  <c:v>21/D</c:v>
                </c:pt>
                <c:pt idx="21">
                  <c:v>22/S</c:v>
                </c:pt>
                <c:pt idx="22">
                  <c:v>23/T</c:v>
                </c:pt>
                <c:pt idx="23">
                  <c:v>24/Q</c:v>
                </c:pt>
                <c:pt idx="24">
                  <c:v>25/Q</c:v>
                </c:pt>
                <c:pt idx="25">
                  <c:v>26/S</c:v>
                </c:pt>
                <c:pt idx="26">
                  <c:v>27/S</c:v>
                </c:pt>
                <c:pt idx="27">
                  <c:v>28/D</c:v>
                </c:pt>
                <c:pt idx="28">
                  <c:v>29/S</c:v>
                </c:pt>
                <c:pt idx="29">
                  <c:v>30/T</c:v>
                </c:pt>
              </c:strCache>
            </c:strRef>
          </c:cat>
          <c:val>
            <c:numRef>
              <c:f>SET-14!$E$6:$E$36</c:f>
              <c:numCache>
                <c:formatCode>General</c:formatCode>
                <c:ptCount val="31"/>
                <c:pt idx="0">
                  <c:v>324.34999999999997</c:v>
                </c:pt>
                <c:pt idx="1">
                  <c:v>196.85</c:v>
                </c:pt>
                <c:pt idx="2">
                  <c:v>190.35</c:v>
                </c:pt>
                <c:pt idx="3">
                  <c:v>345.2</c:v>
                </c:pt>
                <c:pt idx="4">
                  <c:v>497.7</c:v>
                </c:pt>
                <c:pt idx="5">
                  <c:v>809.4</c:v>
                </c:pt>
                <c:pt idx="6">
                  <c:v>0</c:v>
                </c:pt>
                <c:pt idx="7">
                  <c:v>238.15</c:v>
                </c:pt>
                <c:pt idx="8">
                  <c:v>432.4</c:v>
                </c:pt>
                <c:pt idx="9">
                  <c:v>261.75</c:v>
                </c:pt>
                <c:pt idx="10">
                  <c:v>276.55</c:v>
                </c:pt>
                <c:pt idx="11">
                  <c:v>482.65</c:v>
                </c:pt>
                <c:pt idx="12">
                  <c:v>330.05</c:v>
                </c:pt>
                <c:pt idx="13">
                  <c:v>0</c:v>
                </c:pt>
                <c:pt idx="14">
                  <c:v>223.7</c:v>
                </c:pt>
                <c:pt idx="15">
                  <c:v>140.1</c:v>
                </c:pt>
                <c:pt idx="16">
                  <c:v>261</c:v>
                </c:pt>
                <c:pt idx="17">
                  <c:v>282</c:v>
                </c:pt>
                <c:pt idx="18">
                  <c:v>393.45</c:v>
                </c:pt>
                <c:pt idx="19">
                  <c:v>543.6</c:v>
                </c:pt>
                <c:pt idx="20">
                  <c:v>0</c:v>
                </c:pt>
                <c:pt idx="21">
                  <c:v>261.7</c:v>
                </c:pt>
                <c:pt idx="22">
                  <c:v>221.10000000000002</c:v>
                </c:pt>
                <c:pt idx="23">
                  <c:v>195.3</c:v>
                </c:pt>
                <c:pt idx="24">
                  <c:v>356.90000000000003</c:v>
                </c:pt>
                <c:pt idx="25">
                  <c:v>362</c:v>
                </c:pt>
                <c:pt idx="26">
                  <c:v>425.6</c:v>
                </c:pt>
                <c:pt idx="27">
                  <c:v>0</c:v>
                </c:pt>
                <c:pt idx="28">
                  <c:v>83.15</c:v>
                </c:pt>
                <c:pt idx="29">
                  <c:v>276.60000000000002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B-6B48-987F-04CF26E85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99040"/>
        <c:axId val="163800576"/>
      </c:barChart>
      <c:catAx>
        <c:axId val="16379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3800576"/>
        <c:crosses val="autoZero"/>
        <c:auto val="0"/>
        <c:lblAlgn val="ctr"/>
        <c:lblOffset val="100"/>
        <c:noMultiLvlLbl val="0"/>
      </c:catAx>
      <c:valAx>
        <c:axId val="1638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3799040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Ref>
              <c:f>OUT-14!$A$6:$A$36</c:f>
              <c:strCache>
                <c:ptCount val="31"/>
                <c:pt idx="0">
                  <c:v>1/Q</c:v>
                </c:pt>
                <c:pt idx="1">
                  <c:v>2/Q</c:v>
                </c:pt>
                <c:pt idx="2">
                  <c:v>3/S</c:v>
                </c:pt>
                <c:pt idx="3">
                  <c:v>4/S</c:v>
                </c:pt>
                <c:pt idx="4">
                  <c:v>5/D</c:v>
                </c:pt>
                <c:pt idx="5">
                  <c:v>6/S</c:v>
                </c:pt>
                <c:pt idx="6">
                  <c:v>7/T</c:v>
                </c:pt>
                <c:pt idx="7">
                  <c:v>8/Q</c:v>
                </c:pt>
                <c:pt idx="8">
                  <c:v>9/Q</c:v>
                </c:pt>
                <c:pt idx="9">
                  <c:v>10/S</c:v>
                </c:pt>
                <c:pt idx="10">
                  <c:v>11/S</c:v>
                </c:pt>
                <c:pt idx="11">
                  <c:v>12/D</c:v>
                </c:pt>
                <c:pt idx="12">
                  <c:v>13/S</c:v>
                </c:pt>
                <c:pt idx="13">
                  <c:v>14/T</c:v>
                </c:pt>
                <c:pt idx="14">
                  <c:v>15/Q</c:v>
                </c:pt>
                <c:pt idx="15">
                  <c:v>16/Q</c:v>
                </c:pt>
                <c:pt idx="16">
                  <c:v>17/S</c:v>
                </c:pt>
                <c:pt idx="17">
                  <c:v>18/S</c:v>
                </c:pt>
                <c:pt idx="18">
                  <c:v>19/D</c:v>
                </c:pt>
                <c:pt idx="19">
                  <c:v>20/S</c:v>
                </c:pt>
                <c:pt idx="20">
                  <c:v>21/T</c:v>
                </c:pt>
                <c:pt idx="21">
                  <c:v>22/Q</c:v>
                </c:pt>
                <c:pt idx="22">
                  <c:v>23/Q</c:v>
                </c:pt>
                <c:pt idx="23">
                  <c:v>24/S</c:v>
                </c:pt>
                <c:pt idx="24">
                  <c:v>25/S</c:v>
                </c:pt>
                <c:pt idx="25">
                  <c:v>26/D</c:v>
                </c:pt>
                <c:pt idx="26">
                  <c:v>27/S</c:v>
                </c:pt>
                <c:pt idx="27">
                  <c:v>28/T</c:v>
                </c:pt>
                <c:pt idx="28">
                  <c:v>29/Q</c:v>
                </c:pt>
                <c:pt idx="29">
                  <c:v>30/Q</c:v>
                </c:pt>
                <c:pt idx="30">
                  <c:v>31/S</c:v>
                </c:pt>
              </c:strCache>
            </c:strRef>
          </c:cat>
          <c:val>
            <c:numRef>
              <c:f>OUT-14!$E$6:$E$36</c:f>
              <c:numCache>
                <c:formatCode>General</c:formatCode>
                <c:ptCount val="31"/>
                <c:pt idx="0">
                  <c:v>371.1</c:v>
                </c:pt>
                <c:pt idx="1">
                  <c:v>218.7</c:v>
                </c:pt>
                <c:pt idx="2">
                  <c:v>266.7</c:v>
                </c:pt>
                <c:pt idx="3">
                  <c:v>581.04999999999995</c:v>
                </c:pt>
                <c:pt idx="4">
                  <c:v>0</c:v>
                </c:pt>
                <c:pt idx="5">
                  <c:v>185.2</c:v>
                </c:pt>
                <c:pt idx="6">
                  <c:v>181.4</c:v>
                </c:pt>
                <c:pt idx="7">
                  <c:v>209.1</c:v>
                </c:pt>
                <c:pt idx="8">
                  <c:v>235.8</c:v>
                </c:pt>
                <c:pt idx="9">
                  <c:v>359.05</c:v>
                </c:pt>
                <c:pt idx="10">
                  <c:v>433</c:v>
                </c:pt>
                <c:pt idx="11">
                  <c:v>0</c:v>
                </c:pt>
                <c:pt idx="12">
                  <c:v>271.60000000000002</c:v>
                </c:pt>
                <c:pt idx="13">
                  <c:v>367.6</c:v>
                </c:pt>
                <c:pt idx="14">
                  <c:v>328.65</c:v>
                </c:pt>
                <c:pt idx="15">
                  <c:v>218.8</c:v>
                </c:pt>
                <c:pt idx="16">
                  <c:v>350.5</c:v>
                </c:pt>
                <c:pt idx="17">
                  <c:v>400.7</c:v>
                </c:pt>
                <c:pt idx="18">
                  <c:v>0</c:v>
                </c:pt>
                <c:pt idx="19">
                  <c:v>168.15</c:v>
                </c:pt>
                <c:pt idx="20">
                  <c:v>185.1</c:v>
                </c:pt>
                <c:pt idx="21">
                  <c:v>286</c:v>
                </c:pt>
                <c:pt idx="22">
                  <c:v>414.4</c:v>
                </c:pt>
                <c:pt idx="23">
                  <c:v>363.1</c:v>
                </c:pt>
                <c:pt idx="24">
                  <c:v>280.2</c:v>
                </c:pt>
                <c:pt idx="25">
                  <c:v>0</c:v>
                </c:pt>
                <c:pt idx="26">
                  <c:v>87.4</c:v>
                </c:pt>
                <c:pt idx="27">
                  <c:v>85.2</c:v>
                </c:pt>
                <c:pt idx="28">
                  <c:v>85.25</c:v>
                </c:pt>
                <c:pt idx="29">
                  <c:v>285.39999999999998</c:v>
                </c:pt>
                <c:pt idx="30">
                  <c:v>386.5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843-A81E-8583EABE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76320"/>
        <c:axId val="169577856"/>
      </c:barChart>
      <c:catAx>
        <c:axId val="16957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577856"/>
        <c:crosses val="autoZero"/>
        <c:auto val="0"/>
        <c:lblAlgn val="ctr"/>
        <c:lblOffset val="100"/>
        <c:noMultiLvlLbl val="0"/>
      </c:catAx>
      <c:valAx>
        <c:axId val="1695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576320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Ref>
              <c:f>NOV-14!$A$6:$A$36</c:f>
              <c:strCache>
                <c:ptCount val="31"/>
                <c:pt idx="0">
                  <c:v>1/S</c:v>
                </c:pt>
                <c:pt idx="1">
                  <c:v>2/D</c:v>
                </c:pt>
                <c:pt idx="2">
                  <c:v>3/S</c:v>
                </c:pt>
                <c:pt idx="3">
                  <c:v>4/T</c:v>
                </c:pt>
                <c:pt idx="4">
                  <c:v>5/Q</c:v>
                </c:pt>
                <c:pt idx="5">
                  <c:v>6/Q</c:v>
                </c:pt>
                <c:pt idx="6">
                  <c:v>7/S</c:v>
                </c:pt>
                <c:pt idx="7">
                  <c:v>8/S</c:v>
                </c:pt>
                <c:pt idx="8">
                  <c:v>9/D</c:v>
                </c:pt>
                <c:pt idx="9">
                  <c:v>10/S</c:v>
                </c:pt>
                <c:pt idx="10">
                  <c:v>11/T</c:v>
                </c:pt>
                <c:pt idx="11">
                  <c:v>12/Q</c:v>
                </c:pt>
                <c:pt idx="12">
                  <c:v>13/Q</c:v>
                </c:pt>
                <c:pt idx="13">
                  <c:v>14/S</c:v>
                </c:pt>
                <c:pt idx="14">
                  <c:v>15/S</c:v>
                </c:pt>
                <c:pt idx="15">
                  <c:v>16/D</c:v>
                </c:pt>
                <c:pt idx="16">
                  <c:v>17/S</c:v>
                </c:pt>
                <c:pt idx="17">
                  <c:v>18/T</c:v>
                </c:pt>
                <c:pt idx="18">
                  <c:v>19/Q</c:v>
                </c:pt>
                <c:pt idx="19">
                  <c:v>20/Q</c:v>
                </c:pt>
                <c:pt idx="20">
                  <c:v>21/S</c:v>
                </c:pt>
                <c:pt idx="21">
                  <c:v>22/S</c:v>
                </c:pt>
                <c:pt idx="22">
                  <c:v>23/D</c:v>
                </c:pt>
                <c:pt idx="23">
                  <c:v>24/S</c:v>
                </c:pt>
                <c:pt idx="24">
                  <c:v>25/T</c:v>
                </c:pt>
                <c:pt idx="25">
                  <c:v>26/Q</c:v>
                </c:pt>
                <c:pt idx="26">
                  <c:v>27/Q</c:v>
                </c:pt>
                <c:pt idx="27">
                  <c:v>28/S</c:v>
                </c:pt>
                <c:pt idx="28">
                  <c:v>29/S</c:v>
                </c:pt>
                <c:pt idx="29">
                  <c:v>30/D</c:v>
                </c:pt>
              </c:strCache>
            </c:strRef>
          </c:cat>
          <c:val>
            <c:numRef>
              <c:f>NOV-14!$E$6:$E$36</c:f>
              <c:numCache>
                <c:formatCode>General</c:formatCode>
                <c:ptCount val="31"/>
                <c:pt idx="0">
                  <c:v>319.64999999999998</c:v>
                </c:pt>
                <c:pt idx="1">
                  <c:v>0</c:v>
                </c:pt>
                <c:pt idx="2">
                  <c:v>197.2</c:v>
                </c:pt>
                <c:pt idx="3">
                  <c:v>334.1</c:v>
                </c:pt>
                <c:pt idx="4">
                  <c:v>441.25</c:v>
                </c:pt>
                <c:pt idx="5">
                  <c:v>355.6</c:v>
                </c:pt>
                <c:pt idx="6">
                  <c:v>262.89999999999998</c:v>
                </c:pt>
                <c:pt idx="7">
                  <c:v>469.1</c:v>
                </c:pt>
                <c:pt idx="8">
                  <c:v>0</c:v>
                </c:pt>
                <c:pt idx="9">
                  <c:v>200.25</c:v>
                </c:pt>
                <c:pt idx="10">
                  <c:v>385.45</c:v>
                </c:pt>
                <c:pt idx="11">
                  <c:v>331.05</c:v>
                </c:pt>
                <c:pt idx="12">
                  <c:v>416.9</c:v>
                </c:pt>
                <c:pt idx="13">
                  <c:v>451.35</c:v>
                </c:pt>
                <c:pt idx="14">
                  <c:v>336.2</c:v>
                </c:pt>
                <c:pt idx="15">
                  <c:v>0</c:v>
                </c:pt>
                <c:pt idx="16">
                  <c:v>115.65</c:v>
                </c:pt>
                <c:pt idx="17">
                  <c:v>213.55</c:v>
                </c:pt>
                <c:pt idx="18">
                  <c:v>187.2</c:v>
                </c:pt>
                <c:pt idx="19">
                  <c:v>233.3</c:v>
                </c:pt>
                <c:pt idx="20">
                  <c:v>478.29999999999995</c:v>
                </c:pt>
                <c:pt idx="21">
                  <c:v>445.84999999999997</c:v>
                </c:pt>
                <c:pt idx="22">
                  <c:v>0</c:v>
                </c:pt>
                <c:pt idx="23">
                  <c:v>181.6</c:v>
                </c:pt>
                <c:pt idx="24">
                  <c:v>211.9</c:v>
                </c:pt>
                <c:pt idx="25">
                  <c:v>243</c:v>
                </c:pt>
                <c:pt idx="26">
                  <c:v>318.14999999999998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6-D64B-A305-71E9BD65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33376"/>
        <c:axId val="162534912"/>
      </c:barChart>
      <c:catAx>
        <c:axId val="16253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534912"/>
        <c:crosses val="autoZero"/>
        <c:auto val="0"/>
        <c:lblAlgn val="ctr"/>
        <c:lblOffset val="100"/>
        <c:noMultiLvlLbl val="0"/>
      </c:catAx>
      <c:valAx>
        <c:axId val="1625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533376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FFFFFF"/>
        </a:solidFill>
      </c:spPr>
    </c:floor>
    <c:sideWall>
      <c:thickness val="0"/>
      <c:spPr>
        <a:solidFill>
          <a:srgbClr val="FFFFFF"/>
        </a:solidFill>
      </c:spPr>
    </c:sideWall>
    <c:backWall>
      <c:thickness val="0"/>
      <c:spPr>
        <a:solidFill>
          <a:srgbClr val="FFFFFF"/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AGO!$A$3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Ref>
              <c:f>AGO!$E$6:$E$36</c:f>
              <c:numCache>
                <c:formatCode>#,##0.00</c:formatCode>
                <c:ptCount val="31"/>
                <c:pt idx="0">
                  <c:v>204.3</c:v>
                </c:pt>
                <c:pt idx="1">
                  <c:v>287.85000000000002</c:v>
                </c:pt>
                <c:pt idx="2">
                  <c:v>424.34000000000003</c:v>
                </c:pt>
                <c:pt idx="3">
                  <c:v>0</c:v>
                </c:pt>
                <c:pt idx="4">
                  <c:v>161.25</c:v>
                </c:pt>
                <c:pt idx="5">
                  <c:v>153.5</c:v>
                </c:pt>
                <c:pt idx="6">
                  <c:v>220.24</c:v>
                </c:pt>
                <c:pt idx="7">
                  <c:v>217.2</c:v>
                </c:pt>
                <c:pt idx="8">
                  <c:v>236.6</c:v>
                </c:pt>
                <c:pt idx="9">
                  <c:v>326.7</c:v>
                </c:pt>
                <c:pt idx="10">
                  <c:v>0</c:v>
                </c:pt>
                <c:pt idx="11">
                  <c:v>233.20000000000002</c:v>
                </c:pt>
                <c:pt idx="12">
                  <c:v>153.5</c:v>
                </c:pt>
                <c:pt idx="13">
                  <c:v>208.5</c:v>
                </c:pt>
                <c:pt idx="14">
                  <c:v>174.5</c:v>
                </c:pt>
                <c:pt idx="15">
                  <c:v>292.29000000000002</c:v>
                </c:pt>
                <c:pt idx="16">
                  <c:v>180.45</c:v>
                </c:pt>
                <c:pt idx="17">
                  <c:v>0</c:v>
                </c:pt>
                <c:pt idx="18">
                  <c:v>85.2</c:v>
                </c:pt>
                <c:pt idx="19">
                  <c:v>177.2</c:v>
                </c:pt>
                <c:pt idx="20">
                  <c:v>111.75</c:v>
                </c:pt>
                <c:pt idx="21">
                  <c:v>180</c:v>
                </c:pt>
                <c:pt idx="22">
                  <c:v>217.54000000000002</c:v>
                </c:pt>
                <c:pt idx="23">
                  <c:v>219.74</c:v>
                </c:pt>
                <c:pt idx="24">
                  <c:v>0</c:v>
                </c:pt>
                <c:pt idx="25">
                  <c:v>102</c:v>
                </c:pt>
                <c:pt idx="26">
                  <c:v>99.95</c:v>
                </c:pt>
                <c:pt idx="27">
                  <c:v>156.25</c:v>
                </c:pt>
                <c:pt idx="28">
                  <c:v>228.05</c:v>
                </c:pt>
                <c:pt idx="29">
                  <c:v>357.20000000000005</c:v>
                </c:pt>
                <c:pt idx="30">
                  <c:v>264.59999999999997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8D4C-9446-73666C45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403200"/>
        <c:axId val="154404736"/>
        <c:axId val="0"/>
      </c:bar3DChart>
      <c:catAx>
        <c:axId val="15440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4404736"/>
        <c:crosses val="autoZero"/>
        <c:auto val="0"/>
        <c:lblAlgn val="ctr"/>
        <c:lblOffset val="100"/>
        <c:noMultiLvlLbl val="0"/>
      </c:catAx>
      <c:valAx>
        <c:axId val="15440473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4403200"/>
        <c:crosses val="autoZero"/>
        <c:crossBetween val="between"/>
      </c:valAx>
      <c:spPr>
        <a:solidFill>
          <a:srgbClr val="FFFFFF"/>
        </a:solidFill>
        <a:ln>
          <a:solidFill>
            <a:srgbClr val="7F7F7F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7F7F7F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Ref>
              <c:f>DEZ-14!$A$6:$A$36</c:f>
              <c:strCache>
                <c:ptCount val="31"/>
                <c:pt idx="0">
                  <c:v>1/S</c:v>
                </c:pt>
                <c:pt idx="1">
                  <c:v>2/T</c:v>
                </c:pt>
                <c:pt idx="2">
                  <c:v>3/Q</c:v>
                </c:pt>
                <c:pt idx="3">
                  <c:v>4/Q</c:v>
                </c:pt>
                <c:pt idx="4">
                  <c:v>5/S</c:v>
                </c:pt>
                <c:pt idx="5">
                  <c:v>6/S</c:v>
                </c:pt>
                <c:pt idx="6">
                  <c:v>7/D</c:v>
                </c:pt>
                <c:pt idx="7">
                  <c:v>8/S</c:v>
                </c:pt>
                <c:pt idx="8">
                  <c:v>9/T</c:v>
                </c:pt>
                <c:pt idx="9">
                  <c:v>10/Q</c:v>
                </c:pt>
                <c:pt idx="10">
                  <c:v>11/Q</c:v>
                </c:pt>
                <c:pt idx="11">
                  <c:v>12/S</c:v>
                </c:pt>
                <c:pt idx="12">
                  <c:v>13/S</c:v>
                </c:pt>
                <c:pt idx="13">
                  <c:v>14/D</c:v>
                </c:pt>
                <c:pt idx="14">
                  <c:v>15/S</c:v>
                </c:pt>
                <c:pt idx="15">
                  <c:v>16/T</c:v>
                </c:pt>
                <c:pt idx="16">
                  <c:v>17/Q</c:v>
                </c:pt>
                <c:pt idx="17">
                  <c:v>18/Q</c:v>
                </c:pt>
                <c:pt idx="18">
                  <c:v>19/S</c:v>
                </c:pt>
                <c:pt idx="19">
                  <c:v>20/S</c:v>
                </c:pt>
                <c:pt idx="20">
                  <c:v>21/D</c:v>
                </c:pt>
                <c:pt idx="21">
                  <c:v>22/S</c:v>
                </c:pt>
                <c:pt idx="22">
                  <c:v>23/T</c:v>
                </c:pt>
                <c:pt idx="23">
                  <c:v>24/Q</c:v>
                </c:pt>
                <c:pt idx="24">
                  <c:v>25/Q</c:v>
                </c:pt>
                <c:pt idx="25">
                  <c:v>26/S</c:v>
                </c:pt>
                <c:pt idx="26">
                  <c:v>27/S</c:v>
                </c:pt>
                <c:pt idx="27">
                  <c:v>28/D</c:v>
                </c:pt>
                <c:pt idx="28">
                  <c:v>29/S</c:v>
                </c:pt>
                <c:pt idx="29">
                  <c:v>30/T</c:v>
                </c:pt>
                <c:pt idx="30">
                  <c:v>31/Q</c:v>
                </c:pt>
              </c:strCache>
            </c:strRef>
          </c:cat>
          <c:val>
            <c:numRef>
              <c:f>DEZ-14!$E$6:$E$36</c:f>
              <c:numCache>
                <c:formatCode>General</c:formatCode>
                <c:ptCount val="31"/>
                <c:pt idx="0">
                  <c:v>376.59999999999997</c:v>
                </c:pt>
                <c:pt idx="1">
                  <c:v>443.95</c:v>
                </c:pt>
                <c:pt idx="2">
                  <c:v>404.9</c:v>
                </c:pt>
                <c:pt idx="3">
                  <c:v>480.1</c:v>
                </c:pt>
                <c:pt idx="4">
                  <c:v>433.75</c:v>
                </c:pt>
                <c:pt idx="5">
                  <c:v>439.29999999999995</c:v>
                </c:pt>
                <c:pt idx="6">
                  <c:v>0</c:v>
                </c:pt>
                <c:pt idx="7">
                  <c:v>264.55</c:v>
                </c:pt>
                <c:pt idx="8">
                  <c:v>143.15</c:v>
                </c:pt>
                <c:pt idx="9">
                  <c:v>247.9</c:v>
                </c:pt>
                <c:pt idx="10">
                  <c:v>418.8</c:v>
                </c:pt>
                <c:pt idx="11">
                  <c:v>529.9</c:v>
                </c:pt>
                <c:pt idx="12">
                  <c:v>364.8</c:v>
                </c:pt>
                <c:pt idx="13">
                  <c:v>0</c:v>
                </c:pt>
                <c:pt idx="14">
                  <c:v>165.9</c:v>
                </c:pt>
                <c:pt idx="15">
                  <c:v>357.35</c:v>
                </c:pt>
                <c:pt idx="16">
                  <c:v>434.9</c:v>
                </c:pt>
                <c:pt idx="17">
                  <c:v>507</c:v>
                </c:pt>
                <c:pt idx="18">
                  <c:v>734.8</c:v>
                </c:pt>
                <c:pt idx="19">
                  <c:v>451.6</c:v>
                </c:pt>
                <c:pt idx="20">
                  <c:v>0</c:v>
                </c:pt>
                <c:pt idx="21">
                  <c:v>231.55</c:v>
                </c:pt>
                <c:pt idx="22">
                  <c:v>796.49999999999989</c:v>
                </c:pt>
                <c:pt idx="23">
                  <c:v>901.65</c:v>
                </c:pt>
                <c:pt idx="24">
                  <c:v>0</c:v>
                </c:pt>
                <c:pt idx="25">
                  <c:v>422.2</c:v>
                </c:pt>
                <c:pt idx="26">
                  <c:v>412.2</c:v>
                </c:pt>
                <c:pt idx="27">
                  <c:v>0</c:v>
                </c:pt>
                <c:pt idx="28">
                  <c:v>358.15</c:v>
                </c:pt>
                <c:pt idx="29">
                  <c:v>521.75</c:v>
                </c:pt>
                <c:pt idx="30">
                  <c:v>580.25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B-1A41-B66D-DB3A18EAA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24768"/>
        <c:axId val="169426304"/>
      </c:barChart>
      <c:catAx>
        <c:axId val="16942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426304"/>
        <c:crosses val="autoZero"/>
        <c:auto val="0"/>
        <c:lblAlgn val="ctr"/>
        <c:lblOffset val="100"/>
        <c:noMultiLvlLbl val="0"/>
      </c:catAx>
      <c:valAx>
        <c:axId val="1694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424768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000000"/>
                </a:solidFill>
              </a:defRPr>
            </a:pPr>
            <a:r>
              <a:rPr lang="pt-BR">
                <a:solidFill>
                  <a:srgbClr val="000000"/>
                </a:solidFill>
              </a:rPr>
              <a:t>Totais mensais - 2014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DC6C6"/>
        </a:solidFill>
      </c:spPr>
    </c:floor>
    <c:sideWall>
      <c:thickness val="0"/>
      <c:spPr>
        <a:solidFill>
          <a:srgbClr val="CDC6C6"/>
        </a:solidFill>
      </c:spPr>
    </c:sideWall>
    <c:backWall>
      <c:thickness val="0"/>
      <c:spPr>
        <a:solidFill>
          <a:srgbClr val="FAF2F2"/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2013</c:v>
          </c:tx>
          <c:spPr>
            <a:solidFill>
              <a:srgbClr val="893331"/>
            </a:solidFill>
          </c:spPr>
          <c:invertIfNegative val="0"/>
          <c:cat>
            <c:strRef>
              <c:f>'2014'!$A$4:$A$17</c:f>
              <c:strCache>
                <c:ptCount val="1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TOTAL</c:v>
                </c:pt>
                <c:pt idx="13">
                  <c:v>MÉDIA</c:v>
                </c:pt>
              </c:strCache>
            </c:strRef>
          </c:cat>
          <c:val>
            <c:numRef>
              <c:f>'2014'!$B$4:$B$17</c:f>
              <c:numCache>
                <c:formatCode>#,##0.00</c:formatCode>
                <c:ptCount val="14"/>
                <c:pt idx="0">
                  <c:v>4379.05</c:v>
                </c:pt>
                <c:pt idx="1">
                  <c:v>4971.6399999999985</c:v>
                </c:pt>
                <c:pt idx="2">
                  <c:v>5235.3500000000013</c:v>
                </c:pt>
                <c:pt idx="3">
                  <c:v>5710.5499999999984</c:v>
                </c:pt>
                <c:pt idx="4">
                  <c:v>6835.3</c:v>
                </c:pt>
                <c:pt idx="5">
                  <c:v>7275.7999999999984</c:v>
                </c:pt>
                <c:pt idx="6">
                  <c:v>6856.3</c:v>
                </c:pt>
                <c:pt idx="7">
                  <c:v>8192.0300000000007</c:v>
                </c:pt>
                <c:pt idx="8">
                  <c:v>8411.6</c:v>
                </c:pt>
                <c:pt idx="9">
                  <c:v>7605.6499999999987</c:v>
                </c:pt>
                <c:pt idx="10">
                  <c:v>7129.5</c:v>
                </c:pt>
                <c:pt idx="11">
                  <c:v>11423.5</c:v>
                </c:pt>
                <c:pt idx="12">
                  <c:v>84026.26999999999</c:v>
                </c:pt>
                <c:pt idx="13">
                  <c:v>7002.1891666666661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5-724A-B390-E9B89DBB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04832"/>
        <c:axId val="163706368"/>
        <c:axId val="0"/>
      </c:bar3DChart>
      <c:catAx>
        <c:axId val="16370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3706368"/>
        <c:crosses val="autoZero"/>
        <c:auto val="0"/>
        <c:lblAlgn val="ctr"/>
        <c:lblOffset val="100"/>
        <c:noMultiLvlLbl val="0"/>
      </c:catAx>
      <c:valAx>
        <c:axId val="1637063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3704832"/>
        <c:crosses val="autoZero"/>
        <c:crossBetween val="between"/>
      </c:valAx>
      <c:spPr>
        <a:solidFill>
          <a:srgbClr val="FAF2F2"/>
        </a:solidFill>
        <a:ln>
          <a:solidFill>
            <a:srgbClr val="7F7F7F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7F7F7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000000"/>
                </a:solidFill>
              </a:defRPr>
            </a:pPr>
            <a:r>
              <a:rPr lang="pt-BR">
                <a:solidFill>
                  <a:srgbClr val="000000"/>
                </a:solidFill>
              </a:rPr>
              <a:t>Médias mensais - 2014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DC6C6"/>
        </a:solidFill>
      </c:spPr>
    </c:floor>
    <c:sideWall>
      <c:thickness val="0"/>
      <c:spPr>
        <a:solidFill>
          <a:srgbClr val="CDC6C6"/>
        </a:solidFill>
      </c:spPr>
    </c:sideWall>
    <c:backWall>
      <c:thickness val="0"/>
      <c:spPr>
        <a:solidFill>
          <a:srgbClr val="FAF2F2"/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Ref>
              <c:f>'2014'!$A$4:$A$17</c:f>
              <c:strCache>
                <c:ptCount val="1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TOTAL</c:v>
                </c:pt>
                <c:pt idx="13">
                  <c:v>MÉDIA</c:v>
                </c:pt>
              </c:strCache>
            </c:strRef>
          </c:cat>
          <c:val>
            <c:numRef>
              <c:f>'2014'!$C$4:$C$17</c:f>
              <c:numCache>
                <c:formatCode>#,##0.00</c:formatCode>
                <c:ptCount val="14"/>
                <c:pt idx="0">
                  <c:v>168.42500000000001</c:v>
                </c:pt>
                <c:pt idx="1">
                  <c:v>207.15166666666661</c:v>
                </c:pt>
                <c:pt idx="2">
                  <c:v>218.13958333333338</c:v>
                </c:pt>
                <c:pt idx="3">
                  <c:v>237.93958333333327</c:v>
                </c:pt>
                <c:pt idx="4">
                  <c:v>262.89615384615388</c:v>
                </c:pt>
                <c:pt idx="5">
                  <c:v>303.15833333333325</c:v>
                </c:pt>
                <c:pt idx="6">
                  <c:v>263.70384615384614</c:v>
                </c:pt>
                <c:pt idx="7">
                  <c:v>315.07807692307694</c:v>
                </c:pt>
                <c:pt idx="8">
                  <c:v>323.52307692307693</c:v>
                </c:pt>
                <c:pt idx="9">
                  <c:v>281.69074074074069</c:v>
                </c:pt>
                <c:pt idx="10">
                  <c:v>309.97826086956519</c:v>
                </c:pt>
                <c:pt idx="11">
                  <c:v>439.36538461538464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784B-B76F-EC44611A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482112"/>
        <c:axId val="169483648"/>
        <c:axId val="0"/>
      </c:bar3DChart>
      <c:catAx>
        <c:axId val="16948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483648"/>
        <c:crosses val="autoZero"/>
        <c:auto val="0"/>
        <c:lblAlgn val="ctr"/>
        <c:lblOffset val="100"/>
        <c:noMultiLvlLbl val="0"/>
      </c:catAx>
      <c:valAx>
        <c:axId val="1694836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482112"/>
        <c:crosses val="autoZero"/>
        <c:crossBetween val="between"/>
      </c:valAx>
      <c:spPr>
        <a:solidFill>
          <a:srgbClr val="FAF2F2"/>
        </a:solidFill>
        <a:ln>
          <a:solidFill>
            <a:srgbClr val="7F7F7F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7F7F7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Ref>
              <c:f>DEZ-14!$A$6:$A$36</c:f>
              <c:strCache>
                <c:ptCount val="31"/>
                <c:pt idx="0">
                  <c:v>1/S</c:v>
                </c:pt>
                <c:pt idx="1">
                  <c:v>2/T</c:v>
                </c:pt>
                <c:pt idx="2">
                  <c:v>3/Q</c:v>
                </c:pt>
                <c:pt idx="3">
                  <c:v>4/Q</c:v>
                </c:pt>
                <c:pt idx="4">
                  <c:v>5/S</c:v>
                </c:pt>
                <c:pt idx="5">
                  <c:v>6/S</c:v>
                </c:pt>
                <c:pt idx="6">
                  <c:v>7/D</c:v>
                </c:pt>
                <c:pt idx="7">
                  <c:v>8/S</c:v>
                </c:pt>
                <c:pt idx="8">
                  <c:v>9/T</c:v>
                </c:pt>
                <c:pt idx="9">
                  <c:v>10/Q</c:v>
                </c:pt>
                <c:pt idx="10">
                  <c:v>11/Q</c:v>
                </c:pt>
                <c:pt idx="11">
                  <c:v>12/S</c:v>
                </c:pt>
                <c:pt idx="12">
                  <c:v>13/S</c:v>
                </c:pt>
                <c:pt idx="13">
                  <c:v>14/D</c:v>
                </c:pt>
                <c:pt idx="14">
                  <c:v>15/S</c:v>
                </c:pt>
                <c:pt idx="15">
                  <c:v>16/T</c:v>
                </c:pt>
                <c:pt idx="16">
                  <c:v>17/Q</c:v>
                </c:pt>
                <c:pt idx="17">
                  <c:v>18/Q</c:v>
                </c:pt>
                <c:pt idx="18">
                  <c:v>19/S</c:v>
                </c:pt>
                <c:pt idx="19">
                  <c:v>20/S</c:v>
                </c:pt>
                <c:pt idx="20">
                  <c:v>21/D</c:v>
                </c:pt>
                <c:pt idx="21">
                  <c:v>22/S</c:v>
                </c:pt>
                <c:pt idx="22">
                  <c:v>23/T</c:v>
                </c:pt>
                <c:pt idx="23">
                  <c:v>24/Q</c:v>
                </c:pt>
                <c:pt idx="24">
                  <c:v>25/Q</c:v>
                </c:pt>
                <c:pt idx="25">
                  <c:v>26/S</c:v>
                </c:pt>
                <c:pt idx="26">
                  <c:v>27/S</c:v>
                </c:pt>
                <c:pt idx="27">
                  <c:v>28/D</c:v>
                </c:pt>
                <c:pt idx="28">
                  <c:v>29/S</c:v>
                </c:pt>
                <c:pt idx="29">
                  <c:v>30/T</c:v>
                </c:pt>
                <c:pt idx="30">
                  <c:v>31/Q</c:v>
                </c:pt>
              </c:strCache>
            </c:strRef>
          </c:cat>
          <c:val>
            <c:numRef>
              <c:f>JAN-15!$E$6:$E$36</c:f>
              <c:numCache>
                <c:formatCode>General</c:formatCode>
                <c:ptCount val="31"/>
                <c:pt idx="0">
                  <c:v>0</c:v>
                </c:pt>
                <c:pt idx="1">
                  <c:v>552.65</c:v>
                </c:pt>
                <c:pt idx="2">
                  <c:v>158.6</c:v>
                </c:pt>
                <c:pt idx="3">
                  <c:v>0</c:v>
                </c:pt>
                <c:pt idx="4">
                  <c:v>88.35</c:v>
                </c:pt>
                <c:pt idx="5">
                  <c:v>362.2</c:v>
                </c:pt>
                <c:pt idx="6">
                  <c:v>201.6</c:v>
                </c:pt>
                <c:pt idx="7">
                  <c:v>289.2</c:v>
                </c:pt>
                <c:pt idx="8">
                  <c:v>600.04999999999995</c:v>
                </c:pt>
                <c:pt idx="9">
                  <c:v>780.1</c:v>
                </c:pt>
                <c:pt idx="10">
                  <c:v>0</c:v>
                </c:pt>
                <c:pt idx="11">
                  <c:v>198.7</c:v>
                </c:pt>
                <c:pt idx="12">
                  <c:v>219.8</c:v>
                </c:pt>
                <c:pt idx="13">
                  <c:v>229.4</c:v>
                </c:pt>
                <c:pt idx="14">
                  <c:v>207.45</c:v>
                </c:pt>
                <c:pt idx="15">
                  <c:v>201.35</c:v>
                </c:pt>
                <c:pt idx="16">
                  <c:v>398.45</c:v>
                </c:pt>
                <c:pt idx="17">
                  <c:v>0</c:v>
                </c:pt>
                <c:pt idx="18">
                  <c:v>126.3</c:v>
                </c:pt>
                <c:pt idx="19">
                  <c:v>118.2</c:v>
                </c:pt>
                <c:pt idx="20">
                  <c:v>222.8</c:v>
                </c:pt>
                <c:pt idx="21">
                  <c:v>384.84999999999997</c:v>
                </c:pt>
                <c:pt idx="22">
                  <c:v>306.59999999999997</c:v>
                </c:pt>
                <c:pt idx="23">
                  <c:v>426.15</c:v>
                </c:pt>
                <c:pt idx="24">
                  <c:v>0</c:v>
                </c:pt>
                <c:pt idx="25">
                  <c:v>120.95</c:v>
                </c:pt>
                <c:pt idx="26">
                  <c:v>188.8</c:v>
                </c:pt>
                <c:pt idx="27">
                  <c:v>189.4</c:v>
                </c:pt>
                <c:pt idx="28">
                  <c:v>302.5</c:v>
                </c:pt>
                <c:pt idx="29">
                  <c:v>570.4</c:v>
                </c:pt>
                <c:pt idx="30">
                  <c:v>558.75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D-3048-AAA6-A57AFEBB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56096"/>
        <c:axId val="169957632"/>
      </c:barChart>
      <c:catAx>
        <c:axId val="1699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957632"/>
        <c:crosses val="autoZero"/>
        <c:auto val="0"/>
        <c:lblAlgn val="ctr"/>
        <c:lblOffset val="100"/>
        <c:noMultiLvlLbl val="0"/>
      </c:catAx>
      <c:valAx>
        <c:axId val="1699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9956096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FFFFFF"/>
        </a:solidFill>
      </c:spPr>
    </c:floor>
    <c:sideWall>
      <c:thickness val="0"/>
      <c:spPr>
        <a:solidFill>
          <a:srgbClr val="FFFFFF"/>
        </a:solidFill>
      </c:spPr>
    </c:sideWall>
    <c:backWall>
      <c:thickness val="0"/>
      <c:spPr>
        <a:solidFill>
          <a:srgbClr val="FFFFFF"/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cat>
            <c:strLit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strLit>
          </c:cat>
          <c:val>
            <c:numRef>
              <c:f>SET!$E$6:$E$35</c:f>
              <c:numCache>
                <c:formatCode>#,##0.00</c:formatCode>
                <c:ptCount val="30"/>
                <c:pt idx="0">
                  <c:v>0</c:v>
                </c:pt>
                <c:pt idx="1">
                  <c:v>136.1</c:v>
                </c:pt>
                <c:pt idx="2">
                  <c:v>181.55</c:v>
                </c:pt>
                <c:pt idx="3">
                  <c:v>143.29999999999998</c:v>
                </c:pt>
                <c:pt idx="4">
                  <c:v>220.6</c:v>
                </c:pt>
                <c:pt idx="5">
                  <c:v>317.04999999999995</c:v>
                </c:pt>
                <c:pt idx="6">
                  <c:v>111.9</c:v>
                </c:pt>
                <c:pt idx="7">
                  <c:v>0</c:v>
                </c:pt>
                <c:pt idx="8">
                  <c:v>177.85</c:v>
                </c:pt>
                <c:pt idx="9">
                  <c:v>253.95</c:v>
                </c:pt>
                <c:pt idx="10">
                  <c:v>41.75</c:v>
                </c:pt>
                <c:pt idx="11">
                  <c:v>229.4</c:v>
                </c:pt>
                <c:pt idx="12">
                  <c:v>201.4</c:v>
                </c:pt>
                <c:pt idx="13">
                  <c:v>322.79999999999995</c:v>
                </c:pt>
                <c:pt idx="14">
                  <c:v>0</c:v>
                </c:pt>
                <c:pt idx="15">
                  <c:v>108.7</c:v>
                </c:pt>
                <c:pt idx="16">
                  <c:v>107.95</c:v>
                </c:pt>
                <c:pt idx="17">
                  <c:v>233.65</c:v>
                </c:pt>
                <c:pt idx="18">
                  <c:v>91.25</c:v>
                </c:pt>
                <c:pt idx="19">
                  <c:v>201.5</c:v>
                </c:pt>
                <c:pt idx="20">
                  <c:v>124.15</c:v>
                </c:pt>
                <c:pt idx="21">
                  <c:v>0</c:v>
                </c:pt>
                <c:pt idx="22">
                  <c:v>139.80000000000001</c:v>
                </c:pt>
                <c:pt idx="23">
                  <c:v>135.25</c:v>
                </c:pt>
                <c:pt idx="24">
                  <c:v>148.4</c:v>
                </c:pt>
                <c:pt idx="25">
                  <c:v>65.5</c:v>
                </c:pt>
                <c:pt idx="26">
                  <c:v>242.55</c:v>
                </c:pt>
                <c:pt idx="27">
                  <c:v>239.75</c:v>
                </c:pt>
                <c:pt idx="28">
                  <c:v>0</c:v>
                </c:pt>
                <c:pt idx="29">
                  <c:v>220.5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7-2D4F-AF12-6B3C4EF3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458752"/>
        <c:axId val="154534272"/>
        <c:axId val="0"/>
      </c:bar3DChart>
      <c:catAx>
        <c:axId val="1544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4534272"/>
        <c:crosses val="autoZero"/>
        <c:auto val="0"/>
        <c:lblAlgn val="ctr"/>
        <c:lblOffset val="100"/>
        <c:noMultiLvlLbl val="0"/>
      </c:catAx>
      <c:valAx>
        <c:axId val="15453427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4458752"/>
        <c:crosses val="autoZero"/>
        <c:crossBetween val="between"/>
      </c:valAx>
      <c:spPr>
        <a:solidFill>
          <a:srgbClr val="FFFFFF"/>
        </a:solidFill>
        <a:ln>
          <a:solidFill>
            <a:srgbClr val="7F7F7F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7F7F7F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FFFFFF"/>
        </a:solidFill>
      </c:spPr>
    </c:floor>
    <c:sideWall>
      <c:thickness val="0"/>
      <c:spPr>
        <a:solidFill>
          <a:srgbClr val="FFFFFF"/>
        </a:solidFill>
      </c:spPr>
    </c:sideWall>
    <c:backWall>
      <c:thickness val="0"/>
      <c:spPr>
        <a:solidFill>
          <a:srgbClr val="FFFFFF"/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OUT!$A$3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Ref>
              <c:f>OUT!$E$6:$E$36</c:f>
              <c:numCache>
                <c:formatCode>#,##0.00</c:formatCode>
                <c:ptCount val="31"/>
                <c:pt idx="0">
                  <c:v>113.65</c:v>
                </c:pt>
                <c:pt idx="1">
                  <c:v>165.95</c:v>
                </c:pt>
                <c:pt idx="2">
                  <c:v>256.55</c:v>
                </c:pt>
                <c:pt idx="3">
                  <c:v>172.55</c:v>
                </c:pt>
                <c:pt idx="4">
                  <c:v>395.40000000000003</c:v>
                </c:pt>
                <c:pt idx="5">
                  <c:v>0</c:v>
                </c:pt>
                <c:pt idx="6">
                  <c:v>184.65</c:v>
                </c:pt>
                <c:pt idx="7">
                  <c:v>240.65</c:v>
                </c:pt>
                <c:pt idx="8">
                  <c:v>193.15</c:v>
                </c:pt>
                <c:pt idx="9">
                  <c:v>348.2</c:v>
                </c:pt>
                <c:pt idx="10">
                  <c:v>146.30000000000001</c:v>
                </c:pt>
                <c:pt idx="11">
                  <c:v>181.8</c:v>
                </c:pt>
                <c:pt idx="12">
                  <c:v>0</c:v>
                </c:pt>
                <c:pt idx="13">
                  <c:v>283.8</c:v>
                </c:pt>
                <c:pt idx="14">
                  <c:v>113.1</c:v>
                </c:pt>
                <c:pt idx="15">
                  <c:v>157.30000000000001</c:v>
                </c:pt>
                <c:pt idx="16">
                  <c:v>239.9</c:v>
                </c:pt>
                <c:pt idx="17">
                  <c:v>129.35</c:v>
                </c:pt>
                <c:pt idx="18">
                  <c:v>253.4</c:v>
                </c:pt>
                <c:pt idx="19">
                  <c:v>0</c:v>
                </c:pt>
                <c:pt idx="20">
                  <c:v>71.599999999999994</c:v>
                </c:pt>
                <c:pt idx="21">
                  <c:v>104.2</c:v>
                </c:pt>
                <c:pt idx="22">
                  <c:v>255.05</c:v>
                </c:pt>
                <c:pt idx="23">
                  <c:v>160.25</c:v>
                </c:pt>
                <c:pt idx="24">
                  <c:v>158.5</c:v>
                </c:pt>
                <c:pt idx="25">
                  <c:v>168.1</c:v>
                </c:pt>
                <c:pt idx="26">
                  <c:v>0</c:v>
                </c:pt>
                <c:pt idx="27">
                  <c:v>116.95</c:v>
                </c:pt>
                <c:pt idx="28">
                  <c:v>67.75</c:v>
                </c:pt>
                <c:pt idx="29">
                  <c:v>196.75</c:v>
                </c:pt>
                <c:pt idx="30">
                  <c:v>426.5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0-7349-AD0E-4280EC8A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596096"/>
        <c:axId val="154597632"/>
        <c:axId val="0"/>
      </c:bar3DChart>
      <c:catAx>
        <c:axId val="15459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4597632"/>
        <c:crosses val="autoZero"/>
        <c:auto val="0"/>
        <c:lblAlgn val="ctr"/>
        <c:lblOffset val="100"/>
        <c:noMultiLvlLbl val="0"/>
      </c:catAx>
      <c:valAx>
        <c:axId val="15459763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4596096"/>
        <c:crosses val="autoZero"/>
        <c:crossBetween val="between"/>
      </c:valAx>
      <c:spPr>
        <a:solidFill>
          <a:srgbClr val="FFFFFF"/>
        </a:solidFill>
        <a:ln>
          <a:solidFill>
            <a:srgbClr val="7F7F7F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7F7F7F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Lit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strLit>
          </c:cat>
          <c:val>
            <c:numRef>
              <c:f>NOV!$E$6:$E$35</c:f>
              <c:numCache>
                <c:formatCode>#,##0.00</c:formatCode>
                <c:ptCount val="30"/>
                <c:pt idx="0">
                  <c:v>404.5</c:v>
                </c:pt>
                <c:pt idx="1">
                  <c:v>113.15</c:v>
                </c:pt>
                <c:pt idx="2">
                  <c:v>0</c:v>
                </c:pt>
                <c:pt idx="3">
                  <c:v>132.94999999999999</c:v>
                </c:pt>
                <c:pt idx="4">
                  <c:v>184.9</c:v>
                </c:pt>
                <c:pt idx="5">
                  <c:v>368.6</c:v>
                </c:pt>
                <c:pt idx="6">
                  <c:v>316.5</c:v>
                </c:pt>
                <c:pt idx="7">
                  <c:v>314.35000000000002</c:v>
                </c:pt>
                <c:pt idx="8">
                  <c:v>371.45000000000005</c:v>
                </c:pt>
                <c:pt idx="9">
                  <c:v>0</c:v>
                </c:pt>
                <c:pt idx="10">
                  <c:v>178.75</c:v>
                </c:pt>
                <c:pt idx="11">
                  <c:v>218.2</c:v>
                </c:pt>
                <c:pt idx="12">
                  <c:v>150.94999999999999</c:v>
                </c:pt>
                <c:pt idx="13">
                  <c:v>238.15</c:v>
                </c:pt>
                <c:pt idx="14">
                  <c:v>0</c:v>
                </c:pt>
                <c:pt idx="15">
                  <c:v>228.55</c:v>
                </c:pt>
                <c:pt idx="16">
                  <c:v>0</c:v>
                </c:pt>
                <c:pt idx="17">
                  <c:v>127.45</c:v>
                </c:pt>
                <c:pt idx="18">
                  <c:v>215.65</c:v>
                </c:pt>
                <c:pt idx="19">
                  <c:v>166</c:v>
                </c:pt>
                <c:pt idx="20">
                  <c:v>178.2</c:v>
                </c:pt>
                <c:pt idx="21">
                  <c:v>343.1</c:v>
                </c:pt>
                <c:pt idx="22">
                  <c:v>261.05</c:v>
                </c:pt>
                <c:pt idx="23">
                  <c:v>0</c:v>
                </c:pt>
                <c:pt idx="24">
                  <c:v>71.3</c:v>
                </c:pt>
                <c:pt idx="25">
                  <c:v>155.75</c:v>
                </c:pt>
                <c:pt idx="26">
                  <c:v>100.95</c:v>
                </c:pt>
                <c:pt idx="27">
                  <c:v>174.75</c:v>
                </c:pt>
                <c:pt idx="28">
                  <c:v>243.6</c:v>
                </c:pt>
                <c:pt idx="29">
                  <c:v>317.95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E841-8F57-C0708400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46784"/>
        <c:axId val="154648576"/>
      </c:barChart>
      <c:catAx>
        <c:axId val="15464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4648576"/>
        <c:crosses val="autoZero"/>
        <c:auto val="0"/>
        <c:lblAlgn val="ctr"/>
        <c:lblOffset val="100"/>
        <c:noMultiLvlLbl val="0"/>
      </c:catAx>
      <c:valAx>
        <c:axId val="15464857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4646784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000000"/>
                </a:solidFill>
              </a:defRPr>
            </a:pPr>
            <a:r>
              <a:rPr lang="pt-BR">
                <a:solidFill>
                  <a:srgbClr val="000000"/>
                </a:solidFill>
              </a:rPr>
              <a:t>DEZEMBRO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Dezembro</c:v>
          </c:tx>
          <c:spPr>
            <a:solidFill>
              <a:srgbClr val="893331"/>
            </a:solidFill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Ref>
              <c:f>DEZ!$E$6:$E$36</c:f>
              <c:numCache>
                <c:formatCode>#,##0.00</c:formatCode>
                <c:ptCount val="31"/>
                <c:pt idx="0">
                  <c:v>0</c:v>
                </c:pt>
                <c:pt idx="1">
                  <c:v>103.25</c:v>
                </c:pt>
                <c:pt idx="2">
                  <c:v>198.5</c:v>
                </c:pt>
                <c:pt idx="3">
                  <c:v>398.65</c:v>
                </c:pt>
                <c:pt idx="4">
                  <c:v>305.8</c:v>
                </c:pt>
                <c:pt idx="5">
                  <c:v>301.85000000000002</c:v>
                </c:pt>
                <c:pt idx="6">
                  <c:v>295.7</c:v>
                </c:pt>
                <c:pt idx="7">
                  <c:v>0</c:v>
                </c:pt>
                <c:pt idx="8">
                  <c:v>104.4</c:v>
                </c:pt>
                <c:pt idx="9">
                  <c:v>215.8</c:v>
                </c:pt>
                <c:pt idx="10">
                  <c:v>216.9</c:v>
                </c:pt>
                <c:pt idx="11">
                  <c:v>252.6</c:v>
                </c:pt>
                <c:pt idx="12">
                  <c:v>437.2</c:v>
                </c:pt>
                <c:pt idx="13">
                  <c:v>361.4</c:v>
                </c:pt>
                <c:pt idx="14">
                  <c:v>0</c:v>
                </c:pt>
                <c:pt idx="15">
                  <c:v>160.69999999999999</c:v>
                </c:pt>
                <c:pt idx="16">
                  <c:v>261.45</c:v>
                </c:pt>
                <c:pt idx="17">
                  <c:v>201.55</c:v>
                </c:pt>
                <c:pt idx="18">
                  <c:v>342.25</c:v>
                </c:pt>
                <c:pt idx="19">
                  <c:v>460.7</c:v>
                </c:pt>
                <c:pt idx="20">
                  <c:v>334.95000000000005</c:v>
                </c:pt>
                <c:pt idx="21">
                  <c:v>0</c:v>
                </c:pt>
                <c:pt idx="22">
                  <c:v>465.65</c:v>
                </c:pt>
                <c:pt idx="23">
                  <c:v>354.85</c:v>
                </c:pt>
                <c:pt idx="24">
                  <c:v>0</c:v>
                </c:pt>
                <c:pt idx="25">
                  <c:v>286.95</c:v>
                </c:pt>
                <c:pt idx="26">
                  <c:v>265</c:v>
                </c:pt>
                <c:pt idx="27">
                  <c:v>241.3</c:v>
                </c:pt>
                <c:pt idx="28">
                  <c:v>0</c:v>
                </c:pt>
                <c:pt idx="29">
                  <c:v>383.65</c:v>
                </c:pt>
                <c:pt idx="30">
                  <c:v>521.15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1-F546-8851-481C16090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52608"/>
        <c:axId val="155254144"/>
      </c:barChart>
      <c:catAx>
        <c:axId val="15525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5254144"/>
        <c:crosses val="autoZero"/>
        <c:auto val="0"/>
        <c:lblAlgn val="ctr"/>
        <c:lblOffset val="100"/>
        <c:noMultiLvlLbl val="0"/>
      </c:catAx>
      <c:valAx>
        <c:axId val="15525414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55252608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000000"/>
                </a:solidFill>
              </a:defRPr>
            </a:pPr>
            <a:r>
              <a:rPr lang="pt-BR">
                <a:solidFill>
                  <a:srgbClr val="000000"/>
                </a:solidFill>
              </a:rPr>
              <a:t>Totais mensais - 2013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DC6C6"/>
        </a:solidFill>
      </c:spPr>
    </c:floor>
    <c:sideWall>
      <c:thickness val="0"/>
      <c:spPr>
        <a:solidFill>
          <a:srgbClr val="CDC6C6"/>
        </a:solidFill>
      </c:spPr>
    </c:sideWall>
    <c:backWall>
      <c:thickness val="0"/>
      <c:spPr>
        <a:solidFill>
          <a:srgbClr val="FAF2F2"/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2013</c:v>
          </c:tx>
          <c:spPr>
            <a:solidFill>
              <a:srgbClr val="893331"/>
            </a:solidFill>
          </c:spPr>
          <c:invertIfNegative val="0"/>
          <c:cat>
            <c:strRef>
              <c:f>'2013'!$A$4:$A$9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</c:strCache>
            </c:strRef>
          </c:cat>
          <c:val>
            <c:numRef>
              <c:f>'2013'!$B$4:$B$9</c:f>
              <c:numCache>
                <c:formatCode>#,##0.00</c:formatCode>
                <c:ptCount val="6"/>
                <c:pt idx="0">
                  <c:v>4912.51</c:v>
                </c:pt>
                <c:pt idx="1">
                  <c:v>5673.9</c:v>
                </c:pt>
                <c:pt idx="2">
                  <c:v>4396.6000000000004</c:v>
                </c:pt>
                <c:pt idx="3">
                  <c:v>5301.3500000000013</c:v>
                </c:pt>
                <c:pt idx="4">
                  <c:v>5576.75</c:v>
                </c:pt>
                <c:pt idx="5">
                  <c:v>7472.1999999999989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2-BB4A-B020-61D95435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217984"/>
        <c:axId val="162219520"/>
        <c:axId val="0"/>
      </c:bar3DChart>
      <c:catAx>
        <c:axId val="1622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219520"/>
        <c:crosses val="autoZero"/>
        <c:auto val="0"/>
        <c:lblAlgn val="ctr"/>
        <c:lblOffset val="100"/>
        <c:noMultiLvlLbl val="0"/>
      </c:catAx>
      <c:valAx>
        <c:axId val="1622195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217984"/>
        <c:crosses val="autoZero"/>
        <c:crossBetween val="between"/>
      </c:valAx>
      <c:spPr>
        <a:solidFill>
          <a:srgbClr val="FAF2F2"/>
        </a:solidFill>
        <a:ln>
          <a:solidFill>
            <a:srgbClr val="7F7F7F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7F7F7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000000"/>
                </a:solidFill>
              </a:defRPr>
            </a:pPr>
            <a:r>
              <a:rPr lang="pt-BR">
                <a:solidFill>
                  <a:srgbClr val="000000"/>
                </a:solidFill>
              </a:rPr>
              <a:t>Médias mensais - 2013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DC6C6"/>
        </a:solidFill>
      </c:spPr>
    </c:floor>
    <c:sideWall>
      <c:thickness val="0"/>
      <c:spPr>
        <a:solidFill>
          <a:srgbClr val="CDC6C6"/>
        </a:solidFill>
      </c:spPr>
    </c:sideWall>
    <c:backWall>
      <c:thickness val="0"/>
      <c:spPr>
        <a:solidFill>
          <a:srgbClr val="FAF2F2"/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893331"/>
            </a:solidFill>
          </c:spPr>
          <c:invertIfNegative val="0"/>
          <c:cat>
            <c:strRef>
              <c:f>'2013'!$A$4:$A$9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</c:strCache>
            </c:strRef>
          </c:cat>
          <c:val>
            <c:numRef>
              <c:f>'2013'!$C$4:$C$9</c:f>
              <c:numCache>
                <c:formatCode>#,##0.00</c:formatCode>
                <c:ptCount val="6"/>
                <c:pt idx="0">
                  <c:v>181.94481481481483</c:v>
                </c:pt>
                <c:pt idx="1">
                  <c:v>210.14444444444442</c:v>
                </c:pt>
                <c:pt idx="2">
                  <c:v>175.864</c:v>
                </c:pt>
                <c:pt idx="3">
                  <c:v>196.34629629629634</c:v>
                </c:pt>
                <c:pt idx="4">
                  <c:v>223.07</c:v>
                </c:pt>
                <c:pt idx="5">
                  <c:v>298.88799999999998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2-4449-9DE9-BCE64E8E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256768"/>
        <c:axId val="162258304"/>
        <c:axId val="0"/>
      </c:bar3DChart>
      <c:catAx>
        <c:axId val="16225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258304"/>
        <c:crosses val="autoZero"/>
        <c:auto val="0"/>
        <c:lblAlgn val="ctr"/>
        <c:lblOffset val="100"/>
        <c:noMultiLvlLbl val="0"/>
      </c:catAx>
      <c:valAx>
        <c:axId val="1622583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256768"/>
        <c:crosses val="autoZero"/>
        <c:crossBetween val="between"/>
      </c:valAx>
      <c:spPr>
        <a:solidFill>
          <a:srgbClr val="FAF2F2"/>
        </a:solidFill>
        <a:ln>
          <a:solidFill>
            <a:srgbClr val="7F7F7F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7F7F7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JANEIRO</c:v>
          </c:tx>
          <c:spPr>
            <a:solidFill>
              <a:srgbClr val="893331"/>
            </a:solidFill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Ref>
              <c:f>JAN-14!$E$6:$E$36</c:f>
              <c:numCache>
                <c:formatCode>General</c:formatCode>
                <c:ptCount val="31"/>
                <c:pt idx="0">
                  <c:v>0</c:v>
                </c:pt>
                <c:pt idx="1">
                  <c:v>45.3</c:v>
                </c:pt>
                <c:pt idx="2">
                  <c:v>150.80000000000001</c:v>
                </c:pt>
                <c:pt idx="3">
                  <c:v>162.75</c:v>
                </c:pt>
                <c:pt idx="4">
                  <c:v>0</c:v>
                </c:pt>
                <c:pt idx="5">
                  <c:v>81.45</c:v>
                </c:pt>
                <c:pt idx="6">
                  <c:v>171.10000000000002</c:v>
                </c:pt>
                <c:pt idx="7">
                  <c:v>167.6</c:v>
                </c:pt>
                <c:pt idx="8">
                  <c:v>187.6</c:v>
                </c:pt>
                <c:pt idx="9">
                  <c:v>346.65</c:v>
                </c:pt>
                <c:pt idx="10">
                  <c:v>301.5</c:v>
                </c:pt>
                <c:pt idx="11">
                  <c:v>0</c:v>
                </c:pt>
                <c:pt idx="12">
                  <c:v>211.35</c:v>
                </c:pt>
                <c:pt idx="13">
                  <c:v>113.5</c:v>
                </c:pt>
                <c:pt idx="14">
                  <c:v>193.3</c:v>
                </c:pt>
                <c:pt idx="15">
                  <c:v>26.85</c:v>
                </c:pt>
                <c:pt idx="16">
                  <c:v>266.05</c:v>
                </c:pt>
                <c:pt idx="17">
                  <c:v>167.95</c:v>
                </c:pt>
                <c:pt idx="18">
                  <c:v>0</c:v>
                </c:pt>
                <c:pt idx="19">
                  <c:v>40.299999999999997</c:v>
                </c:pt>
                <c:pt idx="20">
                  <c:v>234.35</c:v>
                </c:pt>
                <c:pt idx="21">
                  <c:v>213.05</c:v>
                </c:pt>
                <c:pt idx="22">
                  <c:v>97.2</c:v>
                </c:pt>
                <c:pt idx="23">
                  <c:v>118.30000000000001</c:v>
                </c:pt>
                <c:pt idx="24">
                  <c:v>230.15</c:v>
                </c:pt>
                <c:pt idx="25">
                  <c:v>0</c:v>
                </c:pt>
                <c:pt idx="26">
                  <c:v>206.65</c:v>
                </c:pt>
                <c:pt idx="27">
                  <c:v>138.80000000000001</c:v>
                </c:pt>
                <c:pt idx="28">
                  <c:v>115.45</c:v>
                </c:pt>
                <c:pt idx="29">
                  <c:v>151.65</c:v>
                </c:pt>
                <c:pt idx="30">
                  <c:v>239.4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8-FB40-B077-FEFBB659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07168"/>
        <c:axId val="162408704"/>
      </c:barChart>
      <c:catAx>
        <c:axId val="16240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408704"/>
        <c:crosses val="autoZero"/>
        <c:auto val="0"/>
        <c:lblAlgn val="ctr"/>
        <c:lblOffset val="100"/>
        <c:noMultiLvlLbl val="0"/>
      </c:catAx>
      <c:valAx>
        <c:axId val="1624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pt-BR"/>
          </a:p>
        </c:txPr>
        <c:crossAx val="162407168"/>
        <c:crosses val="autoZero"/>
        <c:crossBetween val="between"/>
      </c:valAx>
      <c:spPr>
        <a:solidFill>
          <a:srgbClr val="FFFFFF"/>
        </a:solidFill>
        <a:ln>
          <a:solidFill>
            <a:srgbClr val="C0504D"/>
          </a:solidFill>
        </a:ln>
      </c:spPr>
    </c:plotArea>
    <c:plotVisOnly val="1"/>
    <c:dispBlanksAs val="gap"/>
    <c:showDLblsOverMax val="0"/>
  </c:chart>
  <c:spPr>
    <a:solidFill>
      <a:srgbClr val="FFFFFF"/>
    </a:solidFill>
    <a:ln>
      <a:solidFill>
        <a:srgbClr val="C0504D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19049</xdr:rowOff>
    </xdr:from>
    <xdr:to>
      <xdr:col>17</xdr:col>
      <xdr:colOff>247651</xdr:colOff>
      <xdr:row>24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9524</xdr:rowOff>
    </xdr:from>
    <xdr:to>
      <xdr:col>18</xdr:col>
      <xdr:colOff>165099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142875</xdr:rowOff>
    </xdr:to>
    <xdr:sp macro="" textlink="">
      <xdr:nvSpPr>
        <xdr:cNvPr id="11266" name="t202" hidden="1">
          <a:extLst>
            <a:ext uri="{FF2B5EF4-FFF2-40B4-BE49-F238E27FC236}">
              <a16:creationId xmlns:a16="http://schemas.microsoft.com/office/drawing/2014/main" id="{00000000-0008-0000-0900-0000022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19049</xdr:rowOff>
    </xdr:from>
    <xdr:to>
      <xdr:col>17</xdr:col>
      <xdr:colOff>419099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104774</xdr:rowOff>
    </xdr:from>
    <xdr:to>
      <xdr:col>17</xdr:col>
      <xdr:colOff>342899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95250</xdr:rowOff>
    </xdr:to>
    <xdr:sp macro="" textlink="">
      <xdr:nvSpPr>
        <xdr:cNvPr id="13316" name="t202" hidden="1">
          <a:extLst>
            <a:ext uri="{FF2B5EF4-FFF2-40B4-BE49-F238E27FC236}">
              <a16:creationId xmlns:a16="http://schemas.microsoft.com/office/drawing/2014/main" id="{00000000-0008-0000-0B00-0000043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138651</xdr:colOff>
      <xdr:row>0</xdr:row>
      <xdr:rowOff>-1217613</xdr:rowOff>
    </xdr:from>
    <xdr:to>
      <xdr:col>18</xdr:col>
      <xdr:colOff>429878</xdr:colOff>
      <xdr:row>11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95250</xdr:rowOff>
    </xdr:to>
    <xdr:sp macro="" textlink="">
      <xdr:nvSpPr>
        <xdr:cNvPr id="14339" name="t202" hidden="1">
          <a:extLst>
            <a:ext uri="{FF2B5EF4-FFF2-40B4-BE49-F238E27FC236}">
              <a16:creationId xmlns:a16="http://schemas.microsoft.com/office/drawing/2014/main" id="{00000000-0008-0000-0C00-0000033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276226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95250</xdr:rowOff>
    </xdr:to>
    <xdr:sp macro="" textlink="">
      <xdr:nvSpPr>
        <xdr:cNvPr id="15362" name="t202" hidden="1">
          <a:extLst>
            <a:ext uri="{FF2B5EF4-FFF2-40B4-BE49-F238E27FC236}">
              <a16:creationId xmlns:a16="http://schemas.microsoft.com/office/drawing/2014/main" id="{00000000-0008-0000-0D00-0000023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276226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95250</xdr:rowOff>
    </xdr:to>
    <xdr:sp macro="" textlink="">
      <xdr:nvSpPr>
        <xdr:cNvPr id="16387" name="t202" hidden="1">
          <a:extLst>
            <a:ext uri="{FF2B5EF4-FFF2-40B4-BE49-F238E27FC236}">
              <a16:creationId xmlns:a16="http://schemas.microsoft.com/office/drawing/2014/main" id="{00000000-0008-0000-0E00-0000034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276226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95250</xdr:rowOff>
    </xdr:to>
    <xdr:sp macro="" textlink="">
      <xdr:nvSpPr>
        <xdr:cNvPr id="17410" name="t202" hidden="1">
          <a:extLst>
            <a:ext uri="{FF2B5EF4-FFF2-40B4-BE49-F238E27FC236}">
              <a16:creationId xmlns:a16="http://schemas.microsoft.com/office/drawing/2014/main" id="{00000000-0008-0000-0F00-0000024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276226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276226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276226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</xdr:colOff>
      <xdr:row>2</xdr:row>
      <xdr:rowOff>7619</xdr:rowOff>
    </xdr:from>
    <xdr:to>
      <xdr:col>16</xdr:col>
      <xdr:colOff>274321</xdr:colOff>
      <xdr:row>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85724</xdr:rowOff>
    </xdr:from>
    <xdr:to>
      <xdr:col>12</xdr:col>
      <xdr:colOff>38099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22</xdr:row>
      <xdr:rowOff>171451</xdr:rowOff>
    </xdr:from>
    <xdr:to>
      <xdr:col>8</xdr:col>
      <xdr:colOff>409575</xdr:colOff>
      <xdr:row>37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38100</xdr:rowOff>
    </xdr:from>
    <xdr:to>
      <xdr:col>18</xdr:col>
      <xdr:colOff>219076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95250</xdr:rowOff>
    </xdr:to>
    <xdr:sp macro="" textlink="">
      <xdr:nvSpPr>
        <xdr:cNvPr id="23554" name="t202" hidden="1">
          <a:extLst>
            <a:ext uri="{FF2B5EF4-FFF2-40B4-BE49-F238E27FC236}">
              <a16:creationId xmlns:a16="http://schemas.microsoft.com/office/drawing/2014/main" id="{00000000-0008-0000-1700-0000025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95250</xdr:rowOff>
    </xdr:to>
    <xdr:sp macro="" textlink="">
      <xdr:nvSpPr>
        <xdr:cNvPr id="24579" name=" t202" hidden="1">
          <a:extLst>
            <a:ext uri="{FF2B5EF4-FFF2-40B4-BE49-F238E27FC236}">
              <a16:creationId xmlns:a16="http://schemas.microsoft.com/office/drawing/2014/main" id="{00000000-0008-0000-1800-0000036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95250</xdr:rowOff>
    </xdr:to>
    <xdr:sp macro="" textlink="">
      <xdr:nvSpPr>
        <xdr:cNvPr id="25604" name="t202" hidden="1">
          <a:extLst>
            <a:ext uri="{FF2B5EF4-FFF2-40B4-BE49-F238E27FC236}">
              <a16:creationId xmlns:a16="http://schemas.microsoft.com/office/drawing/2014/main" id="{00000000-0008-0000-1900-0000046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28574</xdr:rowOff>
    </xdr:from>
    <xdr:to>
      <xdr:col>17</xdr:col>
      <xdr:colOff>219076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28574</xdr:rowOff>
    </xdr:from>
    <xdr:to>
      <xdr:col>17</xdr:col>
      <xdr:colOff>333376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2</xdr:row>
      <xdr:rowOff>63501</xdr:rowOff>
    </xdr:from>
    <xdr:to>
      <xdr:col>19</xdr:col>
      <xdr:colOff>84667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28575</xdr:rowOff>
    </xdr:from>
    <xdr:to>
      <xdr:col>17</xdr:col>
      <xdr:colOff>523875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85724</xdr:rowOff>
    </xdr:from>
    <xdr:to>
      <xdr:col>11</xdr:col>
      <xdr:colOff>9525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20</xdr:row>
      <xdr:rowOff>171451</xdr:rowOff>
    </xdr:from>
    <xdr:to>
      <xdr:col>12</xdr:col>
      <xdr:colOff>371475</xdr:colOff>
      <xdr:row>35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2</xdr:row>
      <xdr:rowOff>9524</xdr:rowOff>
    </xdr:from>
    <xdr:to>
      <xdr:col>17</xdr:col>
      <xdr:colOff>266700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200025</xdr:colOff>
      <xdr:row>49</xdr:row>
      <xdr:rowOff>142875</xdr:rowOff>
    </xdr:to>
    <xdr:sp macro="" textlink="">
      <xdr:nvSpPr>
        <xdr:cNvPr id="9218" name="t202" hidden="1">
          <a:extLst>
            <a:ext uri="{FF2B5EF4-FFF2-40B4-BE49-F238E27FC236}">
              <a16:creationId xmlns:a16="http://schemas.microsoft.com/office/drawing/2014/main" id="{00000000-0008-0000-07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0</xdr:row>
      <xdr:rowOff>123824</xdr:rowOff>
    </xdr:from>
    <xdr:to>
      <xdr:col>19</xdr:col>
      <xdr:colOff>352426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3:E39" totalsRowShown="0">
  <autoFilter ref="A3:E39"/>
  <tableColumns count="5">
    <tableColumn id="1" name="JANEIRO"/>
    <tableColumn id="2" name="Colunas1"/>
    <tableColumn id="3" name="Colunas2"/>
    <tableColumn id="4" name="Colunas3"/>
    <tableColumn id="5" name="Colunas4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id="10" name="Tabela227456891011" displayName="Tabela227456891011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1" name="Tabela22745689101112" displayName="Tabela22745689101112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12" name="Tabela2274568910111213" displayName="Tabela2274568910111213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3" name="Tabela227456891011121314" displayName="Tabela227456891011121314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id="14" name="Tabela22745689101112131415" displayName="Tabela22745689101112131415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15" name="Tabela22745689101112131416" displayName="Tabela22745689101112131416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id="16" name="Tabela22745689101112131417" displayName="Tabela22745689101112131417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17" name="Tabela22745689101112131418" displayName="Tabela22745689101112131418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id="18" name="Tabela22745689101112131419" displayName="Tabela22745689101112131419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19" name="Tabela22745689101112131420" displayName="Tabela22745689101112131420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3:E39" totalsRowShown="0">
  <autoFilter ref="A3:E39"/>
  <tableColumns count="5">
    <tableColumn id="1" name="FEV"/>
    <tableColumn id="2" name="Colunas1"/>
    <tableColumn id="3" name="Colunas2"/>
    <tableColumn id="4" name="Colunas3"/>
    <tableColumn id="5" name="Colunas4"/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id="20" name="Tabela22745689101112131421" displayName="Tabela22745689101112131421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id="21" name="Tabela22745689101112131422" displayName="Tabela22745689101112131422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Tabela22745689101112131423" displayName="Tabela22745689101112131423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id="23" name="Tabela22745689101112131424" displayName="Tabela22745689101112131424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4" name="Tabela22745689101112131425" displayName="Tabela22745689101112131425" ref="A4:E40" totalsRowShown="0">
  <autoFilter ref="A4:E40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id="25" name="Tabela2274568910111213142526" displayName="Tabela2274568910111213142526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id="26" name="Tabela227456891011121314252627" displayName="Tabela227456891011121314252627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id="27" name="Tabela227456891011121314252628" displayName="Tabela227456891011121314252628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id="28" name="Tabela227456891011121314252629" displayName="Tabela227456891011121314252629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29.xml><?xml version="1.0" encoding="utf-8"?>
<table xmlns="http://schemas.openxmlformats.org/spreadsheetml/2006/main" id="29" name="Tabela227456891011121314252630" displayName="Tabela227456891011121314252630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ela227" displayName="Tabela227" ref="A3:E39" totalsRowShown="0">
  <autoFilter ref="A3:E39"/>
  <tableColumns count="5">
    <tableColumn id="1" name="MAR"/>
    <tableColumn id="2" name="."/>
    <tableColumn id="3" name=".2"/>
    <tableColumn id="4" name="Colunas3"/>
    <tableColumn id="5" name="Colunas4"/>
  </tableColumns>
  <tableStyleInfo name="TableStyleMedium10" showFirstColumn="0" showLastColumn="0" showRowStripes="1" showColumnStripes="0"/>
</table>
</file>

<file path=xl/tables/table30.xml><?xml version="1.0" encoding="utf-8"?>
<table xmlns="http://schemas.openxmlformats.org/spreadsheetml/2006/main" id="30" name="Tabela227456891011121314252631" displayName="Tabela227456891011121314252631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31.xml><?xml version="1.0" encoding="utf-8"?>
<table xmlns="http://schemas.openxmlformats.org/spreadsheetml/2006/main" id="31" name="Tabela227456891011121314252632" displayName="Tabela227456891011121314252632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id="32" name="Tabela227456891011121314252633" displayName="Tabela227456891011121314252633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33.xml><?xml version="1.0" encoding="utf-8"?>
<table xmlns="http://schemas.openxmlformats.org/spreadsheetml/2006/main" id="33" name="Tabela227456891011121314252634" displayName="Tabela227456891011121314252634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34.xml><?xml version="1.0" encoding="utf-8"?>
<table xmlns="http://schemas.openxmlformats.org/spreadsheetml/2006/main" id="34" name="Tabela227456891011121314252635" displayName="Tabela227456891011121314252635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35.xml><?xml version="1.0" encoding="utf-8"?>
<table xmlns="http://schemas.openxmlformats.org/spreadsheetml/2006/main" id="35" name="Tabela227456891011121314252636" displayName="Tabela227456891011121314252636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36.xml><?xml version="1.0" encoding="utf-8"?>
<table xmlns="http://schemas.openxmlformats.org/spreadsheetml/2006/main" id="36" name="Tabela227456891011121314252637" displayName="Tabela227456891011121314252637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3" name="Tabela2274" displayName="Tabela2274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4" name="Tabela22745" displayName="Tabela22745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5" name="Tabela227456" displayName="Tabela227456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Tabela2274568" displayName="Tabela2274568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8" name="Tabela22745689" displayName="Tabela22745689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9" name="Tabela2274568910" displayName="Tabela2274568910" ref="A3:E39" totalsRowShown="0">
  <autoFilter ref="A3:E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2.xml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3.xml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4.xml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5.xml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6.xml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2.xml"/><Relationship Id="rId4" Type="http://schemas.openxmlformats.org/officeDocument/2006/relationships/comments" Target="../comments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23.xml"/><Relationship Id="rId4" Type="http://schemas.openxmlformats.org/officeDocument/2006/relationships/comments" Target="../comments1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4.xml"/><Relationship Id="rId4" Type="http://schemas.openxmlformats.org/officeDocument/2006/relationships/comments" Target="../comments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7"/>
  <sheetViews>
    <sheetView topLeftCell="A19" workbookViewId="0"/>
  </sheetViews>
  <sheetFormatPr defaultRowHeight="15" x14ac:dyDescent="0.2"/>
  <cols>
    <col min="2" max="2" width="14.85546875" customWidth="1"/>
  </cols>
  <sheetData>
    <row r="3" spans="1:12" ht="18.75" x14ac:dyDescent="0.3">
      <c r="A3" s="74" t="s">
        <v>0</v>
      </c>
      <c r="B3" s="74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"/>
      <c r="B4" s="75" t="s">
        <v>1</v>
      </c>
      <c r="C4" s="75"/>
      <c r="D4" s="75"/>
      <c r="E4" s="76" t="s">
        <v>2</v>
      </c>
      <c r="F4" s="2"/>
      <c r="G4" s="2"/>
      <c r="H4" s="2"/>
      <c r="I4" s="2"/>
      <c r="J4" s="2"/>
      <c r="K4" s="2"/>
      <c r="L4" s="2"/>
    </row>
    <row r="5" spans="1:12" x14ac:dyDescent="0.25">
      <c r="A5" s="2" t="s">
        <v>3</v>
      </c>
      <c r="B5" s="17" t="s">
        <v>4</v>
      </c>
      <c r="C5" s="17" t="s">
        <v>5</v>
      </c>
      <c r="D5" s="17" t="s">
        <v>6</v>
      </c>
      <c r="E5" s="77"/>
    </row>
    <row r="6" spans="1:12" x14ac:dyDescent="0.25">
      <c r="A6" s="1">
        <v>1</v>
      </c>
      <c r="B6" s="3">
        <v>118.65</v>
      </c>
      <c r="C6" s="18"/>
      <c r="D6" s="18"/>
      <c r="E6" s="20">
        <f t="shared" ref="E6:E36" si="0">SUM(B6:D6)</f>
        <v>118.65</v>
      </c>
    </row>
    <row r="7" spans="1:12" x14ac:dyDescent="0.25">
      <c r="A7" s="1">
        <v>2</v>
      </c>
      <c r="B7" s="3">
        <v>163.4</v>
      </c>
      <c r="C7" s="18"/>
      <c r="D7" s="18"/>
      <c r="E7" s="20">
        <f t="shared" si="0"/>
        <v>163.4</v>
      </c>
    </row>
    <row r="8" spans="1:12" x14ac:dyDescent="0.25">
      <c r="A8" s="1">
        <v>3</v>
      </c>
      <c r="B8" s="3">
        <v>142.6</v>
      </c>
      <c r="C8" s="18"/>
      <c r="D8" s="18"/>
      <c r="E8" s="20">
        <f t="shared" si="0"/>
        <v>142.6</v>
      </c>
    </row>
    <row r="9" spans="1:12" x14ac:dyDescent="0.25">
      <c r="A9" s="1">
        <v>4</v>
      </c>
      <c r="B9" s="3">
        <v>216.7</v>
      </c>
      <c r="C9" s="18"/>
      <c r="D9" s="18"/>
      <c r="E9" s="20">
        <f t="shared" si="0"/>
        <v>216.7</v>
      </c>
    </row>
    <row r="10" spans="1:12" x14ac:dyDescent="0.25">
      <c r="A10" s="1">
        <v>5</v>
      </c>
      <c r="B10" s="3">
        <v>296.3</v>
      </c>
      <c r="C10" s="18"/>
      <c r="D10" s="18"/>
      <c r="E10" s="20">
        <f t="shared" si="0"/>
        <v>296.3</v>
      </c>
    </row>
    <row r="11" spans="1:12" x14ac:dyDescent="0.25">
      <c r="A11" s="1">
        <v>6</v>
      </c>
      <c r="B11" s="3">
        <v>315.55</v>
      </c>
      <c r="C11" s="18"/>
      <c r="D11" s="18"/>
      <c r="E11" s="20">
        <f t="shared" si="0"/>
        <v>315.55</v>
      </c>
    </row>
    <row r="12" spans="1:12" x14ac:dyDescent="0.25">
      <c r="A12" s="1">
        <v>7</v>
      </c>
      <c r="B12" s="3"/>
      <c r="C12" s="18"/>
      <c r="D12" s="18"/>
      <c r="E12" s="20">
        <f t="shared" si="0"/>
        <v>0</v>
      </c>
    </row>
    <row r="13" spans="1:12" x14ac:dyDescent="0.25">
      <c r="A13" s="1">
        <v>8</v>
      </c>
      <c r="B13" s="3">
        <v>278</v>
      </c>
      <c r="C13" s="18"/>
      <c r="D13" s="18"/>
      <c r="E13" s="20">
        <f t="shared" si="0"/>
        <v>278</v>
      </c>
    </row>
    <row r="14" spans="1:12" x14ac:dyDescent="0.25">
      <c r="A14" s="1">
        <v>9</v>
      </c>
      <c r="B14" s="3">
        <v>128.44999999999999</v>
      </c>
      <c r="C14" s="18"/>
      <c r="D14" s="18"/>
      <c r="E14" s="20">
        <f t="shared" si="0"/>
        <v>128.44999999999999</v>
      </c>
    </row>
    <row r="15" spans="1:12" x14ac:dyDescent="0.25">
      <c r="A15" s="1">
        <v>10</v>
      </c>
      <c r="B15" s="3">
        <v>95.65</v>
      </c>
      <c r="C15" s="18"/>
      <c r="D15" s="18"/>
      <c r="E15" s="20">
        <f t="shared" si="0"/>
        <v>95.65</v>
      </c>
    </row>
    <row r="16" spans="1:12" x14ac:dyDescent="0.25">
      <c r="A16" s="1">
        <v>11</v>
      </c>
      <c r="B16" s="3">
        <v>112.1</v>
      </c>
      <c r="C16" s="18"/>
      <c r="D16" s="18"/>
      <c r="E16" s="20">
        <f t="shared" si="0"/>
        <v>112.1</v>
      </c>
    </row>
    <row r="17" spans="1:5" x14ac:dyDescent="0.25">
      <c r="A17" s="1">
        <v>12</v>
      </c>
      <c r="B17" s="3">
        <v>225.75</v>
      </c>
      <c r="C17" s="18"/>
      <c r="D17" s="18"/>
      <c r="E17" s="20">
        <f t="shared" si="0"/>
        <v>225.75</v>
      </c>
    </row>
    <row r="18" spans="1:5" x14ac:dyDescent="0.25">
      <c r="A18" s="1">
        <v>13</v>
      </c>
      <c r="B18" s="3">
        <v>126.6</v>
      </c>
      <c r="C18" s="18"/>
      <c r="D18" s="18">
        <v>15.99</v>
      </c>
      <c r="E18" s="20">
        <f t="shared" si="0"/>
        <v>142.59</v>
      </c>
    </row>
    <row r="19" spans="1:5" x14ac:dyDescent="0.25">
      <c r="A19" s="1">
        <v>14</v>
      </c>
      <c r="B19" s="3"/>
      <c r="C19" s="18"/>
      <c r="D19" s="18"/>
      <c r="E19" s="20">
        <f t="shared" si="0"/>
        <v>0</v>
      </c>
    </row>
    <row r="20" spans="1:5" x14ac:dyDescent="0.25">
      <c r="A20" s="1">
        <v>15</v>
      </c>
      <c r="B20" s="3">
        <v>96</v>
      </c>
      <c r="C20" s="18"/>
      <c r="D20" s="18"/>
      <c r="E20" s="20">
        <f t="shared" si="0"/>
        <v>96</v>
      </c>
    </row>
    <row r="21" spans="1:5" x14ac:dyDescent="0.25">
      <c r="A21" s="1">
        <v>16</v>
      </c>
      <c r="B21" s="3">
        <v>153.15</v>
      </c>
      <c r="C21" s="18"/>
      <c r="D21" s="18"/>
      <c r="E21" s="20">
        <f t="shared" si="0"/>
        <v>153.15</v>
      </c>
    </row>
    <row r="22" spans="1:5" x14ac:dyDescent="0.25">
      <c r="A22" s="1">
        <v>17</v>
      </c>
      <c r="B22" s="3">
        <v>100.45</v>
      </c>
      <c r="C22" s="18">
        <v>23.96</v>
      </c>
      <c r="D22" s="18"/>
      <c r="E22" s="20">
        <f t="shared" si="0"/>
        <v>124.41</v>
      </c>
    </row>
    <row r="23" spans="1:5" x14ac:dyDescent="0.25">
      <c r="A23" s="1">
        <v>18</v>
      </c>
      <c r="B23" s="3">
        <v>220.75</v>
      </c>
      <c r="C23" s="18"/>
      <c r="D23" s="18"/>
      <c r="E23" s="20">
        <f t="shared" si="0"/>
        <v>220.75</v>
      </c>
    </row>
    <row r="24" spans="1:5" x14ac:dyDescent="0.25">
      <c r="A24" s="1">
        <v>19</v>
      </c>
      <c r="B24" s="3">
        <v>305.55</v>
      </c>
      <c r="C24" s="18"/>
      <c r="D24" s="18"/>
      <c r="E24" s="20">
        <f t="shared" si="0"/>
        <v>305.55</v>
      </c>
    </row>
    <row r="25" spans="1:5" x14ac:dyDescent="0.25">
      <c r="A25" s="1">
        <v>20</v>
      </c>
      <c r="B25" s="3">
        <v>154.30000000000001</v>
      </c>
      <c r="C25" s="18">
        <v>31.25</v>
      </c>
      <c r="D25" s="18">
        <v>19.7</v>
      </c>
      <c r="E25" s="20">
        <f t="shared" si="0"/>
        <v>205.25</v>
      </c>
    </row>
    <row r="26" spans="1:5" x14ac:dyDescent="0.25">
      <c r="A26" s="1">
        <v>21</v>
      </c>
      <c r="B26" s="3"/>
      <c r="C26" s="18"/>
      <c r="D26" s="18"/>
      <c r="E26" s="20">
        <f t="shared" si="0"/>
        <v>0</v>
      </c>
    </row>
    <row r="27" spans="1:5" x14ac:dyDescent="0.25">
      <c r="A27" s="1">
        <v>22</v>
      </c>
      <c r="B27" s="3">
        <v>116.05</v>
      </c>
      <c r="C27" s="18"/>
      <c r="D27" s="18"/>
      <c r="E27" s="20">
        <f t="shared" si="0"/>
        <v>116.05</v>
      </c>
    </row>
    <row r="28" spans="1:5" x14ac:dyDescent="0.25">
      <c r="A28" s="1">
        <v>23</v>
      </c>
      <c r="B28" s="3">
        <v>109.6</v>
      </c>
      <c r="C28" s="18"/>
      <c r="D28" s="18">
        <v>75.63</v>
      </c>
      <c r="E28" s="20">
        <f t="shared" si="0"/>
        <v>185.23</v>
      </c>
    </row>
    <row r="29" spans="1:5" x14ac:dyDescent="0.25">
      <c r="A29" s="1">
        <v>24</v>
      </c>
      <c r="B29" s="3">
        <v>327.95</v>
      </c>
      <c r="C29" s="18"/>
      <c r="D29" s="18"/>
      <c r="E29" s="20">
        <f t="shared" si="0"/>
        <v>327.95</v>
      </c>
    </row>
    <row r="30" spans="1:5" x14ac:dyDescent="0.25">
      <c r="A30" s="1">
        <v>25</v>
      </c>
      <c r="B30" s="3">
        <v>168.1</v>
      </c>
      <c r="C30" s="18"/>
      <c r="D30" s="18">
        <v>71.05</v>
      </c>
      <c r="E30" s="20">
        <f t="shared" si="0"/>
        <v>239.14999999999998</v>
      </c>
    </row>
    <row r="31" spans="1:5" x14ac:dyDescent="0.25">
      <c r="A31" s="1">
        <v>26</v>
      </c>
      <c r="B31" s="3">
        <v>156.44999999999999</v>
      </c>
      <c r="C31" s="18"/>
      <c r="D31" s="18"/>
      <c r="E31" s="20">
        <f t="shared" si="0"/>
        <v>156.44999999999999</v>
      </c>
    </row>
    <row r="32" spans="1:5" x14ac:dyDescent="0.25">
      <c r="A32" s="1">
        <v>27</v>
      </c>
      <c r="B32" s="3">
        <v>143.6</v>
      </c>
      <c r="C32" s="18"/>
      <c r="D32" s="18"/>
      <c r="E32" s="20">
        <f t="shared" si="0"/>
        <v>143.6</v>
      </c>
    </row>
    <row r="33" spans="1:16" x14ac:dyDescent="0.25">
      <c r="A33" s="1">
        <v>28</v>
      </c>
      <c r="B33" s="3"/>
      <c r="C33" s="18"/>
      <c r="D33" s="18"/>
      <c r="E33" s="20">
        <f t="shared" si="0"/>
        <v>0</v>
      </c>
      <c r="P33" s="2"/>
    </row>
    <row r="34" spans="1:16" x14ac:dyDescent="0.25">
      <c r="A34" s="1">
        <v>29</v>
      </c>
      <c r="B34" s="3">
        <v>134.94999999999999</v>
      </c>
      <c r="C34" s="18"/>
      <c r="D34" s="18">
        <v>34.479999999999997</v>
      </c>
      <c r="E34" s="20">
        <f t="shared" si="0"/>
        <v>169.42999999999998</v>
      </c>
      <c r="P34" s="3"/>
    </row>
    <row r="35" spans="1:16" x14ac:dyDescent="0.25">
      <c r="A35" s="1">
        <v>30</v>
      </c>
      <c r="B35" s="3">
        <v>186.45</v>
      </c>
      <c r="C35" s="18"/>
      <c r="D35" s="18"/>
      <c r="E35" s="20">
        <f t="shared" si="0"/>
        <v>186.45</v>
      </c>
      <c r="P35" s="3"/>
    </row>
    <row r="36" spans="1:16" x14ac:dyDescent="0.25">
      <c r="A36" s="1">
        <v>31</v>
      </c>
      <c r="B36" s="3">
        <v>11.1</v>
      </c>
      <c r="C36" s="28">
        <v>36.25</v>
      </c>
      <c r="D36" s="28"/>
      <c r="E36" s="29">
        <f t="shared" si="0"/>
        <v>47.35</v>
      </c>
      <c r="P36" s="3"/>
    </row>
    <row r="37" spans="1:16" x14ac:dyDescent="0.25">
      <c r="A37" s="33" t="s">
        <v>2</v>
      </c>
      <c r="B37" s="31">
        <f>SUM(B6:B36)</f>
        <v>4604.2</v>
      </c>
      <c r="C37" s="31">
        <f>SUM(C6:C36)</f>
        <v>91.460000000000008</v>
      </c>
      <c r="D37" s="31">
        <f>SUM(D6:D36)</f>
        <v>216.85</v>
      </c>
      <c r="E37" s="32">
        <f>SUM(E6:E36)</f>
        <v>4912.51</v>
      </c>
      <c r="P37" s="3"/>
    </row>
    <row r="38" spans="1:16" x14ac:dyDescent="0.25">
      <c r="A38" s="33" t="s">
        <v>7</v>
      </c>
      <c r="B38" s="19">
        <f>COUNTA(B6:B36)</f>
        <v>27</v>
      </c>
      <c r="C38" s="19">
        <f>COUNTA(C6:C36)</f>
        <v>3</v>
      </c>
      <c r="D38" s="19">
        <f>COUNTA(D6:D36)</f>
        <v>5</v>
      </c>
      <c r="E38" s="21">
        <f>COUNTA(E6:E36)-COUNTIF(E6:E36,0)</f>
        <v>27</v>
      </c>
      <c r="P38" s="3"/>
    </row>
    <row r="39" spans="1:16" x14ac:dyDescent="0.25">
      <c r="A39" s="33" t="s">
        <v>8</v>
      </c>
      <c r="B39" s="22">
        <f>B37/B38</f>
        <v>170.52592592592592</v>
      </c>
      <c r="C39" s="22">
        <f>C37/C38</f>
        <v>30.486666666666668</v>
      </c>
      <c r="D39" s="22">
        <f>D37/D38</f>
        <v>43.37</v>
      </c>
      <c r="E39" s="23">
        <f>E37/E38</f>
        <v>181.94481481481483</v>
      </c>
      <c r="P39" s="3"/>
    </row>
    <row r="40" spans="1:16" x14ac:dyDescent="0.25">
      <c r="P40" s="3"/>
    </row>
    <row r="41" spans="1:16" x14ac:dyDescent="0.25">
      <c r="P41" s="3"/>
    </row>
    <row r="42" spans="1:16" x14ac:dyDescent="0.25">
      <c r="P42" s="3"/>
    </row>
    <row r="43" spans="1:16" x14ac:dyDescent="0.25">
      <c r="P43" s="3"/>
    </row>
    <row r="44" spans="1:16" x14ac:dyDescent="0.25">
      <c r="P44" s="3"/>
    </row>
    <row r="45" spans="1:16" x14ac:dyDescent="0.25">
      <c r="P45" s="3"/>
    </row>
    <row r="46" spans="1:16" x14ac:dyDescent="0.25">
      <c r="P46" s="3"/>
    </row>
    <row r="47" spans="1:16" x14ac:dyDescent="0.25">
      <c r="P47" s="3"/>
    </row>
    <row r="48" spans="1:16" x14ac:dyDescent="0.25">
      <c r="P48" s="3"/>
    </row>
    <row r="49" spans="16:16" x14ac:dyDescent="0.25">
      <c r="P49" s="3"/>
    </row>
    <row r="50" spans="16:16" x14ac:dyDescent="0.25">
      <c r="P50" s="3"/>
    </row>
    <row r="51" spans="16:16" x14ac:dyDescent="0.25">
      <c r="P51" s="3"/>
    </row>
    <row r="52" spans="16:16" x14ac:dyDescent="0.25">
      <c r="P52" s="3"/>
    </row>
    <row r="53" spans="16:16" x14ac:dyDescent="0.25">
      <c r="P53" s="3"/>
    </row>
    <row r="54" spans="16:16" x14ac:dyDescent="0.25">
      <c r="P54" s="3"/>
    </row>
    <row r="55" spans="16:16" x14ac:dyDescent="0.25">
      <c r="P55" s="3"/>
    </row>
    <row r="56" spans="16:16" x14ac:dyDescent="0.25">
      <c r="P56" s="3"/>
    </row>
    <row r="57" spans="16:16" x14ac:dyDescent="0.25">
      <c r="P57" s="3"/>
    </row>
    <row r="58" spans="16:16" x14ac:dyDescent="0.25">
      <c r="P58" s="3"/>
    </row>
    <row r="59" spans="16:16" x14ac:dyDescent="0.25">
      <c r="P59" s="3"/>
    </row>
    <row r="60" spans="16:16" x14ac:dyDescent="0.25">
      <c r="P60" s="3"/>
    </row>
    <row r="61" spans="16:16" x14ac:dyDescent="0.25">
      <c r="P61" s="3"/>
    </row>
    <row r="62" spans="16:16" x14ac:dyDescent="0.25">
      <c r="P62" s="3"/>
    </row>
    <row r="63" spans="16:16" x14ac:dyDescent="0.25">
      <c r="P63" s="3"/>
    </row>
    <row r="64" spans="16:16" x14ac:dyDescent="0.25">
      <c r="P64" s="3"/>
    </row>
    <row r="65" spans="16:16" x14ac:dyDescent="0.25">
      <c r="P65" s="14"/>
    </row>
    <row r="66" spans="16:16" x14ac:dyDescent="0.25">
      <c r="P66" s="16"/>
    </row>
    <row r="67" spans="16:16" x14ac:dyDescent="0.25">
      <c r="P67" s="14"/>
    </row>
  </sheetData>
  <mergeCells count="3">
    <mergeCell ref="A3:B3"/>
    <mergeCell ref="B4:D4"/>
    <mergeCell ref="E4:E5"/>
  </mergeCells>
  <pageMargins left="0" right="0" top="0" bottom="0" header="0" footer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E39"/>
  <sheetViews>
    <sheetView topLeftCell="A23" workbookViewId="0"/>
  </sheetViews>
  <sheetFormatPr defaultRowHeight="15" x14ac:dyDescent="0.2"/>
  <sheetData>
    <row r="3" spans="1:5" ht="18.75" x14ac:dyDescent="0.25">
      <c r="A3" s="51" t="s">
        <v>34</v>
      </c>
      <c r="B3" s="52" t="s">
        <v>35</v>
      </c>
      <c r="C3" s="52" t="s">
        <v>36</v>
      </c>
      <c r="D3" s="52" t="s">
        <v>30</v>
      </c>
      <c r="E3" s="52" t="s">
        <v>31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>
        <v>1</v>
      </c>
      <c r="B6" s="5">
        <v>193.05</v>
      </c>
      <c r="C6" s="18"/>
      <c r="D6" s="18">
        <v>15</v>
      </c>
      <c r="E6" s="47">
        <f t="shared" ref="E6:E36" si="0">SUM(B6:D6)</f>
        <v>208.05</v>
      </c>
    </row>
    <row r="7" spans="1:5" x14ac:dyDescent="0.25">
      <c r="A7" s="41">
        <v>2</v>
      </c>
      <c r="B7" s="5"/>
      <c r="C7" s="18"/>
      <c r="D7" s="18"/>
      <c r="E7" s="47">
        <f t="shared" si="0"/>
        <v>0</v>
      </c>
    </row>
    <row r="8" spans="1:5" x14ac:dyDescent="0.25">
      <c r="A8" s="41">
        <v>3</v>
      </c>
      <c r="B8" s="5"/>
      <c r="C8" s="18"/>
      <c r="D8" s="18"/>
      <c r="E8" s="47">
        <f t="shared" si="0"/>
        <v>0</v>
      </c>
    </row>
    <row r="9" spans="1:5" x14ac:dyDescent="0.25">
      <c r="A9" s="41">
        <v>4</v>
      </c>
      <c r="B9" s="5"/>
      <c r="C9" s="18"/>
      <c r="D9" s="18"/>
      <c r="E9" s="47">
        <f t="shared" si="0"/>
        <v>0</v>
      </c>
    </row>
    <row r="10" spans="1:5" x14ac:dyDescent="0.25">
      <c r="A10" s="41">
        <v>5</v>
      </c>
      <c r="B10" s="5">
        <v>283.25</v>
      </c>
      <c r="C10" s="18"/>
      <c r="D10" s="18"/>
      <c r="E10" s="47">
        <f t="shared" si="0"/>
        <v>283.25</v>
      </c>
    </row>
    <row r="11" spans="1:5" x14ac:dyDescent="0.25">
      <c r="A11" s="41">
        <v>6</v>
      </c>
      <c r="B11" s="5">
        <v>162.35</v>
      </c>
      <c r="C11" s="18">
        <v>10.5</v>
      </c>
      <c r="D11" s="18">
        <v>69.7</v>
      </c>
      <c r="E11" s="47">
        <f t="shared" si="0"/>
        <v>242.55</v>
      </c>
    </row>
    <row r="12" spans="1:5" x14ac:dyDescent="0.25">
      <c r="A12" s="41">
        <v>7</v>
      </c>
      <c r="B12" s="5">
        <v>219.2</v>
      </c>
      <c r="C12" s="18"/>
      <c r="D12" s="18"/>
      <c r="E12" s="47">
        <f t="shared" si="0"/>
        <v>219.2</v>
      </c>
    </row>
    <row r="13" spans="1:5" x14ac:dyDescent="0.25">
      <c r="A13" s="41">
        <v>8</v>
      </c>
      <c r="B13" s="5">
        <v>328.45</v>
      </c>
      <c r="C13" s="18">
        <v>43.6</v>
      </c>
      <c r="D13" s="18">
        <v>39.75</v>
      </c>
      <c r="E13" s="47">
        <f t="shared" si="0"/>
        <v>411.8</v>
      </c>
    </row>
    <row r="14" spans="1:5" x14ac:dyDescent="0.25">
      <c r="A14" s="41">
        <v>9</v>
      </c>
      <c r="B14" s="5"/>
      <c r="C14" s="18"/>
      <c r="D14" s="18"/>
      <c r="E14" s="47">
        <f t="shared" si="0"/>
        <v>0</v>
      </c>
    </row>
    <row r="15" spans="1:5" x14ac:dyDescent="0.25">
      <c r="A15" s="41">
        <v>10</v>
      </c>
      <c r="B15" s="5">
        <v>195.5</v>
      </c>
      <c r="C15" s="18"/>
      <c r="D15" s="18"/>
      <c r="E15" s="47">
        <f t="shared" si="0"/>
        <v>195.5</v>
      </c>
    </row>
    <row r="16" spans="1:5" x14ac:dyDescent="0.25">
      <c r="A16" s="41">
        <v>11</v>
      </c>
      <c r="B16" s="5">
        <v>177.1</v>
      </c>
      <c r="C16" s="18"/>
      <c r="D16" s="18"/>
      <c r="E16" s="47">
        <f t="shared" si="0"/>
        <v>177.1</v>
      </c>
    </row>
    <row r="17" spans="1:5" x14ac:dyDescent="0.25">
      <c r="A17" s="41">
        <v>12</v>
      </c>
      <c r="B17" s="5">
        <v>273.85000000000002</v>
      </c>
      <c r="C17" s="18">
        <v>90.9</v>
      </c>
      <c r="D17" s="18">
        <v>11</v>
      </c>
      <c r="E17" s="47">
        <f t="shared" si="0"/>
        <v>375.75</v>
      </c>
    </row>
    <row r="18" spans="1:5" x14ac:dyDescent="0.25">
      <c r="A18" s="41">
        <v>13</v>
      </c>
      <c r="B18" s="5">
        <v>227.65</v>
      </c>
      <c r="C18" s="18"/>
      <c r="D18" s="18"/>
      <c r="E18" s="47">
        <f t="shared" si="0"/>
        <v>227.65</v>
      </c>
    </row>
    <row r="19" spans="1:5" x14ac:dyDescent="0.25">
      <c r="A19" s="41">
        <v>14</v>
      </c>
      <c r="B19" s="5">
        <v>218.8</v>
      </c>
      <c r="C19" s="18">
        <v>43.4</v>
      </c>
      <c r="D19" s="18"/>
      <c r="E19" s="47">
        <f t="shared" si="0"/>
        <v>262.2</v>
      </c>
    </row>
    <row r="20" spans="1:5" x14ac:dyDescent="0.25">
      <c r="A20" s="41">
        <v>15</v>
      </c>
      <c r="B20" s="5">
        <v>275.35000000000002</v>
      </c>
      <c r="C20" s="18">
        <v>71.5</v>
      </c>
      <c r="D20" s="18">
        <v>18</v>
      </c>
      <c r="E20" s="47">
        <f t="shared" si="0"/>
        <v>364.85</v>
      </c>
    </row>
    <row r="21" spans="1:5" x14ac:dyDescent="0.25">
      <c r="A21" s="41">
        <v>16</v>
      </c>
      <c r="B21" s="5"/>
      <c r="C21" s="18"/>
      <c r="D21" s="18"/>
      <c r="E21" s="47">
        <f t="shared" si="0"/>
        <v>0</v>
      </c>
    </row>
    <row r="22" spans="1:5" x14ac:dyDescent="0.25">
      <c r="A22" s="41">
        <v>17</v>
      </c>
      <c r="B22" s="5">
        <v>100</v>
      </c>
      <c r="C22" s="18"/>
      <c r="D22" s="18"/>
      <c r="E22" s="47">
        <f t="shared" si="0"/>
        <v>100</v>
      </c>
    </row>
    <row r="23" spans="1:5" x14ac:dyDescent="0.25">
      <c r="A23" s="41">
        <v>18</v>
      </c>
      <c r="B23" s="5">
        <v>157.30000000000001</v>
      </c>
      <c r="C23" s="18"/>
      <c r="D23" s="18">
        <v>20.9</v>
      </c>
      <c r="E23" s="47">
        <f t="shared" si="0"/>
        <v>178.20000000000002</v>
      </c>
    </row>
    <row r="24" spans="1:5" x14ac:dyDescent="0.25">
      <c r="A24" s="41">
        <v>19</v>
      </c>
      <c r="B24" s="5">
        <v>168.4</v>
      </c>
      <c r="C24" s="18"/>
      <c r="D24" s="18"/>
      <c r="E24" s="47">
        <f t="shared" si="0"/>
        <v>168.4</v>
      </c>
    </row>
    <row r="25" spans="1:5" x14ac:dyDescent="0.25">
      <c r="A25" s="41">
        <v>20</v>
      </c>
      <c r="B25" s="5">
        <v>253.9</v>
      </c>
      <c r="C25" s="18">
        <v>12</v>
      </c>
      <c r="D25" s="18">
        <v>13</v>
      </c>
      <c r="E25" s="47">
        <f t="shared" si="0"/>
        <v>278.89999999999998</v>
      </c>
    </row>
    <row r="26" spans="1:5" x14ac:dyDescent="0.25">
      <c r="A26" s="41">
        <v>21</v>
      </c>
      <c r="B26" s="5">
        <v>145.4</v>
      </c>
      <c r="C26" s="18"/>
      <c r="D26" s="18"/>
      <c r="E26" s="47">
        <f t="shared" si="0"/>
        <v>145.4</v>
      </c>
    </row>
    <row r="27" spans="1:5" x14ac:dyDescent="0.25">
      <c r="A27" s="41">
        <v>22</v>
      </c>
      <c r="B27" s="5">
        <v>209.05</v>
      </c>
      <c r="C27" s="18">
        <v>16.5</v>
      </c>
      <c r="D27" s="18"/>
      <c r="E27" s="47">
        <f t="shared" si="0"/>
        <v>225.55</v>
      </c>
    </row>
    <row r="28" spans="1:5" x14ac:dyDescent="0.25">
      <c r="A28" s="41">
        <v>23</v>
      </c>
      <c r="B28" s="5"/>
      <c r="C28" s="18"/>
      <c r="D28" s="18"/>
      <c r="E28" s="47">
        <f t="shared" si="0"/>
        <v>0</v>
      </c>
    </row>
    <row r="29" spans="1:5" x14ac:dyDescent="0.25">
      <c r="A29" s="41">
        <v>24</v>
      </c>
      <c r="B29" s="5">
        <v>89.6</v>
      </c>
      <c r="C29" s="18">
        <v>15.1</v>
      </c>
      <c r="D29" s="18">
        <v>42</v>
      </c>
      <c r="E29" s="47">
        <f t="shared" si="0"/>
        <v>146.69999999999999</v>
      </c>
    </row>
    <row r="30" spans="1:5" x14ac:dyDescent="0.25">
      <c r="A30" s="41">
        <v>25</v>
      </c>
      <c r="B30" s="5">
        <v>101.1</v>
      </c>
      <c r="C30" s="18"/>
      <c r="D30" s="18"/>
      <c r="E30" s="47">
        <f t="shared" si="0"/>
        <v>101.1</v>
      </c>
    </row>
    <row r="31" spans="1:5" x14ac:dyDescent="0.25">
      <c r="A31" s="41">
        <v>26</v>
      </c>
      <c r="B31" s="5">
        <v>204.3</v>
      </c>
      <c r="C31" s="18"/>
      <c r="D31" s="18">
        <v>28.7</v>
      </c>
      <c r="E31" s="47">
        <f t="shared" si="0"/>
        <v>233</v>
      </c>
    </row>
    <row r="32" spans="1:5" x14ac:dyDescent="0.25">
      <c r="A32" s="41">
        <v>27</v>
      </c>
      <c r="B32" s="5">
        <v>157.69999999999999</v>
      </c>
      <c r="C32" s="18">
        <v>48</v>
      </c>
      <c r="D32" s="18"/>
      <c r="E32" s="47">
        <f t="shared" si="0"/>
        <v>205.7</v>
      </c>
    </row>
    <row r="33" spans="1:5" x14ac:dyDescent="0.25">
      <c r="A33" s="41">
        <v>28</v>
      </c>
      <c r="B33" s="5">
        <v>174.6</v>
      </c>
      <c r="C33" s="18"/>
      <c r="D33" s="18"/>
      <c r="E33" s="47">
        <f t="shared" si="0"/>
        <v>174.6</v>
      </c>
    </row>
    <row r="34" spans="1:5" x14ac:dyDescent="0.25">
      <c r="A34" s="41">
        <v>29</v>
      </c>
      <c r="B34" s="5">
        <v>229.55</v>
      </c>
      <c r="C34" s="18"/>
      <c r="D34" s="18"/>
      <c r="E34" s="47">
        <f t="shared" si="0"/>
        <v>229.55</v>
      </c>
    </row>
    <row r="35" spans="1:5" x14ac:dyDescent="0.25">
      <c r="A35" s="41">
        <v>30</v>
      </c>
      <c r="B35" s="5"/>
      <c r="C35" s="18"/>
      <c r="D35" s="18"/>
      <c r="E35" s="47">
        <f t="shared" si="0"/>
        <v>0</v>
      </c>
    </row>
    <row r="36" spans="1:5" x14ac:dyDescent="0.25">
      <c r="A36" s="42">
        <v>31</v>
      </c>
      <c r="B36" s="27">
        <v>80.349999999999994</v>
      </c>
      <c r="C36" s="28"/>
      <c r="D36" s="28"/>
      <c r="E36" s="48">
        <f t="shared" si="0"/>
        <v>80.349999999999994</v>
      </c>
    </row>
    <row r="37" spans="1:5" x14ac:dyDescent="0.25">
      <c r="A37" s="43" t="s">
        <v>2</v>
      </c>
      <c r="B37" s="31">
        <f>SUM(B6:B36)</f>
        <v>4625.800000000002</v>
      </c>
      <c r="C37" s="31">
        <f>SUM(C6:C36)</f>
        <v>351.5</v>
      </c>
      <c r="D37" s="31">
        <f>SUM(D6:D36)</f>
        <v>258.05</v>
      </c>
      <c r="E37" s="49">
        <f>SUM(E6:E36)</f>
        <v>5235.3500000000013</v>
      </c>
    </row>
    <row r="38" spans="1:5" x14ac:dyDescent="0.25">
      <c r="A38" s="44" t="s">
        <v>7</v>
      </c>
      <c r="B38" s="19">
        <f>COUNTA(B6:B36)</f>
        <v>24</v>
      </c>
      <c r="C38" s="19">
        <f>COUNTA(C6:C36)</f>
        <v>9</v>
      </c>
      <c r="D38" s="19">
        <f>COUNTA(D6:D36)</f>
        <v>9</v>
      </c>
      <c r="E38" s="50">
        <f>COUNTA(E6:E36)-COUNTIF(E6:E36,0)</f>
        <v>24</v>
      </c>
    </row>
    <row r="39" spans="1:5" x14ac:dyDescent="0.25">
      <c r="A39" s="53" t="s">
        <v>8</v>
      </c>
      <c r="B39" s="54">
        <f>B37/B38</f>
        <v>192.74166666666676</v>
      </c>
      <c r="C39" s="54">
        <f>C37/C38</f>
        <v>39.055555555555557</v>
      </c>
      <c r="D39" s="54">
        <f>D37/D38</f>
        <v>28.672222222222224</v>
      </c>
      <c r="E39" s="55">
        <f>E37/E38</f>
        <v>218.13958333333338</v>
      </c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6" workbookViewId="0"/>
  </sheetViews>
  <sheetFormatPr defaultRowHeight="15" x14ac:dyDescent="0.2"/>
  <sheetData>
    <row r="2" spans="1:5" ht="18.75" x14ac:dyDescent="0.3">
      <c r="A2" s="58" t="s">
        <v>37</v>
      </c>
      <c r="B2" s="59"/>
      <c r="C2" s="59"/>
      <c r="D2" s="59"/>
      <c r="E2" s="60"/>
    </row>
    <row r="3" spans="1:5" ht="18.75" x14ac:dyDescent="0.25">
      <c r="A3" s="57" t="s">
        <v>38</v>
      </c>
      <c r="B3" s="56" t="s">
        <v>35</v>
      </c>
      <c r="C3" s="56" t="s">
        <v>39</v>
      </c>
      <c r="D3" s="56" t="s">
        <v>40</v>
      </c>
      <c r="E3" s="56" t="s">
        <v>41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>
        <v>1</v>
      </c>
      <c r="B6" s="5">
        <v>198.55</v>
      </c>
      <c r="C6" s="18"/>
      <c r="D6" s="18"/>
      <c r="E6" s="47">
        <f t="shared" ref="E6:E36" si="0">SUM(B6:D6)</f>
        <v>198.55</v>
      </c>
    </row>
    <row r="7" spans="1:5" x14ac:dyDescent="0.25">
      <c r="A7" s="41">
        <v>2</v>
      </c>
      <c r="B7" s="5">
        <v>122.35</v>
      </c>
      <c r="C7" s="18"/>
      <c r="D7" s="18">
        <v>23.4</v>
      </c>
      <c r="E7" s="47">
        <f t="shared" si="0"/>
        <v>145.75</v>
      </c>
    </row>
    <row r="8" spans="1:5" x14ac:dyDescent="0.25">
      <c r="A8" s="41">
        <v>3</v>
      </c>
      <c r="B8" s="5">
        <v>145.69999999999999</v>
      </c>
      <c r="C8" s="18"/>
      <c r="D8" s="18">
        <v>15</v>
      </c>
      <c r="E8" s="47">
        <f t="shared" si="0"/>
        <v>160.69999999999999</v>
      </c>
    </row>
    <row r="9" spans="1:5" x14ac:dyDescent="0.25">
      <c r="A9" s="41">
        <v>4</v>
      </c>
      <c r="B9" s="5">
        <v>407.7</v>
      </c>
      <c r="C9" s="18"/>
      <c r="D9" s="18"/>
      <c r="E9" s="47">
        <f t="shared" si="0"/>
        <v>407.7</v>
      </c>
    </row>
    <row r="10" spans="1:5" x14ac:dyDescent="0.25">
      <c r="A10" s="41">
        <v>5</v>
      </c>
      <c r="B10" s="5">
        <v>304.5</v>
      </c>
      <c r="C10" s="18">
        <v>29.15</v>
      </c>
      <c r="D10" s="18">
        <v>35</v>
      </c>
      <c r="E10" s="47">
        <f t="shared" si="0"/>
        <v>368.65</v>
      </c>
    </row>
    <row r="11" spans="1:5" x14ac:dyDescent="0.25">
      <c r="A11" s="41">
        <v>6</v>
      </c>
      <c r="B11" s="5"/>
      <c r="C11" s="18"/>
      <c r="D11" s="18"/>
      <c r="E11" s="47">
        <f t="shared" si="0"/>
        <v>0</v>
      </c>
    </row>
    <row r="12" spans="1:5" x14ac:dyDescent="0.25">
      <c r="A12" s="41">
        <v>7</v>
      </c>
      <c r="B12" s="5">
        <v>248.5</v>
      </c>
      <c r="C12" s="18">
        <v>23</v>
      </c>
      <c r="D12" s="18"/>
      <c r="E12" s="47">
        <f t="shared" si="0"/>
        <v>271.5</v>
      </c>
    </row>
    <row r="13" spans="1:5" x14ac:dyDescent="0.25">
      <c r="A13" s="41">
        <v>8</v>
      </c>
      <c r="B13" s="5">
        <v>175.8</v>
      </c>
      <c r="C13" s="18"/>
      <c r="D13" s="18"/>
      <c r="E13" s="47">
        <f t="shared" si="0"/>
        <v>175.8</v>
      </c>
    </row>
    <row r="14" spans="1:5" x14ac:dyDescent="0.25">
      <c r="A14" s="41">
        <v>9</v>
      </c>
      <c r="B14" s="5">
        <v>328.5</v>
      </c>
      <c r="C14" s="18">
        <v>20</v>
      </c>
      <c r="D14" s="18"/>
      <c r="E14" s="47">
        <f t="shared" si="0"/>
        <v>348.5</v>
      </c>
    </row>
    <row r="15" spans="1:5" x14ac:dyDescent="0.25">
      <c r="A15" s="41">
        <v>10</v>
      </c>
      <c r="B15" s="5">
        <v>146.69999999999999</v>
      </c>
      <c r="C15" s="18"/>
      <c r="D15" s="18"/>
      <c r="E15" s="47">
        <f t="shared" si="0"/>
        <v>146.69999999999999</v>
      </c>
    </row>
    <row r="16" spans="1:5" x14ac:dyDescent="0.25">
      <c r="A16" s="41">
        <v>11</v>
      </c>
      <c r="B16" s="5">
        <v>306.25</v>
      </c>
      <c r="C16" s="18"/>
      <c r="D16" s="18"/>
      <c r="E16" s="47">
        <f t="shared" si="0"/>
        <v>306.25</v>
      </c>
    </row>
    <row r="17" spans="1:5" x14ac:dyDescent="0.25">
      <c r="A17" s="41">
        <v>12</v>
      </c>
      <c r="B17" s="5">
        <v>245.95</v>
      </c>
      <c r="C17" s="18">
        <v>16</v>
      </c>
      <c r="D17" s="18">
        <v>42.5</v>
      </c>
      <c r="E17" s="47">
        <f t="shared" si="0"/>
        <v>304.45</v>
      </c>
    </row>
    <row r="18" spans="1:5" x14ac:dyDescent="0.25">
      <c r="A18" s="41">
        <v>13</v>
      </c>
      <c r="B18" s="5"/>
      <c r="C18" s="18"/>
      <c r="D18" s="18"/>
      <c r="E18" s="47">
        <f t="shared" si="0"/>
        <v>0</v>
      </c>
    </row>
    <row r="19" spans="1:5" x14ac:dyDescent="0.25">
      <c r="A19" s="41">
        <v>14</v>
      </c>
      <c r="B19" s="5">
        <v>159.75</v>
      </c>
      <c r="C19" s="18"/>
      <c r="D19" s="18"/>
      <c r="E19" s="47">
        <f t="shared" si="0"/>
        <v>159.75</v>
      </c>
    </row>
    <row r="20" spans="1:5" x14ac:dyDescent="0.25">
      <c r="A20" s="41">
        <v>15</v>
      </c>
      <c r="B20" s="5">
        <v>179.4</v>
      </c>
      <c r="C20" s="18">
        <v>58</v>
      </c>
      <c r="D20" s="18">
        <v>33</v>
      </c>
      <c r="E20" s="47">
        <f t="shared" si="0"/>
        <v>270.39999999999998</v>
      </c>
    </row>
    <row r="21" spans="1:5" x14ac:dyDescent="0.25">
      <c r="A21" s="41">
        <v>16</v>
      </c>
      <c r="B21" s="5">
        <v>224.1</v>
      </c>
      <c r="C21" s="18">
        <v>11.5</v>
      </c>
      <c r="D21" s="18">
        <v>14</v>
      </c>
      <c r="E21" s="47">
        <f t="shared" si="0"/>
        <v>249.6</v>
      </c>
    </row>
    <row r="22" spans="1:5" x14ac:dyDescent="0.25">
      <c r="A22" s="41">
        <v>17</v>
      </c>
      <c r="B22" s="5">
        <v>189.3</v>
      </c>
      <c r="C22" s="18"/>
      <c r="D22" s="18">
        <v>70.8</v>
      </c>
      <c r="E22" s="47">
        <f t="shared" si="0"/>
        <v>260.10000000000002</v>
      </c>
    </row>
    <row r="23" spans="1:5" x14ac:dyDescent="0.25">
      <c r="A23" s="41">
        <v>18</v>
      </c>
      <c r="B23" s="5"/>
      <c r="C23" s="18"/>
      <c r="D23" s="18"/>
      <c r="E23" s="47">
        <f t="shared" si="0"/>
        <v>0</v>
      </c>
    </row>
    <row r="24" spans="1:5" x14ac:dyDescent="0.25">
      <c r="A24" s="41">
        <v>19</v>
      </c>
      <c r="B24" s="5">
        <v>107.75</v>
      </c>
      <c r="C24" s="18"/>
      <c r="D24" s="18">
        <v>9.25</v>
      </c>
      <c r="E24" s="47">
        <f t="shared" si="0"/>
        <v>117</v>
      </c>
    </row>
    <row r="25" spans="1:5" x14ac:dyDescent="0.25">
      <c r="A25" s="41">
        <v>20</v>
      </c>
      <c r="B25" s="5"/>
      <c r="C25" s="18"/>
      <c r="D25" s="18"/>
      <c r="E25" s="47">
        <f t="shared" si="0"/>
        <v>0</v>
      </c>
    </row>
    <row r="26" spans="1:5" x14ac:dyDescent="0.25">
      <c r="A26" s="41">
        <v>21</v>
      </c>
      <c r="B26" s="5"/>
      <c r="C26" s="18"/>
      <c r="D26" s="18"/>
      <c r="E26" s="47">
        <f t="shared" si="0"/>
        <v>0</v>
      </c>
    </row>
    <row r="27" spans="1:5" x14ac:dyDescent="0.25">
      <c r="A27" s="41">
        <v>22</v>
      </c>
      <c r="B27" s="5">
        <v>191.1</v>
      </c>
      <c r="C27" s="18"/>
      <c r="D27" s="18"/>
      <c r="E27" s="47">
        <f t="shared" si="0"/>
        <v>191.1</v>
      </c>
    </row>
    <row r="28" spans="1:5" x14ac:dyDescent="0.25">
      <c r="A28" s="41">
        <v>23</v>
      </c>
      <c r="B28" s="5">
        <v>89.95</v>
      </c>
      <c r="C28" s="18"/>
      <c r="D28" s="18"/>
      <c r="E28" s="47">
        <f t="shared" si="0"/>
        <v>89.95</v>
      </c>
    </row>
    <row r="29" spans="1:5" x14ac:dyDescent="0.25">
      <c r="A29" s="41">
        <v>24</v>
      </c>
      <c r="B29" s="5">
        <v>283.95</v>
      </c>
      <c r="C29" s="18"/>
      <c r="D29" s="18">
        <v>63.7</v>
      </c>
      <c r="E29" s="47">
        <f t="shared" si="0"/>
        <v>347.65</v>
      </c>
    </row>
    <row r="30" spans="1:5" x14ac:dyDescent="0.25">
      <c r="A30" s="41">
        <v>25</v>
      </c>
      <c r="B30" s="5">
        <v>169.85</v>
      </c>
      <c r="C30" s="18">
        <v>14.7</v>
      </c>
      <c r="D30" s="18"/>
      <c r="E30" s="47">
        <f t="shared" si="0"/>
        <v>184.54999999999998</v>
      </c>
    </row>
    <row r="31" spans="1:5" x14ac:dyDescent="0.25">
      <c r="A31" s="41">
        <v>26</v>
      </c>
      <c r="B31" s="5">
        <v>400</v>
      </c>
      <c r="C31" s="18"/>
      <c r="D31" s="18"/>
      <c r="E31" s="47">
        <f t="shared" si="0"/>
        <v>400</v>
      </c>
    </row>
    <row r="32" spans="1:5" x14ac:dyDescent="0.25">
      <c r="A32" s="41">
        <v>27</v>
      </c>
      <c r="B32" s="5"/>
      <c r="C32" s="18"/>
      <c r="D32" s="18"/>
      <c r="E32" s="47">
        <f t="shared" si="0"/>
        <v>0</v>
      </c>
    </row>
    <row r="33" spans="1:5" x14ac:dyDescent="0.25">
      <c r="A33" s="41">
        <v>28</v>
      </c>
      <c r="B33" s="5">
        <v>156.1</v>
      </c>
      <c r="C33" s="18"/>
      <c r="D33" s="18"/>
      <c r="E33" s="47">
        <f t="shared" si="0"/>
        <v>156.1</v>
      </c>
    </row>
    <row r="34" spans="1:5" x14ac:dyDescent="0.25">
      <c r="A34" s="41">
        <v>29</v>
      </c>
      <c r="B34" s="5">
        <v>159.15</v>
      </c>
      <c r="C34" s="18"/>
      <c r="D34" s="18"/>
      <c r="E34" s="47">
        <f t="shared" si="0"/>
        <v>159.15</v>
      </c>
    </row>
    <row r="35" spans="1:5" x14ac:dyDescent="0.25">
      <c r="A35" s="41">
        <v>30</v>
      </c>
      <c r="B35" s="5">
        <v>290.64999999999998</v>
      </c>
      <c r="C35" s="18"/>
      <c r="D35" s="18"/>
      <c r="E35" s="47">
        <f t="shared" si="0"/>
        <v>290.64999999999998</v>
      </c>
    </row>
    <row r="36" spans="1:5" x14ac:dyDescent="0.25">
      <c r="A36" s="42">
        <v>31</v>
      </c>
      <c r="B36" s="27"/>
      <c r="C36" s="28"/>
      <c r="D36" s="28"/>
      <c r="E36" s="48">
        <f t="shared" si="0"/>
        <v>0</v>
      </c>
    </row>
    <row r="37" spans="1:5" x14ac:dyDescent="0.25">
      <c r="A37" s="43" t="s">
        <v>2</v>
      </c>
      <c r="B37" s="31">
        <f>SUM(B6:B36)</f>
        <v>5231.5499999999993</v>
      </c>
      <c r="C37" s="31">
        <f>SUM(C6:C36)</f>
        <v>172.35</v>
      </c>
      <c r="D37" s="31">
        <f>SUM(D6:D36)</f>
        <v>306.64999999999998</v>
      </c>
      <c r="E37" s="49">
        <f>SUM(E6:E36)</f>
        <v>5710.5499999999984</v>
      </c>
    </row>
    <row r="38" spans="1:5" x14ac:dyDescent="0.25">
      <c r="A38" s="44" t="s">
        <v>7</v>
      </c>
      <c r="B38" s="19">
        <f>COUNTA(B6:B36)</f>
        <v>24</v>
      </c>
      <c r="C38" s="19">
        <f>COUNTA(C6:C36)</f>
        <v>7</v>
      </c>
      <c r="D38" s="19">
        <f>COUNTA(D6:D36)</f>
        <v>9</v>
      </c>
      <c r="E38" s="50">
        <f>COUNTA(E6:E36)-COUNTIF(E6:E36,0)</f>
        <v>24</v>
      </c>
    </row>
    <row r="39" spans="1:5" x14ac:dyDescent="0.25">
      <c r="A39" s="53" t="s">
        <v>8</v>
      </c>
      <c r="B39" s="54">
        <f>B37/B38</f>
        <v>217.98124999999996</v>
      </c>
      <c r="C39" s="54">
        <f>C37/C38</f>
        <v>24.62142857142857</v>
      </c>
      <c r="D39" s="54">
        <f>D37/D38</f>
        <v>34.072222222222223</v>
      </c>
      <c r="E39" s="55">
        <f>E37/E38</f>
        <v>237.93958333333327</v>
      </c>
    </row>
  </sheetData>
  <pageMargins left="0" right="0" top="0" bottom="0" header="0" footer="0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9"/>
  <sheetViews>
    <sheetView workbookViewId="0"/>
  </sheetViews>
  <sheetFormatPr defaultRowHeight="15" x14ac:dyDescent="0.2"/>
  <sheetData>
    <row r="2" spans="1:5" ht="18.75" x14ac:dyDescent="0.3">
      <c r="A2" s="58" t="s">
        <v>42</v>
      </c>
      <c r="B2" s="59"/>
      <c r="C2" s="59"/>
      <c r="D2" s="59"/>
      <c r="E2" s="60"/>
    </row>
    <row r="3" spans="1:5" ht="18.75" x14ac:dyDescent="0.25">
      <c r="A3" s="57" t="s">
        <v>38</v>
      </c>
      <c r="B3" s="56" t="s">
        <v>35</v>
      </c>
      <c r="C3" s="56" t="s">
        <v>39</v>
      </c>
      <c r="D3" s="56" t="s">
        <v>40</v>
      </c>
      <c r="E3" s="56" t="s">
        <v>41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>
        <v>1</v>
      </c>
      <c r="B6" s="5"/>
      <c r="C6" s="18"/>
      <c r="D6" s="18"/>
      <c r="E6" s="47">
        <f t="shared" ref="E6:E36" si="0">SUM(B6:D6)</f>
        <v>0</v>
      </c>
    </row>
    <row r="7" spans="1:5" x14ac:dyDescent="0.25">
      <c r="A7" s="41">
        <v>2</v>
      </c>
      <c r="B7" s="5">
        <v>267.60000000000002</v>
      </c>
      <c r="C7" s="18"/>
      <c r="D7" s="18"/>
      <c r="E7" s="47">
        <f t="shared" si="0"/>
        <v>267.60000000000002</v>
      </c>
    </row>
    <row r="8" spans="1:5" x14ac:dyDescent="0.25">
      <c r="A8" s="41">
        <v>3</v>
      </c>
      <c r="B8" s="5">
        <v>338.9</v>
      </c>
      <c r="C8" s="18"/>
      <c r="D8" s="18"/>
      <c r="E8" s="47">
        <f t="shared" si="0"/>
        <v>338.9</v>
      </c>
    </row>
    <row r="9" spans="1:5" x14ac:dyDescent="0.25">
      <c r="A9" s="41">
        <v>4</v>
      </c>
      <c r="B9" s="5"/>
      <c r="C9" s="18"/>
      <c r="D9" s="18"/>
      <c r="E9" s="47">
        <f t="shared" si="0"/>
        <v>0</v>
      </c>
    </row>
    <row r="10" spans="1:5" x14ac:dyDescent="0.25">
      <c r="A10" s="41">
        <v>5</v>
      </c>
      <c r="B10" s="5">
        <v>97.6</v>
      </c>
      <c r="C10" s="18"/>
      <c r="D10" s="18"/>
      <c r="E10" s="47">
        <f t="shared" si="0"/>
        <v>97.6</v>
      </c>
    </row>
    <row r="11" spans="1:5" x14ac:dyDescent="0.25">
      <c r="A11" s="41">
        <v>6</v>
      </c>
      <c r="B11" s="5">
        <v>85.6</v>
      </c>
      <c r="C11" s="18"/>
      <c r="D11" s="18"/>
      <c r="E11" s="47">
        <f t="shared" si="0"/>
        <v>85.6</v>
      </c>
    </row>
    <row r="12" spans="1:5" x14ac:dyDescent="0.25">
      <c r="A12" s="41">
        <v>7</v>
      </c>
      <c r="B12" s="5">
        <v>260.60000000000002</v>
      </c>
      <c r="C12" s="18">
        <v>33</v>
      </c>
      <c r="D12" s="18"/>
      <c r="E12" s="47">
        <f t="shared" si="0"/>
        <v>293.60000000000002</v>
      </c>
    </row>
    <row r="13" spans="1:5" x14ac:dyDescent="0.25">
      <c r="A13" s="41">
        <v>8</v>
      </c>
      <c r="B13" s="5">
        <v>351.1</v>
      </c>
      <c r="C13" s="18"/>
      <c r="D13" s="18"/>
      <c r="E13" s="47">
        <f t="shared" si="0"/>
        <v>351.1</v>
      </c>
    </row>
    <row r="14" spans="1:5" x14ac:dyDescent="0.25">
      <c r="A14" s="41">
        <v>9</v>
      </c>
      <c r="B14" s="5">
        <v>244.7</v>
      </c>
      <c r="C14" s="18">
        <v>46</v>
      </c>
      <c r="D14" s="18">
        <v>39.4</v>
      </c>
      <c r="E14" s="47">
        <f t="shared" si="0"/>
        <v>330.09999999999997</v>
      </c>
    </row>
    <row r="15" spans="1:5" x14ac:dyDescent="0.25">
      <c r="A15" s="41">
        <v>10</v>
      </c>
      <c r="B15" s="5">
        <v>459</v>
      </c>
      <c r="C15" s="18">
        <v>51</v>
      </c>
      <c r="D15" s="18"/>
      <c r="E15" s="47">
        <f t="shared" si="0"/>
        <v>510</v>
      </c>
    </row>
    <row r="16" spans="1:5" x14ac:dyDescent="0.25">
      <c r="A16" s="41">
        <v>11</v>
      </c>
      <c r="B16" s="5"/>
      <c r="C16" s="18"/>
      <c r="D16" s="18"/>
      <c r="E16" s="47">
        <f t="shared" si="0"/>
        <v>0</v>
      </c>
    </row>
    <row r="17" spans="1:5" x14ac:dyDescent="0.25">
      <c r="A17" s="41">
        <v>12</v>
      </c>
      <c r="B17" s="5">
        <v>189.95</v>
      </c>
      <c r="C17" s="18"/>
      <c r="D17" s="18"/>
      <c r="E17" s="47">
        <f t="shared" si="0"/>
        <v>189.95</v>
      </c>
    </row>
    <row r="18" spans="1:5" x14ac:dyDescent="0.25">
      <c r="A18" s="41">
        <v>13</v>
      </c>
      <c r="B18" s="5">
        <v>126.95</v>
      </c>
      <c r="C18" s="18"/>
      <c r="D18" s="18"/>
      <c r="E18" s="47">
        <f t="shared" si="0"/>
        <v>126.95</v>
      </c>
    </row>
    <row r="19" spans="1:5" x14ac:dyDescent="0.25">
      <c r="A19" s="41">
        <v>14</v>
      </c>
      <c r="B19" s="5">
        <v>100</v>
      </c>
      <c r="C19" s="18">
        <v>30</v>
      </c>
      <c r="D19" s="18"/>
      <c r="E19" s="47">
        <f t="shared" si="0"/>
        <v>130</v>
      </c>
    </row>
    <row r="20" spans="1:5" x14ac:dyDescent="0.25">
      <c r="A20" s="41">
        <v>15</v>
      </c>
      <c r="B20" s="5">
        <v>65.45</v>
      </c>
      <c r="C20" s="18"/>
      <c r="D20" s="18"/>
      <c r="E20" s="47">
        <f t="shared" si="0"/>
        <v>65.45</v>
      </c>
    </row>
    <row r="21" spans="1:5" x14ac:dyDescent="0.25">
      <c r="A21" s="41">
        <v>16</v>
      </c>
      <c r="B21" s="5">
        <v>326.2</v>
      </c>
      <c r="C21" s="18">
        <v>13.9</v>
      </c>
      <c r="D21" s="18"/>
      <c r="E21" s="47">
        <f t="shared" si="0"/>
        <v>340.09999999999997</v>
      </c>
    </row>
    <row r="22" spans="1:5" x14ac:dyDescent="0.25">
      <c r="A22" s="41">
        <v>17</v>
      </c>
      <c r="B22" s="5">
        <v>113.2</v>
      </c>
      <c r="C22" s="18">
        <v>113</v>
      </c>
      <c r="D22" s="18"/>
      <c r="E22" s="47">
        <f t="shared" si="0"/>
        <v>226.2</v>
      </c>
    </row>
    <row r="23" spans="1:5" x14ac:dyDescent="0.25">
      <c r="A23" s="41">
        <v>18</v>
      </c>
      <c r="B23" s="5"/>
      <c r="C23" s="18"/>
      <c r="D23" s="18"/>
      <c r="E23" s="47">
        <f t="shared" si="0"/>
        <v>0</v>
      </c>
    </row>
    <row r="24" spans="1:5" x14ac:dyDescent="0.25">
      <c r="A24" s="41">
        <v>19</v>
      </c>
      <c r="B24" s="5">
        <v>84.2</v>
      </c>
      <c r="C24" s="18">
        <v>13.5</v>
      </c>
      <c r="D24" s="18"/>
      <c r="E24" s="47">
        <f t="shared" si="0"/>
        <v>97.7</v>
      </c>
    </row>
    <row r="25" spans="1:5" x14ac:dyDescent="0.25">
      <c r="A25" s="41">
        <v>20</v>
      </c>
      <c r="B25" s="5">
        <v>180.4</v>
      </c>
      <c r="C25" s="18"/>
      <c r="D25" s="18"/>
      <c r="E25" s="47">
        <f t="shared" si="0"/>
        <v>180.4</v>
      </c>
    </row>
    <row r="26" spans="1:5" x14ac:dyDescent="0.25">
      <c r="A26" s="41">
        <v>21</v>
      </c>
      <c r="B26" s="5">
        <v>190.1</v>
      </c>
      <c r="C26" s="18"/>
      <c r="D26" s="18"/>
      <c r="E26" s="47">
        <f t="shared" si="0"/>
        <v>190.1</v>
      </c>
    </row>
    <row r="27" spans="1:5" x14ac:dyDescent="0.25">
      <c r="A27" s="41">
        <v>22</v>
      </c>
      <c r="B27" s="5">
        <v>268.60000000000002</v>
      </c>
      <c r="C27" s="18"/>
      <c r="D27" s="18"/>
      <c r="E27" s="47">
        <f t="shared" si="0"/>
        <v>268.60000000000002</v>
      </c>
    </row>
    <row r="28" spans="1:5" x14ac:dyDescent="0.25">
      <c r="A28" s="41">
        <v>23</v>
      </c>
      <c r="B28" s="5">
        <v>214.2</v>
      </c>
      <c r="C28" s="18">
        <v>64.400000000000006</v>
      </c>
      <c r="D28" s="18"/>
      <c r="E28" s="47">
        <f t="shared" si="0"/>
        <v>278.60000000000002</v>
      </c>
    </row>
    <row r="29" spans="1:5" x14ac:dyDescent="0.25">
      <c r="A29" s="41">
        <v>24</v>
      </c>
      <c r="B29" s="5">
        <v>393.75</v>
      </c>
      <c r="C29" s="18">
        <v>38.5</v>
      </c>
      <c r="D29" s="18">
        <v>62.75</v>
      </c>
      <c r="E29" s="47">
        <f t="shared" si="0"/>
        <v>495</v>
      </c>
    </row>
    <row r="30" spans="1:5" x14ac:dyDescent="0.25">
      <c r="A30" s="41">
        <v>25</v>
      </c>
      <c r="B30" s="5"/>
      <c r="C30" s="18"/>
      <c r="D30" s="18"/>
      <c r="E30" s="47">
        <f t="shared" si="0"/>
        <v>0</v>
      </c>
    </row>
    <row r="31" spans="1:5" x14ac:dyDescent="0.25">
      <c r="A31" s="41">
        <v>26</v>
      </c>
      <c r="B31" s="5">
        <v>140.1</v>
      </c>
      <c r="C31" s="18">
        <v>189.65</v>
      </c>
      <c r="D31" s="18"/>
      <c r="E31" s="47">
        <f t="shared" si="0"/>
        <v>329.75</v>
      </c>
    </row>
    <row r="32" spans="1:5" x14ac:dyDescent="0.25">
      <c r="A32" s="41">
        <v>27</v>
      </c>
      <c r="B32" s="5">
        <v>149.35</v>
      </c>
      <c r="C32" s="18"/>
      <c r="D32" s="18"/>
      <c r="E32" s="47">
        <f t="shared" si="0"/>
        <v>149.35</v>
      </c>
    </row>
    <row r="33" spans="1:5" x14ac:dyDescent="0.25">
      <c r="A33" s="41">
        <v>28</v>
      </c>
      <c r="B33" s="5">
        <v>187.9</v>
      </c>
      <c r="C33" s="18">
        <v>61.9</v>
      </c>
      <c r="D33" s="18"/>
      <c r="E33" s="47">
        <f t="shared" si="0"/>
        <v>249.8</v>
      </c>
    </row>
    <row r="34" spans="1:5" x14ac:dyDescent="0.25">
      <c r="A34" s="41">
        <v>29</v>
      </c>
      <c r="B34" s="5">
        <v>362.1</v>
      </c>
      <c r="C34" s="18">
        <v>41.4</v>
      </c>
      <c r="D34" s="18">
        <v>30</v>
      </c>
      <c r="E34" s="47">
        <f t="shared" si="0"/>
        <v>433.5</v>
      </c>
    </row>
    <row r="35" spans="1:5" x14ac:dyDescent="0.25">
      <c r="A35" s="41">
        <v>30</v>
      </c>
      <c r="B35" s="5">
        <v>293.39999999999998</v>
      </c>
      <c r="C35" s="18">
        <v>24</v>
      </c>
      <c r="D35" s="18">
        <v>102.4</v>
      </c>
      <c r="E35" s="47">
        <f t="shared" si="0"/>
        <v>419.79999999999995</v>
      </c>
    </row>
    <row r="36" spans="1:5" x14ac:dyDescent="0.25">
      <c r="A36" s="42">
        <v>31</v>
      </c>
      <c r="B36" s="27">
        <v>367.55</v>
      </c>
      <c r="C36" s="28"/>
      <c r="D36" s="28">
        <v>22</v>
      </c>
      <c r="E36" s="48">
        <f t="shared" si="0"/>
        <v>389.55</v>
      </c>
    </row>
    <row r="37" spans="1:5" x14ac:dyDescent="0.25">
      <c r="A37" s="43" t="s">
        <v>2</v>
      </c>
      <c r="B37" s="31">
        <f>SUM(B6:B36)</f>
        <v>5858.4999999999991</v>
      </c>
      <c r="C37" s="31">
        <f>SUM(C6:C36)</f>
        <v>720.24999999999989</v>
      </c>
      <c r="D37" s="31">
        <f>SUM(D6:D36)</f>
        <v>256.55</v>
      </c>
      <c r="E37" s="49">
        <f>SUM(E6:E36)</f>
        <v>6835.3</v>
      </c>
    </row>
    <row r="38" spans="1:5" x14ac:dyDescent="0.25">
      <c r="A38" s="44" t="s">
        <v>7</v>
      </c>
      <c r="B38" s="19">
        <f>COUNTA(B6:B36)</f>
        <v>26</v>
      </c>
      <c r="C38" s="19">
        <f>COUNTA(C6:C36)</f>
        <v>13</v>
      </c>
      <c r="D38" s="19">
        <f>COUNTA(D6:D36)</f>
        <v>5</v>
      </c>
      <c r="E38" s="50">
        <f>COUNTA(E6:E36)-COUNTIF(E6:E36,0)</f>
        <v>26</v>
      </c>
    </row>
    <row r="39" spans="1:5" x14ac:dyDescent="0.25">
      <c r="A39" s="53" t="s">
        <v>8</v>
      </c>
      <c r="B39" s="54">
        <f>B37/B38</f>
        <v>225.32692307692304</v>
      </c>
      <c r="C39" s="54">
        <f>C37/C38</f>
        <v>55.403846153846146</v>
      </c>
      <c r="D39" s="54">
        <f>D37/D38</f>
        <v>51.31</v>
      </c>
      <c r="E39" s="55">
        <f>E37/E38</f>
        <v>262.89615384615388</v>
      </c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9"/>
  <sheetViews>
    <sheetView workbookViewId="0"/>
  </sheetViews>
  <sheetFormatPr defaultRowHeight="15" x14ac:dyDescent="0.2"/>
  <sheetData>
    <row r="2" spans="1:5" ht="18.75" x14ac:dyDescent="0.3">
      <c r="A2" s="58" t="s">
        <v>43</v>
      </c>
      <c r="B2" s="59"/>
      <c r="C2" s="59"/>
      <c r="D2" s="59"/>
      <c r="E2" s="60"/>
    </row>
    <row r="3" spans="1:5" ht="18.75" x14ac:dyDescent="0.25">
      <c r="A3" s="57" t="s">
        <v>38</v>
      </c>
      <c r="B3" s="56" t="s">
        <v>35</v>
      </c>
      <c r="C3" s="56" t="s">
        <v>39</v>
      </c>
      <c r="D3" s="56" t="s">
        <v>40</v>
      </c>
      <c r="E3" s="56" t="s">
        <v>41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>
        <v>1</v>
      </c>
      <c r="B6" s="5"/>
      <c r="C6" s="18"/>
      <c r="D6" s="18"/>
      <c r="E6" s="47">
        <f t="shared" ref="E6:E36" si="0">SUM(B6:D6)</f>
        <v>0</v>
      </c>
    </row>
    <row r="7" spans="1:5" x14ac:dyDescent="0.25">
      <c r="A7" s="41">
        <v>2</v>
      </c>
      <c r="B7" s="5">
        <v>149.4</v>
      </c>
      <c r="C7" s="18"/>
      <c r="D7" s="18"/>
      <c r="E7" s="47">
        <f t="shared" si="0"/>
        <v>149.4</v>
      </c>
    </row>
    <row r="8" spans="1:5" x14ac:dyDescent="0.25">
      <c r="A8" s="41">
        <v>3</v>
      </c>
      <c r="B8" s="5">
        <v>271.35000000000002</v>
      </c>
      <c r="C8" s="18"/>
      <c r="D8" s="18">
        <v>75.7</v>
      </c>
      <c r="E8" s="47">
        <f t="shared" si="0"/>
        <v>347.05</v>
      </c>
    </row>
    <row r="9" spans="1:5" x14ac:dyDescent="0.25">
      <c r="A9" s="41">
        <v>4</v>
      </c>
      <c r="B9" s="5">
        <v>375.15</v>
      </c>
      <c r="C9" s="18"/>
      <c r="D9" s="18"/>
      <c r="E9" s="47">
        <f t="shared" si="0"/>
        <v>375.15</v>
      </c>
    </row>
    <row r="10" spans="1:5" x14ac:dyDescent="0.25">
      <c r="A10" s="41">
        <v>5</v>
      </c>
      <c r="B10" s="5">
        <v>149.30000000000001</v>
      </c>
      <c r="C10" s="18"/>
      <c r="D10" s="18"/>
      <c r="E10" s="47">
        <f t="shared" si="0"/>
        <v>149.30000000000001</v>
      </c>
    </row>
    <row r="11" spans="1:5" x14ac:dyDescent="0.25">
      <c r="A11" s="41">
        <v>6</v>
      </c>
      <c r="B11" s="5">
        <v>256.3</v>
      </c>
      <c r="C11" s="18">
        <v>29.5</v>
      </c>
      <c r="D11" s="18"/>
      <c r="E11" s="47">
        <f t="shared" si="0"/>
        <v>285.8</v>
      </c>
    </row>
    <row r="12" spans="1:5" x14ac:dyDescent="0.25">
      <c r="A12" s="41">
        <v>7</v>
      </c>
      <c r="B12" s="5">
        <v>247.7</v>
      </c>
      <c r="C12" s="18">
        <v>125</v>
      </c>
      <c r="D12" s="18"/>
      <c r="E12" s="47">
        <f t="shared" si="0"/>
        <v>372.7</v>
      </c>
    </row>
    <row r="13" spans="1:5" x14ac:dyDescent="0.25">
      <c r="A13" s="41">
        <v>8</v>
      </c>
      <c r="B13" s="5"/>
      <c r="C13" s="18"/>
      <c r="D13" s="18"/>
      <c r="E13" s="47">
        <f t="shared" si="0"/>
        <v>0</v>
      </c>
    </row>
    <row r="14" spans="1:5" x14ac:dyDescent="0.25">
      <c r="A14" s="41">
        <v>9</v>
      </c>
      <c r="B14" s="5">
        <v>236.5</v>
      </c>
      <c r="C14" s="18"/>
      <c r="D14" s="18">
        <v>28.8</v>
      </c>
      <c r="E14" s="47">
        <f t="shared" si="0"/>
        <v>265.3</v>
      </c>
    </row>
    <row r="15" spans="1:5" x14ac:dyDescent="0.25">
      <c r="A15" s="41">
        <v>10</v>
      </c>
      <c r="B15" s="5">
        <v>286.5</v>
      </c>
      <c r="C15" s="18"/>
      <c r="D15" s="18"/>
      <c r="E15" s="47">
        <f t="shared" si="0"/>
        <v>286.5</v>
      </c>
    </row>
    <row r="16" spans="1:5" x14ac:dyDescent="0.25">
      <c r="A16" s="41">
        <v>11</v>
      </c>
      <c r="B16" s="5">
        <v>266</v>
      </c>
      <c r="C16" s="18">
        <v>46.4</v>
      </c>
      <c r="D16" s="18"/>
      <c r="E16" s="47">
        <f t="shared" si="0"/>
        <v>312.39999999999998</v>
      </c>
    </row>
    <row r="17" spans="1:5" x14ac:dyDescent="0.25">
      <c r="A17" s="41">
        <v>12</v>
      </c>
      <c r="B17" s="5">
        <v>286.2</v>
      </c>
      <c r="C17" s="18">
        <v>50.7</v>
      </c>
      <c r="D17" s="18">
        <v>9</v>
      </c>
      <c r="E17" s="47">
        <f t="shared" si="0"/>
        <v>345.9</v>
      </c>
    </row>
    <row r="18" spans="1:5" x14ac:dyDescent="0.25">
      <c r="A18" s="41">
        <v>13</v>
      </c>
      <c r="B18" s="5">
        <v>262.39999999999998</v>
      </c>
      <c r="C18" s="18"/>
      <c r="D18" s="18"/>
      <c r="E18" s="47">
        <f t="shared" si="0"/>
        <v>262.39999999999998</v>
      </c>
    </row>
    <row r="19" spans="1:5" x14ac:dyDescent="0.25">
      <c r="A19" s="41">
        <v>14</v>
      </c>
      <c r="B19" s="5">
        <v>365.25</v>
      </c>
      <c r="C19" s="18">
        <v>74.3</v>
      </c>
      <c r="D19" s="18"/>
      <c r="E19" s="47">
        <f t="shared" si="0"/>
        <v>439.55</v>
      </c>
    </row>
    <row r="20" spans="1:5" x14ac:dyDescent="0.25">
      <c r="A20" s="41">
        <v>15</v>
      </c>
      <c r="B20" s="5"/>
      <c r="C20" s="18"/>
      <c r="D20" s="18"/>
      <c r="E20" s="47">
        <f t="shared" si="0"/>
        <v>0</v>
      </c>
    </row>
    <row r="21" spans="1:5" x14ac:dyDescent="0.25">
      <c r="A21" s="41">
        <v>16</v>
      </c>
      <c r="B21" s="5">
        <v>164.25</v>
      </c>
      <c r="C21" s="18"/>
      <c r="D21" s="18"/>
      <c r="E21" s="47">
        <f t="shared" si="0"/>
        <v>164.25</v>
      </c>
    </row>
    <row r="22" spans="1:5" x14ac:dyDescent="0.25">
      <c r="A22" s="41">
        <v>17</v>
      </c>
      <c r="B22" s="5">
        <v>168.3</v>
      </c>
      <c r="C22" s="18">
        <v>165.1</v>
      </c>
      <c r="D22" s="18"/>
      <c r="E22" s="47">
        <f t="shared" si="0"/>
        <v>333.4</v>
      </c>
    </row>
    <row r="23" spans="1:5" x14ac:dyDescent="0.25">
      <c r="A23" s="41">
        <v>18</v>
      </c>
      <c r="B23" s="5">
        <v>202.7</v>
      </c>
      <c r="C23" s="18"/>
      <c r="D23" s="18"/>
      <c r="E23" s="47">
        <f t="shared" si="0"/>
        <v>202.7</v>
      </c>
    </row>
    <row r="24" spans="1:5" x14ac:dyDescent="0.25">
      <c r="A24" s="41">
        <v>19</v>
      </c>
      <c r="B24" s="5"/>
      <c r="C24" s="18"/>
      <c r="D24" s="18"/>
      <c r="E24" s="47">
        <f t="shared" si="0"/>
        <v>0</v>
      </c>
    </row>
    <row r="25" spans="1:5" x14ac:dyDescent="0.25">
      <c r="A25" s="41">
        <v>20</v>
      </c>
      <c r="B25" s="5">
        <v>491.7</v>
      </c>
      <c r="C25" s="18"/>
      <c r="D25" s="18">
        <v>12.2</v>
      </c>
      <c r="E25" s="47">
        <f t="shared" si="0"/>
        <v>503.9</v>
      </c>
    </row>
    <row r="26" spans="1:5" x14ac:dyDescent="0.25">
      <c r="A26" s="41">
        <v>21</v>
      </c>
      <c r="B26" s="5">
        <v>275.60000000000002</v>
      </c>
      <c r="C26" s="18"/>
      <c r="D26" s="18">
        <v>42.9</v>
      </c>
      <c r="E26" s="47">
        <f t="shared" si="0"/>
        <v>318.5</v>
      </c>
    </row>
    <row r="27" spans="1:5" x14ac:dyDescent="0.25">
      <c r="A27" s="41">
        <v>22</v>
      </c>
      <c r="B27" s="5"/>
      <c r="C27" s="18"/>
      <c r="D27" s="18"/>
      <c r="E27" s="47">
        <f t="shared" si="0"/>
        <v>0</v>
      </c>
    </row>
    <row r="28" spans="1:5" x14ac:dyDescent="0.25">
      <c r="A28" s="41">
        <v>23</v>
      </c>
      <c r="B28" s="5">
        <v>149.94999999999999</v>
      </c>
      <c r="C28" s="18"/>
      <c r="D28" s="18">
        <v>11</v>
      </c>
      <c r="E28" s="47">
        <f t="shared" si="0"/>
        <v>160.94999999999999</v>
      </c>
    </row>
    <row r="29" spans="1:5" x14ac:dyDescent="0.25">
      <c r="A29" s="41">
        <v>24</v>
      </c>
      <c r="B29" s="5">
        <v>304.39999999999998</v>
      </c>
      <c r="C29" s="18"/>
      <c r="D29" s="18"/>
      <c r="E29" s="47">
        <f t="shared" si="0"/>
        <v>304.39999999999998</v>
      </c>
    </row>
    <row r="30" spans="1:5" x14ac:dyDescent="0.25">
      <c r="A30" s="41">
        <v>25</v>
      </c>
      <c r="B30" s="5">
        <v>526.15</v>
      </c>
      <c r="C30" s="18"/>
      <c r="D30" s="18">
        <v>44</v>
      </c>
      <c r="E30" s="47">
        <f t="shared" si="0"/>
        <v>570.15</v>
      </c>
    </row>
    <row r="31" spans="1:5" x14ac:dyDescent="0.25">
      <c r="A31" s="41">
        <v>26</v>
      </c>
      <c r="B31" s="5">
        <v>242.5</v>
      </c>
      <c r="C31" s="18">
        <v>43.5</v>
      </c>
      <c r="D31" s="18">
        <v>15.8</v>
      </c>
      <c r="E31" s="47">
        <f t="shared" si="0"/>
        <v>301.8</v>
      </c>
    </row>
    <row r="32" spans="1:5" x14ac:dyDescent="0.25">
      <c r="A32" s="41">
        <v>27</v>
      </c>
      <c r="B32" s="5">
        <v>393.4</v>
      </c>
      <c r="C32" s="18">
        <v>24</v>
      </c>
      <c r="D32" s="18">
        <v>31</v>
      </c>
      <c r="E32" s="47">
        <f t="shared" si="0"/>
        <v>448.4</v>
      </c>
    </row>
    <row r="33" spans="1:5" x14ac:dyDescent="0.25">
      <c r="A33" s="41">
        <v>28</v>
      </c>
      <c r="B33" s="5">
        <v>171</v>
      </c>
      <c r="C33" s="18">
        <v>24.9</v>
      </c>
      <c r="D33" s="18">
        <v>10</v>
      </c>
      <c r="E33" s="47">
        <f t="shared" si="0"/>
        <v>205.9</v>
      </c>
    </row>
    <row r="34" spans="1:5" x14ac:dyDescent="0.25">
      <c r="A34" s="41">
        <v>29</v>
      </c>
      <c r="B34" s="5"/>
      <c r="C34" s="18"/>
      <c r="D34" s="18"/>
      <c r="E34" s="47">
        <f t="shared" si="0"/>
        <v>0</v>
      </c>
    </row>
    <row r="35" spans="1:5" x14ac:dyDescent="0.25">
      <c r="A35" s="41">
        <v>30</v>
      </c>
      <c r="B35" s="5">
        <v>170</v>
      </c>
      <c r="C35" s="18"/>
      <c r="D35" s="18"/>
      <c r="E35" s="47">
        <f t="shared" si="0"/>
        <v>170</v>
      </c>
    </row>
    <row r="36" spans="1:5" x14ac:dyDescent="0.25">
      <c r="A36" s="42">
        <v>31</v>
      </c>
      <c r="B36" s="27"/>
      <c r="C36" s="28"/>
      <c r="D36" s="28"/>
      <c r="E36" s="48">
        <f t="shared" si="0"/>
        <v>0</v>
      </c>
    </row>
    <row r="37" spans="1:5" x14ac:dyDescent="0.25">
      <c r="A37" s="43" t="s">
        <v>2</v>
      </c>
      <c r="B37" s="31">
        <f>SUM(B6:B36)</f>
        <v>6411.9999999999991</v>
      </c>
      <c r="C37" s="31">
        <f>SUM(C6:C36)</f>
        <v>583.4</v>
      </c>
      <c r="D37" s="31">
        <f>SUM(D6:D36)</f>
        <v>280.39999999999998</v>
      </c>
      <c r="E37" s="49">
        <f>SUM(E6:E36)</f>
        <v>7275.7999999999984</v>
      </c>
    </row>
    <row r="38" spans="1:5" x14ac:dyDescent="0.25">
      <c r="A38" s="44" t="s">
        <v>7</v>
      </c>
      <c r="B38" s="19">
        <f>COUNTA(B6:B36)</f>
        <v>24</v>
      </c>
      <c r="C38" s="19">
        <f>COUNTA(C6:C36)</f>
        <v>9</v>
      </c>
      <c r="D38" s="19">
        <f>COUNTA(D6:D36)</f>
        <v>10</v>
      </c>
      <c r="E38" s="50">
        <f>COUNTA(E6:E36)-COUNTIF(E6:E36,0)</f>
        <v>24</v>
      </c>
    </row>
    <row r="39" spans="1:5" x14ac:dyDescent="0.25">
      <c r="A39" s="53" t="s">
        <v>8</v>
      </c>
      <c r="B39" s="54">
        <f>B37/B38</f>
        <v>267.16666666666663</v>
      </c>
      <c r="C39" s="54">
        <f>C37/C38</f>
        <v>64.822222222222223</v>
      </c>
      <c r="D39" s="54">
        <f>D37/D38</f>
        <v>28.04</v>
      </c>
      <c r="E39" s="55">
        <f>E37/E38</f>
        <v>303.15833333333325</v>
      </c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9"/>
  <sheetViews>
    <sheetView workbookViewId="0"/>
  </sheetViews>
  <sheetFormatPr defaultRowHeight="15" x14ac:dyDescent="0.2"/>
  <sheetData>
    <row r="2" spans="1:5" ht="18.75" x14ac:dyDescent="0.3">
      <c r="A2" s="58" t="s">
        <v>0</v>
      </c>
      <c r="B2" s="59"/>
      <c r="C2" s="59"/>
      <c r="D2" s="59"/>
      <c r="E2" s="60"/>
    </row>
    <row r="3" spans="1:5" ht="18.75" x14ac:dyDescent="0.25">
      <c r="A3" s="57" t="s">
        <v>38</v>
      </c>
      <c r="B3" s="56" t="s">
        <v>35</v>
      </c>
      <c r="C3" s="56" t="s">
        <v>39</v>
      </c>
      <c r="D3" s="56" t="s">
        <v>40</v>
      </c>
      <c r="E3" s="56" t="s">
        <v>41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>
        <v>1</v>
      </c>
      <c r="B6" s="5">
        <v>260.25</v>
      </c>
      <c r="C6" s="18"/>
      <c r="D6" s="18"/>
      <c r="E6" s="47">
        <f t="shared" ref="E6:E36" si="0">SUM(B6:D6)</f>
        <v>260.25</v>
      </c>
    </row>
    <row r="7" spans="1:5" x14ac:dyDescent="0.25">
      <c r="A7" s="41">
        <v>2</v>
      </c>
      <c r="B7" s="5">
        <v>195.5</v>
      </c>
      <c r="C7" s="18"/>
      <c r="D7" s="18"/>
      <c r="E7" s="47">
        <f t="shared" si="0"/>
        <v>195.5</v>
      </c>
    </row>
    <row r="8" spans="1:5" x14ac:dyDescent="0.25">
      <c r="A8" s="41">
        <v>3</v>
      </c>
      <c r="B8" s="5">
        <v>237.2</v>
      </c>
      <c r="C8" s="18"/>
      <c r="D8" s="18"/>
      <c r="E8" s="47">
        <f t="shared" si="0"/>
        <v>237.2</v>
      </c>
    </row>
    <row r="9" spans="1:5" x14ac:dyDescent="0.25">
      <c r="A9" s="41">
        <v>4</v>
      </c>
      <c r="B9" s="5">
        <v>101.2</v>
      </c>
      <c r="C9" s="18"/>
      <c r="D9" s="18"/>
      <c r="E9" s="47">
        <f t="shared" si="0"/>
        <v>101.2</v>
      </c>
    </row>
    <row r="10" spans="1:5" x14ac:dyDescent="0.25">
      <c r="A10" s="41">
        <v>5</v>
      </c>
      <c r="B10" s="5">
        <v>220.9</v>
      </c>
      <c r="C10" s="18"/>
      <c r="D10" s="18">
        <v>30.4</v>
      </c>
      <c r="E10" s="47">
        <f t="shared" si="0"/>
        <v>251.3</v>
      </c>
    </row>
    <row r="11" spans="1:5" x14ac:dyDescent="0.25">
      <c r="A11" s="41">
        <v>6</v>
      </c>
      <c r="B11" s="5"/>
      <c r="C11" s="18"/>
      <c r="D11" s="18"/>
      <c r="E11" s="47">
        <f t="shared" si="0"/>
        <v>0</v>
      </c>
    </row>
    <row r="12" spans="1:5" x14ac:dyDescent="0.25">
      <c r="A12" s="41">
        <v>7</v>
      </c>
      <c r="B12" s="5">
        <v>311.14999999999998</v>
      </c>
      <c r="C12" s="18"/>
      <c r="D12" s="18"/>
      <c r="E12" s="47">
        <f t="shared" si="0"/>
        <v>311.14999999999998</v>
      </c>
    </row>
    <row r="13" spans="1:5" x14ac:dyDescent="0.25">
      <c r="A13" s="41">
        <v>8</v>
      </c>
      <c r="B13" s="5">
        <v>371.15</v>
      </c>
      <c r="C13" s="18"/>
      <c r="D13" s="18"/>
      <c r="E13" s="47">
        <f t="shared" si="0"/>
        <v>371.15</v>
      </c>
    </row>
    <row r="14" spans="1:5" x14ac:dyDescent="0.25">
      <c r="A14" s="41">
        <v>9</v>
      </c>
      <c r="B14" s="5">
        <v>149.9</v>
      </c>
      <c r="C14" s="18"/>
      <c r="D14" s="18">
        <v>18</v>
      </c>
      <c r="E14" s="47">
        <f t="shared" si="0"/>
        <v>167.9</v>
      </c>
    </row>
    <row r="15" spans="1:5" x14ac:dyDescent="0.25">
      <c r="A15" s="41">
        <v>10</v>
      </c>
      <c r="B15" s="5">
        <v>401.45</v>
      </c>
      <c r="C15" s="18"/>
      <c r="D15" s="18">
        <v>53.3</v>
      </c>
      <c r="E15" s="47">
        <f t="shared" si="0"/>
        <v>454.75</v>
      </c>
    </row>
    <row r="16" spans="1:5" x14ac:dyDescent="0.25">
      <c r="A16" s="41">
        <v>11</v>
      </c>
      <c r="B16" s="5">
        <v>247.6</v>
      </c>
      <c r="C16" s="18"/>
      <c r="D16" s="18"/>
      <c r="E16" s="47">
        <f t="shared" si="0"/>
        <v>247.6</v>
      </c>
    </row>
    <row r="17" spans="1:5" x14ac:dyDescent="0.25">
      <c r="A17" s="41">
        <v>12</v>
      </c>
      <c r="B17" s="5">
        <v>251.15</v>
      </c>
      <c r="C17" s="18">
        <v>69.3</v>
      </c>
      <c r="D17" s="18"/>
      <c r="E17" s="47">
        <f t="shared" si="0"/>
        <v>320.45</v>
      </c>
    </row>
    <row r="18" spans="1:5" x14ac:dyDescent="0.25">
      <c r="A18" s="41">
        <v>13</v>
      </c>
      <c r="B18" s="5"/>
      <c r="C18" s="18"/>
      <c r="D18" s="18"/>
      <c r="E18" s="47">
        <f t="shared" si="0"/>
        <v>0</v>
      </c>
    </row>
    <row r="19" spans="1:5" x14ac:dyDescent="0.25">
      <c r="A19" s="41">
        <v>14</v>
      </c>
      <c r="B19" s="5">
        <v>115.8</v>
      </c>
      <c r="C19" s="18"/>
      <c r="D19" s="18"/>
      <c r="E19" s="47">
        <f t="shared" si="0"/>
        <v>115.8</v>
      </c>
    </row>
    <row r="20" spans="1:5" x14ac:dyDescent="0.25">
      <c r="A20" s="41">
        <v>15</v>
      </c>
      <c r="B20" s="5">
        <v>309.3</v>
      </c>
      <c r="C20" s="18">
        <v>88</v>
      </c>
      <c r="D20" s="18"/>
      <c r="E20" s="47">
        <f t="shared" si="0"/>
        <v>397.3</v>
      </c>
    </row>
    <row r="21" spans="1:5" x14ac:dyDescent="0.25">
      <c r="A21" s="41">
        <v>16</v>
      </c>
      <c r="B21" s="5">
        <v>217.45</v>
      </c>
      <c r="C21" s="18">
        <v>42.8</v>
      </c>
      <c r="D21" s="18"/>
      <c r="E21" s="47">
        <f t="shared" si="0"/>
        <v>260.25</v>
      </c>
    </row>
    <row r="22" spans="1:5" x14ac:dyDescent="0.25">
      <c r="A22" s="41">
        <v>17</v>
      </c>
      <c r="B22" s="5">
        <v>178.75</v>
      </c>
      <c r="C22" s="18">
        <v>27.2</v>
      </c>
      <c r="D22" s="18"/>
      <c r="E22" s="47">
        <f t="shared" si="0"/>
        <v>205.95</v>
      </c>
    </row>
    <row r="23" spans="1:5" x14ac:dyDescent="0.25">
      <c r="A23" s="41">
        <v>18</v>
      </c>
      <c r="B23" s="5">
        <v>319</v>
      </c>
      <c r="C23" s="18"/>
      <c r="D23" s="18"/>
      <c r="E23" s="47">
        <f t="shared" si="0"/>
        <v>319</v>
      </c>
    </row>
    <row r="24" spans="1:5" x14ac:dyDescent="0.25">
      <c r="A24" s="41">
        <v>19</v>
      </c>
      <c r="B24" s="5">
        <v>406.45</v>
      </c>
      <c r="C24" s="18">
        <v>23.4</v>
      </c>
      <c r="D24" s="18"/>
      <c r="E24" s="47">
        <f t="shared" si="0"/>
        <v>429.84999999999997</v>
      </c>
    </row>
    <row r="25" spans="1:5" x14ac:dyDescent="0.25">
      <c r="A25" s="41">
        <v>20</v>
      </c>
      <c r="B25" s="5"/>
      <c r="C25" s="18"/>
      <c r="D25" s="18"/>
      <c r="E25" s="47">
        <f t="shared" si="0"/>
        <v>0</v>
      </c>
    </row>
    <row r="26" spans="1:5" x14ac:dyDescent="0.25">
      <c r="A26" s="41">
        <v>21</v>
      </c>
      <c r="B26" s="5">
        <v>152.5</v>
      </c>
      <c r="C26" s="18">
        <v>35.1</v>
      </c>
      <c r="D26" s="18">
        <v>66.099999999999994</v>
      </c>
      <c r="E26" s="47">
        <f t="shared" si="0"/>
        <v>253.7</v>
      </c>
    </row>
    <row r="27" spans="1:5" x14ac:dyDescent="0.25">
      <c r="A27" s="41">
        <v>22</v>
      </c>
      <c r="B27" s="5">
        <v>168.8</v>
      </c>
      <c r="C27" s="18"/>
      <c r="D27" s="18"/>
      <c r="E27" s="47">
        <f t="shared" si="0"/>
        <v>168.8</v>
      </c>
    </row>
    <row r="28" spans="1:5" x14ac:dyDescent="0.25">
      <c r="A28" s="41">
        <v>23</v>
      </c>
      <c r="B28" s="5">
        <v>139.30000000000001</v>
      </c>
      <c r="C28" s="18">
        <v>19</v>
      </c>
      <c r="D28" s="18"/>
      <c r="E28" s="47">
        <f t="shared" si="0"/>
        <v>158.30000000000001</v>
      </c>
    </row>
    <row r="29" spans="1:5" x14ac:dyDescent="0.25">
      <c r="A29" s="41">
        <v>24</v>
      </c>
      <c r="B29" s="5">
        <v>181.45</v>
      </c>
      <c r="C29" s="18">
        <v>31.8</v>
      </c>
      <c r="D29" s="18"/>
      <c r="E29" s="47">
        <f t="shared" si="0"/>
        <v>213.25</v>
      </c>
    </row>
    <row r="30" spans="1:5" x14ac:dyDescent="0.25">
      <c r="A30" s="41">
        <v>25</v>
      </c>
      <c r="B30" s="5">
        <v>231</v>
      </c>
      <c r="C30" s="18"/>
      <c r="D30" s="18"/>
      <c r="E30" s="47">
        <f t="shared" si="0"/>
        <v>231</v>
      </c>
    </row>
    <row r="31" spans="1:5" x14ac:dyDescent="0.25">
      <c r="A31" s="41">
        <v>26</v>
      </c>
      <c r="B31" s="5">
        <v>182.1</v>
      </c>
      <c r="C31" s="18">
        <v>8.3000000000000007</v>
      </c>
      <c r="D31" s="18">
        <v>13.5</v>
      </c>
      <c r="E31" s="47">
        <f t="shared" si="0"/>
        <v>203.9</v>
      </c>
    </row>
    <row r="32" spans="1:5" x14ac:dyDescent="0.25">
      <c r="A32" s="41">
        <v>27</v>
      </c>
      <c r="B32" s="5"/>
      <c r="C32" s="18"/>
      <c r="D32" s="18"/>
      <c r="E32" s="47">
        <f t="shared" si="0"/>
        <v>0</v>
      </c>
    </row>
    <row r="33" spans="1:5" x14ac:dyDescent="0.25">
      <c r="A33" s="41">
        <v>28</v>
      </c>
      <c r="B33" s="5">
        <v>279.3</v>
      </c>
      <c r="C33" s="18">
        <v>34.9</v>
      </c>
      <c r="D33" s="18">
        <v>33.1</v>
      </c>
      <c r="E33" s="47">
        <f t="shared" si="0"/>
        <v>347.3</v>
      </c>
    </row>
    <row r="34" spans="1:5" x14ac:dyDescent="0.25">
      <c r="A34" s="41">
        <v>29</v>
      </c>
      <c r="B34" s="5">
        <v>158.80000000000001</v>
      </c>
      <c r="C34" s="18">
        <v>40</v>
      </c>
      <c r="D34" s="18"/>
      <c r="E34" s="47">
        <f t="shared" si="0"/>
        <v>198.8</v>
      </c>
    </row>
    <row r="35" spans="1:5" x14ac:dyDescent="0.25">
      <c r="A35" s="41">
        <v>30</v>
      </c>
      <c r="B35" s="5">
        <v>401.85</v>
      </c>
      <c r="C35" s="18"/>
      <c r="D35" s="18">
        <v>32.799999999999997</v>
      </c>
      <c r="E35" s="47">
        <f t="shared" si="0"/>
        <v>434.65000000000003</v>
      </c>
    </row>
    <row r="36" spans="1:5" x14ac:dyDescent="0.25">
      <c r="A36" s="42">
        <v>31</v>
      </c>
      <c r="B36" s="27"/>
      <c r="C36" s="28"/>
      <c r="D36" s="28"/>
      <c r="E36" s="48">
        <f t="shared" si="0"/>
        <v>0</v>
      </c>
    </row>
    <row r="37" spans="1:5" x14ac:dyDescent="0.25">
      <c r="A37" s="43" t="s">
        <v>2</v>
      </c>
      <c r="B37" s="31">
        <f>SUM(B6:B36)</f>
        <v>6189.3000000000011</v>
      </c>
      <c r="C37" s="31">
        <f>SUM(C6:C36)</f>
        <v>419.8</v>
      </c>
      <c r="D37" s="31">
        <f>SUM(D6:D36)</f>
        <v>247.2</v>
      </c>
      <c r="E37" s="49">
        <f>SUM(E6:E36)</f>
        <v>6856.3</v>
      </c>
    </row>
    <row r="38" spans="1:5" x14ac:dyDescent="0.25">
      <c r="A38" s="44" t="s">
        <v>7</v>
      </c>
      <c r="B38" s="19">
        <f>COUNTA(B6:B36)</f>
        <v>26</v>
      </c>
      <c r="C38" s="19">
        <f>COUNTA(C6:C36)</f>
        <v>11</v>
      </c>
      <c r="D38" s="19">
        <f>COUNTA(D6:D36)</f>
        <v>7</v>
      </c>
      <c r="E38" s="50">
        <f>COUNTA(E6:E36)-COUNTIF(E6:E36,0)</f>
        <v>26</v>
      </c>
    </row>
    <row r="39" spans="1:5" x14ac:dyDescent="0.25">
      <c r="A39" s="53" t="s">
        <v>8</v>
      </c>
      <c r="B39" s="54">
        <f>B37/B38</f>
        <v>238.05000000000004</v>
      </c>
      <c r="C39" s="54">
        <f>C37/C38</f>
        <v>38.163636363636364</v>
      </c>
      <c r="D39" s="54">
        <f>D37/D38</f>
        <v>35.31428571428571</v>
      </c>
      <c r="E39" s="55">
        <f>E37/E38</f>
        <v>263.70384615384614</v>
      </c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9"/>
  <sheetViews>
    <sheetView topLeftCell="A19" workbookViewId="0"/>
  </sheetViews>
  <sheetFormatPr defaultRowHeight="15" x14ac:dyDescent="0.2"/>
  <sheetData>
    <row r="2" spans="1:5" ht="18.75" x14ac:dyDescent="0.3">
      <c r="A2" s="58" t="s">
        <v>9</v>
      </c>
      <c r="B2" s="59"/>
      <c r="C2" s="59"/>
      <c r="D2" s="59"/>
      <c r="E2" s="60"/>
    </row>
    <row r="3" spans="1:5" ht="18.75" x14ac:dyDescent="0.25">
      <c r="A3" s="57" t="s">
        <v>38</v>
      </c>
      <c r="B3" s="56" t="s">
        <v>35</v>
      </c>
      <c r="C3" s="56" t="s">
        <v>39</v>
      </c>
      <c r="D3" s="56" t="s">
        <v>40</v>
      </c>
      <c r="E3" s="56" t="s">
        <v>41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 t="s">
        <v>44</v>
      </c>
      <c r="B6" s="5">
        <v>313.89999999999998</v>
      </c>
      <c r="C6" s="18">
        <v>21</v>
      </c>
      <c r="D6" s="18">
        <v>18.399999999999999</v>
      </c>
      <c r="E6" s="47">
        <f t="shared" ref="E6:E36" si="0">SUM(B6:D6)</f>
        <v>353.29999999999995</v>
      </c>
    </row>
    <row r="7" spans="1:5" x14ac:dyDescent="0.25">
      <c r="A7" s="41" t="s">
        <v>45</v>
      </c>
      <c r="B7" s="5">
        <v>232.35</v>
      </c>
      <c r="C7" s="18">
        <v>20</v>
      </c>
      <c r="D7" s="18"/>
      <c r="E7" s="47">
        <f t="shared" si="0"/>
        <v>252.35</v>
      </c>
    </row>
    <row r="8" spans="1:5" x14ac:dyDescent="0.25">
      <c r="A8" s="41" t="s">
        <v>46</v>
      </c>
      <c r="B8" s="5"/>
      <c r="C8" s="18"/>
      <c r="D8" s="18"/>
      <c r="E8" s="47">
        <f t="shared" si="0"/>
        <v>0</v>
      </c>
    </row>
    <row r="9" spans="1:5" x14ac:dyDescent="0.25">
      <c r="A9" s="41" t="s">
        <v>47</v>
      </c>
      <c r="B9" s="5">
        <v>130.9</v>
      </c>
      <c r="C9" s="18"/>
      <c r="D9" s="18"/>
      <c r="E9" s="47">
        <f t="shared" si="0"/>
        <v>130.9</v>
      </c>
    </row>
    <row r="10" spans="1:5" x14ac:dyDescent="0.25">
      <c r="A10" s="41" t="s">
        <v>48</v>
      </c>
      <c r="B10" s="5">
        <v>75.5</v>
      </c>
      <c r="C10" s="18"/>
      <c r="D10" s="18"/>
      <c r="E10" s="47">
        <f t="shared" si="0"/>
        <v>75.5</v>
      </c>
    </row>
    <row r="11" spans="1:5" x14ac:dyDescent="0.25">
      <c r="A11" s="41" t="s">
        <v>49</v>
      </c>
      <c r="B11" s="5">
        <v>357</v>
      </c>
      <c r="C11" s="18"/>
      <c r="D11" s="18"/>
      <c r="E11" s="47">
        <f t="shared" si="0"/>
        <v>357</v>
      </c>
    </row>
    <row r="12" spans="1:5" x14ac:dyDescent="0.25">
      <c r="A12" s="41" t="s">
        <v>50</v>
      </c>
      <c r="B12" s="5">
        <v>334.25</v>
      </c>
      <c r="C12" s="18"/>
      <c r="D12" s="18"/>
      <c r="E12" s="47">
        <f t="shared" si="0"/>
        <v>334.25</v>
      </c>
    </row>
    <row r="13" spans="1:5" x14ac:dyDescent="0.25">
      <c r="A13" s="41" t="s">
        <v>51</v>
      </c>
      <c r="B13" s="5">
        <v>524.29999999999995</v>
      </c>
      <c r="C13" s="18">
        <v>40.28</v>
      </c>
      <c r="D13" s="18">
        <v>21</v>
      </c>
      <c r="E13" s="47">
        <f t="shared" si="0"/>
        <v>585.57999999999993</v>
      </c>
    </row>
    <row r="14" spans="1:5" x14ac:dyDescent="0.25">
      <c r="A14" s="41" t="s">
        <v>52</v>
      </c>
      <c r="B14" s="5">
        <v>256.64999999999998</v>
      </c>
      <c r="C14" s="18">
        <v>25</v>
      </c>
      <c r="D14" s="18"/>
      <c r="E14" s="47">
        <f t="shared" si="0"/>
        <v>281.64999999999998</v>
      </c>
    </row>
    <row r="15" spans="1:5" x14ac:dyDescent="0.25">
      <c r="A15" s="41" t="s">
        <v>53</v>
      </c>
      <c r="B15" s="5"/>
      <c r="C15" s="18"/>
      <c r="D15" s="18"/>
      <c r="E15" s="47">
        <f t="shared" si="0"/>
        <v>0</v>
      </c>
    </row>
    <row r="16" spans="1:5" x14ac:dyDescent="0.25">
      <c r="A16" s="41" t="s">
        <v>54</v>
      </c>
      <c r="B16" s="5">
        <v>244.9</v>
      </c>
      <c r="C16" s="18"/>
      <c r="D16" s="18"/>
      <c r="E16" s="47">
        <f t="shared" si="0"/>
        <v>244.9</v>
      </c>
    </row>
    <row r="17" spans="1:5" x14ac:dyDescent="0.25">
      <c r="A17" s="41" t="s">
        <v>55</v>
      </c>
      <c r="B17" s="5">
        <v>257.14999999999998</v>
      </c>
      <c r="C17" s="18"/>
      <c r="D17" s="18">
        <v>23</v>
      </c>
      <c r="E17" s="47">
        <f t="shared" si="0"/>
        <v>280.14999999999998</v>
      </c>
    </row>
    <row r="18" spans="1:5" x14ac:dyDescent="0.25">
      <c r="A18" s="41" t="s">
        <v>56</v>
      </c>
      <c r="B18" s="5">
        <v>280.75</v>
      </c>
      <c r="C18" s="18">
        <v>86.4</v>
      </c>
      <c r="D18" s="18">
        <v>20.399999999999999</v>
      </c>
      <c r="E18" s="47">
        <f t="shared" si="0"/>
        <v>387.54999999999995</v>
      </c>
    </row>
    <row r="19" spans="1:5" x14ac:dyDescent="0.25">
      <c r="A19" s="41" t="s">
        <v>57</v>
      </c>
      <c r="B19" s="5">
        <v>301.35000000000002</v>
      </c>
      <c r="C19" s="18"/>
      <c r="D19" s="18">
        <v>67</v>
      </c>
      <c r="E19" s="47">
        <f t="shared" si="0"/>
        <v>368.35</v>
      </c>
    </row>
    <row r="20" spans="1:5" x14ac:dyDescent="0.25">
      <c r="A20" s="41" t="s">
        <v>58</v>
      </c>
      <c r="B20" s="5">
        <v>240</v>
      </c>
      <c r="C20" s="18">
        <v>26.2</v>
      </c>
      <c r="D20" s="18">
        <v>43</v>
      </c>
      <c r="E20" s="47">
        <f t="shared" si="0"/>
        <v>309.2</v>
      </c>
    </row>
    <row r="21" spans="1:5" x14ac:dyDescent="0.25">
      <c r="A21" s="41" t="s">
        <v>59</v>
      </c>
      <c r="B21" s="5">
        <v>236.65</v>
      </c>
      <c r="C21" s="18">
        <v>124.9</v>
      </c>
      <c r="D21" s="18">
        <v>56.2</v>
      </c>
      <c r="E21" s="47">
        <f t="shared" si="0"/>
        <v>417.75</v>
      </c>
    </row>
    <row r="22" spans="1:5" x14ac:dyDescent="0.25">
      <c r="A22" s="41" t="s">
        <v>60</v>
      </c>
      <c r="B22" s="5"/>
      <c r="C22" s="18"/>
      <c r="D22" s="18"/>
      <c r="E22" s="47">
        <f t="shared" si="0"/>
        <v>0</v>
      </c>
    </row>
    <row r="23" spans="1:5" x14ac:dyDescent="0.25">
      <c r="A23" s="41" t="s">
        <v>61</v>
      </c>
      <c r="B23" s="5">
        <v>176.85</v>
      </c>
      <c r="C23" s="18"/>
      <c r="D23" s="18"/>
      <c r="E23" s="47">
        <f t="shared" si="0"/>
        <v>176.85</v>
      </c>
    </row>
    <row r="24" spans="1:5" x14ac:dyDescent="0.25">
      <c r="A24" s="41" t="s">
        <v>62</v>
      </c>
      <c r="B24" s="5">
        <v>191.5</v>
      </c>
      <c r="C24" s="18"/>
      <c r="D24" s="18">
        <v>101.9</v>
      </c>
      <c r="E24" s="47">
        <f t="shared" si="0"/>
        <v>293.39999999999998</v>
      </c>
    </row>
    <row r="25" spans="1:5" x14ac:dyDescent="0.25">
      <c r="A25" s="41" t="s">
        <v>63</v>
      </c>
      <c r="B25" s="5">
        <v>208</v>
      </c>
      <c r="C25" s="18"/>
      <c r="D25" s="18">
        <v>47.5</v>
      </c>
      <c r="E25" s="47">
        <f t="shared" si="0"/>
        <v>255.5</v>
      </c>
    </row>
    <row r="26" spans="1:5" x14ac:dyDescent="0.25">
      <c r="A26" s="41" t="s">
        <v>64</v>
      </c>
      <c r="B26" s="5">
        <v>295.5</v>
      </c>
      <c r="C26" s="18">
        <v>29</v>
      </c>
      <c r="D26" s="18"/>
      <c r="E26" s="47">
        <f t="shared" si="0"/>
        <v>324.5</v>
      </c>
    </row>
    <row r="27" spans="1:5" x14ac:dyDescent="0.25">
      <c r="A27" s="41" t="s">
        <v>65</v>
      </c>
      <c r="B27" s="5">
        <v>412.2</v>
      </c>
      <c r="C27" s="18">
        <v>88.7</v>
      </c>
      <c r="D27" s="18"/>
      <c r="E27" s="47">
        <f t="shared" si="0"/>
        <v>500.9</v>
      </c>
    </row>
    <row r="28" spans="1:5" x14ac:dyDescent="0.25">
      <c r="A28" s="41" t="s">
        <v>66</v>
      </c>
      <c r="B28" s="5">
        <v>310.2</v>
      </c>
      <c r="C28" s="18">
        <v>49.5</v>
      </c>
      <c r="D28" s="18"/>
      <c r="E28" s="47">
        <f t="shared" si="0"/>
        <v>359.7</v>
      </c>
    </row>
    <row r="29" spans="1:5" x14ac:dyDescent="0.25">
      <c r="A29" s="41" t="s">
        <v>67</v>
      </c>
      <c r="B29" s="5"/>
      <c r="C29" s="18"/>
      <c r="D29" s="18"/>
      <c r="E29" s="47">
        <f t="shared" si="0"/>
        <v>0</v>
      </c>
    </row>
    <row r="30" spans="1:5" x14ac:dyDescent="0.25">
      <c r="A30" s="41" t="s">
        <v>68</v>
      </c>
      <c r="B30" s="5">
        <v>297.3</v>
      </c>
      <c r="C30" s="18"/>
      <c r="D30" s="18"/>
      <c r="E30" s="47">
        <f t="shared" si="0"/>
        <v>297.3</v>
      </c>
    </row>
    <row r="31" spans="1:5" x14ac:dyDescent="0.25">
      <c r="A31" s="41" t="s">
        <v>69</v>
      </c>
      <c r="B31" s="5">
        <v>193.2</v>
      </c>
      <c r="C31" s="18"/>
      <c r="D31" s="18"/>
      <c r="E31" s="47">
        <f t="shared" si="0"/>
        <v>193.2</v>
      </c>
    </row>
    <row r="32" spans="1:5" x14ac:dyDescent="0.25">
      <c r="A32" s="41" t="s">
        <v>70</v>
      </c>
      <c r="B32" s="5">
        <v>142.5</v>
      </c>
      <c r="C32" s="18"/>
      <c r="D32" s="18"/>
      <c r="E32" s="47">
        <f t="shared" si="0"/>
        <v>142.5</v>
      </c>
    </row>
    <row r="33" spans="1:5" x14ac:dyDescent="0.25">
      <c r="A33" s="41" t="s">
        <v>71</v>
      </c>
      <c r="B33" s="5">
        <v>217.45</v>
      </c>
      <c r="C33" s="18"/>
      <c r="D33" s="18">
        <v>43.1</v>
      </c>
      <c r="E33" s="47">
        <f t="shared" si="0"/>
        <v>260.55</v>
      </c>
    </row>
    <row r="34" spans="1:5" x14ac:dyDescent="0.25">
      <c r="A34" s="41" t="s">
        <v>72</v>
      </c>
      <c r="B34" s="5">
        <v>322.10000000000002</v>
      </c>
      <c r="C34" s="18">
        <v>25</v>
      </c>
      <c r="D34" s="18">
        <v>18.2</v>
      </c>
      <c r="E34" s="47">
        <f t="shared" si="0"/>
        <v>365.3</v>
      </c>
    </row>
    <row r="35" spans="1:5" x14ac:dyDescent="0.25">
      <c r="A35" s="41" t="s">
        <v>73</v>
      </c>
      <c r="B35" s="5">
        <v>457.7</v>
      </c>
      <c r="C35" s="18">
        <v>119.1</v>
      </c>
      <c r="D35" s="18">
        <v>67.099999999999994</v>
      </c>
      <c r="E35" s="47">
        <f t="shared" si="0"/>
        <v>643.9</v>
      </c>
    </row>
    <row r="36" spans="1:5" x14ac:dyDescent="0.25">
      <c r="A36" s="42" t="s">
        <v>74</v>
      </c>
      <c r="B36" s="27"/>
      <c r="C36" s="28"/>
      <c r="D36" s="28"/>
      <c r="E36" s="48">
        <f t="shared" si="0"/>
        <v>0</v>
      </c>
    </row>
    <row r="37" spans="1:5" x14ac:dyDescent="0.25">
      <c r="A37" s="43" t="s">
        <v>2</v>
      </c>
      <c r="B37" s="31">
        <f>SUM(B6:B36)</f>
        <v>7010.15</v>
      </c>
      <c r="C37" s="31">
        <f>SUM(C6:C36)</f>
        <v>655.08000000000004</v>
      </c>
      <c r="D37" s="31">
        <f>SUM(D6:D36)</f>
        <v>526.79999999999995</v>
      </c>
      <c r="E37" s="49">
        <f>SUM(E6:E36)</f>
        <v>8192.0300000000007</v>
      </c>
    </row>
    <row r="38" spans="1:5" x14ac:dyDescent="0.25">
      <c r="A38" s="44" t="s">
        <v>7</v>
      </c>
      <c r="B38" s="19">
        <f>COUNTA(B6:B36)</f>
        <v>26</v>
      </c>
      <c r="C38" s="19">
        <f>COUNTA(C6:C36)</f>
        <v>12</v>
      </c>
      <c r="D38" s="19">
        <f>COUNTA(D6:D36)</f>
        <v>12</v>
      </c>
      <c r="E38" s="50">
        <f>COUNTA(E6:E36)-COUNTIF(E6:E36,0)</f>
        <v>26</v>
      </c>
    </row>
    <row r="39" spans="1:5" x14ac:dyDescent="0.25">
      <c r="A39" s="53" t="s">
        <v>8</v>
      </c>
      <c r="B39" s="54">
        <f>B37/B38</f>
        <v>269.62115384615385</v>
      </c>
      <c r="C39" s="54">
        <f>C37/C38</f>
        <v>54.59</v>
      </c>
      <c r="D39" s="54">
        <f>D37/D38</f>
        <v>43.9</v>
      </c>
      <c r="E39" s="55">
        <f>E37/E38</f>
        <v>315.07807692307694</v>
      </c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9"/>
  <sheetViews>
    <sheetView topLeftCell="A4" workbookViewId="0"/>
  </sheetViews>
  <sheetFormatPr defaultRowHeight="15" x14ac:dyDescent="0.2"/>
  <sheetData>
    <row r="2" spans="1:5" ht="18.75" x14ac:dyDescent="0.3">
      <c r="A2" s="58" t="s">
        <v>10</v>
      </c>
      <c r="B2" s="59"/>
      <c r="C2" s="59"/>
      <c r="D2" s="59"/>
      <c r="E2" s="60"/>
    </row>
    <row r="3" spans="1:5" ht="18.75" x14ac:dyDescent="0.25">
      <c r="A3" s="57" t="s">
        <v>38</v>
      </c>
      <c r="B3" s="56" t="s">
        <v>35</v>
      </c>
      <c r="C3" s="56" t="s">
        <v>39</v>
      </c>
      <c r="D3" s="56" t="s">
        <v>40</v>
      </c>
      <c r="E3" s="56" t="s">
        <v>41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 t="s">
        <v>44</v>
      </c>
      <c r="B6" s="5">
        <v>284.45</v>
      </c>
      <c r="C6" s="18"/>
      <c r="D6" s="18">
        <v>39.9</v>
      </c>
      <c r="E6" s="47">
        <f t="shared" ref="E6:E36" si="0">SUM(B6:D6)</f>
        <v>324.34999999999997</v>
      </c>
    </row>
    <row r="7" spans="1:5" x14ac:dyDescent="0.25">
      <c r="A7" s="41" t="s">
        <v>75</v>
      </c>
      <c r="B7" s="5">
        <v>196.85</v>
      </c>
      <c r="C7" s="18"/>
      <c r="D7" s="18"/>
      <c r="E7" s="47">
        <f t="shared" si="0"/>
        <v>196.85</v>
      </c>
    </row>
    <row r="8" spans="1:5" x14ac:dyDescent="0.25">
      <c r="A8" s="41" t="s">
        <v>76</v>
      </c>
      <c r="B8" s="5">
        <v>190.35</v>
      </c>
      <c r="C8" s="18"/>
      <c r="D8" s="18"/>
      <c r="E8" s="47">
        <f t="shared" si="0"/>
        <v>190.35</v>
      </c>
    </row>
    <row r="9" spans="1:5" x14ac:dyDescent="0.25">
      <c r="A9" s="41" t="s">
        <v>77</v>
      </c>
      <c r="B9" s="5">
        <v>266.39999999999998</v>
      </c>
      <c r="C9" s="18">
        <v>23</v>
      </c>
      <c r="D9" s="18">
        <v>55.8</v>
      </c>
      <c r="E9" s="47">
        <f t="shared" si="0"/>
        <v>345.2</v>
      </c>
    </row>
    <row r="10" spans="1:5" x14ac:dyDescent="0.25">
      <c r="A10" s="41" t="s">
        <v>78</v>
      </c>
      <c r="B10" s="5">
        <v>497.7</v>
      </c>
      <c r="C10" s="18"/>
      <c r="D10" s="18"/>
      <c r="E10" s="47">
        <f t="shared" si="0"/>
        <v>497.7</v>
      </c>
    </row>
    <row r="11" spans="1:5" x14ac:dyDescent="0.25">
      <c r="A11" s="41" t="s">
        <v>79</v>
      </c>
      <c r="B11" s="5">
        <v>632.70000000000005</v>
      </c>
      <c r="C11" s="18">
        <v>78.900000000000006</v>
      </c>
      <c r="D11" s="18">
        <v>97.8</v>
      </c>
      <c r="E11" s="47">
        <f t="shared" si="0"/>
        <v>809.4</v>
      </c>
    </row>
    <row r="12" spans="1:5" x14ac:dyDescent="0.25">
      <c r="A12" s="41" t="s">
        <v>80</v>
      </c>
      <c r="B12" s="5"/>
      <c r="C12" s="18"/>
      <c r="D12" s="18"/>
      <c r="E12" s="47">
        <f t="shared" si="0"/>
        <v>0</v>
      </c>
    </row>
    <row r="13" spans="1:5" x14ac:dyDescent="0.25">
      <c r="A13" s="41" t="s">
        <v>51</v>
      </c>
      <c r="B13" s="5">
        <v>238.15</v>
      </c>
      <c r="C13" s="18"/>
      <c r="D13" s="18"/>
      <c r="E13" s="47">
        <f t="shared" si="0"/>
        <v>238.15</v>
      </c>
    </row>
    <row r="14" spans="1:5" x14ac:dyDescent="0.25">
      <c r="A14" s="41" t="s">
        <v>81</v>
      </c>
      <c r="B14" s="5">
        <v>267.39999999999998</v>
      </c>
      <c r="C14" s="18">
        <v>127</v>
      </c>
      <c r="D14" s="18">
        <v>38</v>
      </c>
      <c r="E14" s="47">
        <f t="shared" si="0"/>
        <v>432.4</v>
      </c>
    </row>
    <row r="15" spans="1:5" x14ac:dyDescent="0.25">
      <c r="A15" s="41" t="s">
        <v>82</v>
      </c>
      <c r="B15" s="5">
        <v>261.75</v>
      </c>
      <c r="C15" s="18"/>
      <c r="D15" s="18"/>
      <c r="E15" s="47">
        <f t="shared" si="0"/>
        <v>261.75</v>
      </c>
    </row>
    <row r="16" spans="1:5" x14ac:dyDescent="0.25">
      <c r="A16" s="41" t="s">
        <v>83</v>
      </c>
      <c r="B16" s="5">
        <v>238.25</v>
      </c>
      <c r="C16" s="18"/>
      <c r="D16" s="18">
        <v>38.299999999999997</v>
      </c>
      <c r="E16" s="47">
        <f t="shared" si="0"/>
        <v>276.55</v>
      </c>
    </row>
    <row r="17" spans="1:5" x14ac:dyDescent="0.25">
      <c r="A17" s="41" t="s">
        <v>84</v>
      </c>
      <c r="B17" s="5">
        <v>370.65</v>
      </c>
      <c r="C17" s="18">
        <v>112</v>
      </c>
      <c r="D17" s="18"/>
      <c r="E17" s="47">
        <f t="shared" si="0"/>
        <v>482.65</v>
      </c>
    </row>
    <row r="18" spans="1:5" x14ac:dyDescent="0.25">
      <c r="A18" s="41" t="s">
        <v>85</v>
      </c>
      <c r="B18" s="5">
        <v>302.35000000000002</v>
      </c>
      <c r="C18" s="18"/>
      <c r="D18" s="18">
        <v>27.7</v>
      </c>
      <c r="E18" s="47">
        <f t="shared" si="0"/>
        <v>330.05</v>
      </c>
    </row>
    <row r="19" spans="1:5" x14ac:dyDescent="0.25">
      <c r="A19" s="41" t="s">
        <v>86</v>
      </c>
      <c r="B19" s="5"/>
      <c r="C19" s="18"/>
      <c r="D19" s="18"/>
      <c r="E19" s="47">
        <f t="shared" si="0"/>
        <v>0</v>
      </c>
    </row>
    <row r="20" spans="1:5" x14ac:dyDescent="0.25">
      <c r="A20" s="41" t="s">
        <v>58</v>
      </c>
      <c r="B20" s="5">
        <v>223.7</v>
      </c>
      <c r="C20" s="18"/>
      <c r="D20" s="18"/>
      <c r="E20" s="47">
        <f t="shared" si="0"/>
        <v>223.7</v>
      </c>
    </row>
    <row r="21" spans="1:5" x14ac:dyDescent="0.25">
      <c r="A21" s="41" t="s">
        <v>87</v>
      </c>
      <c r="B21" s="5">
        <v>131.6</v>
      </c>
      <c r="C21" s="18"/>
      <c r="D21" s="18">
        <v>8.5</v>
      </c>
      <c r="E21" s="47">
        <f t="shared" si="0"/>
        <v>140.1</v>
      </c>
    </row>
    <row r="22" spans="1:5" x14ac:dyDescent="0.25">
      <c r="A22" s="41" t="s">
        <v>88</v>
      </c>
      <c r="B22" s="5">
        <v>261</v>
      </c>
      <c r="C22" s="18"/>
      <c r="D22" s="18"/>
      <c r="E22" s="47">
        <f t="shared" si="0"/>
        <v>261</v>
      </c>
    </row>
    <row r="23" spans="1:5" x14ac:dyDescent="0.25">
      <c r="A23" s="41" t="s">
        <v>89</v>
      </c>
      <c r="B23" s="5">
        <v>219</v>
      </c>
      <c r="C23" s="18"/>
      <c r="D23" s="18">
        <v>63</v>
      </c>
      <c r="E23" s="47">
        <f t="shared" si="0"/>
        <v>282</v>
      </c>
    </row>
    <row r="24" spans="1:5" x14ac:dyDescent="0.25">
      <c r="A24" s="41" t="s">
        <v>90</v>
      </c>
      <c r="B24" s="5">
        <v>368.15</v>
      </c>
      <c r="C24" s="18">
        <v>25.3</v>
      </c>
      <c r="D24" s="18"/>
      <c r="E24" s="47">
        <f t="shared" si="0"/>
        <v>393.45</v>
      </c>
    </row>
    <row r="25" spans="1:5" x14ac:dyDescent="0.25">
      <c r="A25" s="41" t="s">
        <v>91</v>
      </c>
      <c r="B25" s="5">
        <v>411.1</v>
      </c>
      <c r="C25" s="18">
        <v>50</v>
      </c>
      <c r="D25" s="18">
        <v>82.5</v>
      </c>
      <c r="E25" s="47">
        <f t="shared" si="0"/>
        <v>543.6</v>
      </c>
    </row>
    <row r="26" spans="1:5" x14ac:dyDescent="0.25">
      <c r="A26" s="41" t="s">
        <v>92</v>
      </c>
      <c r="B26" s="5"/>
      <c r="C26" s="18"/>
      <c r="D26" s="18"/>
      <c r="E26" s="47">
        <f t="shared" si="0"/>
        <v>0</v>
      </c>
    </row>
    <row r="27" spans="1:5" x14ac:dyDescent="0.25">
      <c r="A27" s="41" t="s">
        <v>65</v>
      </c>
      <c r="B27" s="5">
        <v>261.7</v>
      </c>
      <c r="C27" s="18"/>
      <c r="D27" s="18"/>
      <c r="E27" s="47">
        <f t="shared" si="0"/>
        <v>261.7</v>
      </c>
    </row>
    <row r="28" spans="1:5" x14ac:dyDescent="0.25">
      <c r="A28" s="41" t="s">
        <v>93</v>
      </c>
      <c r="B28" s="5">
        <v>114.8</v>
      </c>
      <c r="C28" s="18">
        <v>64</v>
      </c>
      <c r="D28" s="18">
        <v>42.3</v>
      </c>
      <c r="E28" s="47">
        <f t="shared" si="0"/>
        <v>221.10000000000002</v>
      </c>
    </row>
    <row r="29" spans="1:5" x14ac:dyDescent="0.25">
      <c r="A29" s="41" t="s">
        <v>94</v>
      </c>
      <c r="B29" s="5">
        <v>141.80000000000001</v>
      </c>
      <c r="C29" s="18"/>
      <c r="D29" s="18">
        <v>53.5</v>
      </c>
      <c r="E29" s="47">
        <f t="shared" si="0"/>
        <v>195.3</v>
      </c>
    </row>
    <row r="30" spans="1:5" x14ac:dyDescent="0.25">
      <c r="A30" s="41" t="s">
        <v>95</v>
      </c>
      <c r="B30" s="5">
        <v>306.10000000000002</v>
      </c>
      <c r="C30" s="18"/>
      <c r="D30" s="18">
        <v>50.8</v>
      </c>
      <c r="E30" s="47">
        <f t="shared" si="0"/>
        <v>356.90000000000003</v>
      </c>
    </row>
    <row r="31" spans="1:5" x14ac:dyDescent="0.25">
      <c r="A31" s="41" t="s">
        <v>96</v>
      </c>
      <c r="B31" s="5">
        <v>325.5</v>
      </c>
      <c r="C31" s="18">
        <v>17</v>
      </c>
      <c r="D31" s="18">
        <v>19.5</v>
      </c>
      <c r="E31" s="47">
        <f t="shared" si="0"/>
        <v>362</v>
      </c>
    </row>
    <row r="32" spans="1:5" x14ac:dyDescent="0.25">
      <c r="A32" s="41" t="s">
        <v>97</v>
      </c>
      <c r="B32" s="5">
        <v>425.6</v>
      </c>
      <c r="C32" s="18"/>
      <c r="D32" s="18"/>
      <c r="E32" s="47">
        <f t="shared" si="0"/>
        <v>425.6</v>
      </c>
    </row>
    <row r="33" spans="1:5" x14ac:dyDescent="0.25">
      <c r="A33" s="41" t="s">
        <v>98</v>
      </c>
      <c r="B33" s="5"/>
      <c r="C33" s="18"/>
      <c r="D33" s="18"/>
      <c r="E33" s="47">
        <f t="shared" si="0"/>
        <v>0</v>
      </c>
    </row>
    <row r="34" spans="1:5" x14ac:dyDescent="0.25">
      <c r="A34" s="41" t="s">
        <v>72</v>
      </c>
      <c r="B34" s="5">
        <v>83.15</v>
      </c>
      <c r="C34" s="18"/>
      <c r="D34" s="18"/>
      <c r="E34" s="47">
        <f t="shared" si="0"/>
        <v>83.15</v>
      </c>
    </row>
    <row r="35" spans="1:5" x14ac:dyDescent="0.25">
      <c r="A35" s="41" t="s">
        <v>99</v>
      </c>
      <c r="B35" s="5">
        <v>276.60000000000002</v>
      </c>
      <c r="C35" s="18"/>
      <c r="D35" s="18"/>
      <c r="E35" s="47">
        <f t="shared" si="0"/>
        <v>276.60000000000002</v>
      </c>
    </row>
    <row r="36" spans="1:5" x14ac:dyDescent="0.25">
      <c r="A36" s="42"/>
      <c r="B36" s="27"/>
      <c r="C36" s="28"/>
      <c r="D36" s="28"/>
      <c r="E36" s="48">
        <f t="shared" si="0"/>
        <v>0</v>
      </c>
    </row>
    <row r="37" spans="1:5" x14ac:dyDescent="0.25">
      <c r="A37" s="43" t="s">
        <v>2</v>
      </c>
      <c r="B37" s="31">
        <f>SUM(B6:B36)</f>
        <v>7296.8000000000011</v>
      </c>
      <c r="C37" s="31">
        <f>SUM(C6:C36)</f>
        <v>497.2</v>
      </c>
      <c r="D37" s="31">
        <f>SUM(D6:D36)</f>
        <v>617.59999999999991</v>
      </c>
      <c r="E37" s="49">
        <f>SUM(E6:E36)</f>
        <v>8411.6</v>
      </c>
    </row>
    <row r="38" spans="1:5" x14ac:dyDescent="0.25">
      <c r="A38" s="44" t="s">
        <v>7</v>
      </c>
      <c r="B38" s="19">
        <f>COUNTA(B6:B36)</f>
        <v>26</v>
      </c>
      <c r="C38" s="19">
        <f>COUNTA(C6:C36)</f>
        <v>8</v>
      </c>
      <c r="D38" s="19">
        <f>COUNTA(D6:D36)</f>
        <v>13</v>
      </c>
      <c r="E38" s="50">
        <f>COUNTA(E6:E36)-COUNTIF(E6:E36,0)</f>
        <v>26</v>
      </c>
    </row>
    <row r="39" spans="1:5" x14ac:dyDescent="0.25">
      <c r="A39" s="53" t="s">
        <v>8</v>
      </c>
      <c r="B39" s="54">
        <f>B37/B38</f>
        <v>280.64615384615388</v>
      </c>
      <c r="C39" s="54">
        <f>C37/C38</f>
        <v>62.15</v>
      </c>
      <c r="D39" s="54">
        <f>D37/D38</f>
        <v>47.507692307692302</v>
      </c>
      <c r="E39" s="55">
        <f>E37/E38</f>
        <v>323.52307692307693</v>
      </c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3" workbookViewId="0"/>
  </sheetViews>
  <sheetFormatPr defaultRowHeight="15" x14ac:dyDescent="0.2"/>
  <sheetData>
    <row r="2" spans="1:5" ht="18.75" x14ac:dyDescent="0.3">
      <c r="A2" s="58" t="s">
        <v>11</v>
      </c>
      <c r="B2" s="59"/>
      <c r="C2" s="59"/>
      <c r="D2" s="59"/>
      <c r="E2" s="60"/>
    </row>
    <row r="3" spans="1:5" ht="18.75" x14ac:dyDescent="0.25">
      <c r="A3" s="57" t="s">
        <v>38</v>
      </c>
      <c r="B3" s="56" t="s">
        <v>35</v>
      </c>
      <c r="C3" s="56" t="s">
        <v>39</v>
      </c>
      <c r="D3" s="56" t="s">
        <v>40</v>
      </c>
      <c r="E3" s="56" t="s">
        <v>41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 t="s">
        <v>100</v>
      </c>
      <c r="B6" s="5">
        <v>371.1</v>
      </c>
      <c r="C6" s="18"/>
      <c r="D6" s="18"/>
      <c r="E6" s="47">
        <f t="shared" ref="E6:E36" si="0">SUM(B6:D6)</f>
        <v>371.1</v>
      </c>
    </row>
    <row r="7" spans="1:5" x14ac:dyDescent="0.25">
      <c r="A7" s="41" t="s">
        <v>101</v>
      </c>
      <c r="B7" s="5">
        <v>218.7</v>
      </c>
      <c r="C7" s="18"/>
      <c r="D7" s="18"/>
      <c r="E7" s="47">
        <f t="shared" si="0"/>
        <v>218.7</v>
      </c>
    </row>
    <row r="8" spans="1:5" x14ac:dyDescent="0.25">
      <c r="A8" s="41" t="s">
        <v>102</v>
      </c>
      <c r="B8" s="5">
        <v>266.7</v>
      </c>
      <c r="C8" s="18"/>
      <c r="D8" s="18"/>
      <c r="E8" s="47">
        <f t="shared" si="0"/>
        <v>266.7</v>
      </c>
    </row>
    <row r="9" spans="1:5" x14ac:dyDescent="0.25">
      <c r="A9" s="41" t="s">
        <v>47</v>
      </c>
      <c r="B9" s="5">
        <v>581.04999999999995</v>
      </c>
      <c r="C9" s="18"/>
      <c r="D9" s="18"/>
      <c r="E9" s="47">
        <f t="shared" si="0"/>
        <v>581.04999999999995</v>
      </c>
    </row>
    <row r="10" spans="1:5" x14ac:dyDescent="0.25">
      <c r="A10" s="41" t="s">
        <v>103</v>
      </c>
      <c r="B10" s="5"/>
      <c r="C10" s="18"/>
      <c r="D10" s="18"/>
      <c r="E10" s="47">
        <f t="shared" si="0"/>
        <v>0</v>
      </c>
    </row>
    <row r="11" spans="1:5" x14ac:dyDescent="0.25">
      <c r="A11" s="41" t="s">
        <v>79</v>
      </c>
      <c r="B11" s="5">
        <v>185.2</v>
      </c>
      <c r="C11" s="18"/>
      <c r="D11" s="18"/>
      <c r="E11" s="47">
        <f t="shared" si="0"/>
        <v>185.2</v>
      </c>
    </row>
    <row r="12" spans="1:5" x14ac:dyDescent="0.25">
      <c r="A12" s="41" t="s">
        <v>104</v>
      </c>
      <c r="B12" s="5">
        <v>181.4</v>
      </c>
      <c r="C12" s="18"/>
      <c r="D12" s="18"/>
      <c r="E12" s="47">
        <f t="shared" si="0"/>
        <v>181.4</v>
      </c>
    </row>
    <row r="13" spans="1:5" x14ac:dyDescent="0.25">
      <c r="A13" s="41" t="s">
        <v>105</v>
      </c>
      <c r="B13" s="5">
        <v>209.1</v>
      </c>
      <c r="C13" s="18"/>
      <c r="D13" s="18"/>
      <c r="E13" s="47">
        <f t="shared" si="0"/>
        <v>209.1</v>
      </c>
    </row>
    <row r="14" spans="1:5" x14ac:dyDescent="0.25">
      <c r="A14" s="41" t="s">
        <v>106</v>
      </c>
      <c r="B14" s="5">
        <v>235.8</v>
      </c>
      <c r="C14" s="18"/>
      <c r="D14" s="18"/>
      <c r="E14" s="47">
        <f t="shared" si="0"/>
        <v>235.8</v>
      </c>
    </row>
    <row r="15" spans="1:5" x14ac:dyDescent="0.25">
      <c r="A15" s="41" t="s">
        <v>107</v>
      </c>
      <c r="B15" s="5">
        <v>359.05</v>
      </c>
      <c r="C15" s="18"/>
      <c r="D15" s="18"/>
      <c r="E15" s="47">
        <f t="shared" si="0"/>
        <v>359.05</v>
      </c>
    </row>
    <row r="16" spans="1:5" x14ac:dyDescent="0.25">
      <c r="A16" s="41" t="s">
        <v>54</v>
      </c>
      <c r="B16" s="5">
        <v>433</v>
      </c>
      <c r="C16" s="18"/>
      <c r="D16" s="18"/>
      <c r="E16" s="47">
        <f t="shared" si="0"/>
        <v>433</v>
      </c>
    </row>
    <row r="17" spans="1:5" x14ac:dyDescent="0.25">
      <c r="A17" s="41" t="s">
        <v>108</v>
      </c>
      <c r="B17" s="5"/>
      <c r="C17" s="18"/>
      <c r="D17" s="18"/>
      <c r="E17" s="47">
        <f t="shared" si="0"/>
        <v>0</v>
      </c>
    </row>
    <row r="18" spans="1:5" x14ac:dyDescent="0.25">
      <c r="A18" s="41" t="s">
        <v>85</v>
      </c>
      <c r="B18" s="5">
        <v>271.60000000000002</v>
      </c>
      <c r="C18" s="18"/>
      <c r="D18" s="18"/>
      <c r="E18" s="47">
        <f t="shared" si="0"/>
        <v>271.60000000000002</v>
      </c>
    </row>
    <row r="19" spans="1:5" x14ac:dyDescent="0.25">
      <c r="A19" s="41" t="s">
        <v>109</v>
      </c>
      <c r="B19" s="5">
        <v>367.6</v>
      </c>
      <c r="C19" s="18"/>
      <c r="D19" s="18"/>
      <c r="E19" s="47">
        <f t="shared" si="0"/>
        <v>367.6</v>
      </c>
    </row>
    <row r="20" spans="1:5" x14ac:dyDescent="0.25">
      <c r="A20" s="41" t="s">
        <v>110</v>
      </c>
      <c r="B20" s="5">
        <v>328.65</v>
      </c>
      <c r="C20" s="18"/>
      <c r="D20" s="18"/>
      <c r="E20" s="47">
        <f t="shared" si="0"/>
        <v>328.65</v>
      </c>
    </row>
    <row r="21" spans="1:5" x14ac:dyDescent="0.25">
      <c r="A21" s="41" t="s">
        <v>111</v>
      </c>
      <c r="B21" s="5">
        <v>218.8</v>
      </c>
      <c r="C21" s="18"/>
      <c r="D21" s="18"/>
      <c r="E21" s="47">
        <f t="shared" si="0"/>
        <v>218.8</v>
      </c>
    </row>
    <row r="22" spans="1:5" x14ac:dyDescent="0.25">
      <c r="A22" s="41" t="s">
        <v>112</v>
      </c>
      <c r="B22" s="5">
        <v>350.5</v>
      </c>
      <c r="C22" s="18"/>
      <c r="D22" s="18"/>
      <c r="E22" s="47">
        <f t="shared" si="0"/>
        <v>350.5</v>
      </c>
    </row>
    <row r="23" spans="1:5" x14ac:dyDescent="0.25">
      <c r="A23" s="41" t="s">
        <v>61</v>
      </c>
      <c r="B23" s="5">
        <v>400.7</v>
      </c>
      <c r="C23" s="18"/>
      <c r="D23" s="18"/>
      <c r="E23" s="47">
        <f t="shared" si="0"/>
        <v>400.7</v>
      </c>
    </row>
    <row r="24" spans="1:5" x14ac:dyDescent="0.25">
      <c r="A24" s="41" t="s">
        <v>113</v>
      </c>
      <c r="B24" s="5"/>
      <c r="C24" s="18"/>
      <c r="D24" s="18"/>
      <c r="E24" s="47">
        <f t="shared" si="0"/>
        <v>0</v>
      </c>
    </row>
    <row r="25" spans="1:5" x14ac:dyDescent="0.25">
      <c r="A25" s="41" t="s">
        <v>91</v>
      </c>
      <c r="B25" s="5">
        <v>168.15</v>
      </c>
      <c r="C25" s="18"/>
      <c r="D25" s="18"/>
      <c r="E25" s="47">
        <f t="shared" si="0"/>
        <v>168.15</v>
      </c>
    </row>
    <row r="26" spans="1:5" x14ac:dyDescent="0.25">
      <c r="A26" s="41" t="s">
        <v>114</v>
      </c>
      <c r="B26" s="5">
        <v>185.1</v>
      </c>
      <c r="C26" s="18"/>
      <c r="D26" s="18"/>
      <c r="E26" s="47">
        <f t="shared" si="0"/>
        <v>185.1</v>
      </c>
    </row>
    <row r="27" spans="1:5" x14ac:dyDescent="0.25">
      <c r="A27" s="41" t="s">
        <v>115</v>
      </c>
      <c r="B27" s="5">
        <v>286</v>
      </c>
      <c r="C27" s="18"/>
      <c r="D27" s="18"/>
      <c r="E27" s="47">
        <f t="shared" si="0"/>
        <v>286</v>
      </c>
    </row>
    <row r="28" spans="1:5" x14ac:dyDescent="0.25">
      <c r="A28" s="41" t="s">
        <v>116</v>
      </c>
      <c r="B28" s="5">
        <v>414.4</v>
      </c>
      <c r="C28" s="18"/>
      <c r="D28" s="18"/>
      <c r="E28" s="47">
        <f t="shared" si="0"/>
        <v>414.4</v>
      </c>
    </row>
    <row r="29" spans="1:5" x14ac:dyDescent="0.25">
      <c r="A29" s="41" t="s">
        <v>117</v>
      </c>
      <c r="B29" s="5">
        <v>363.1</v>
      </c>
      <c r="C29" s="18"/>
      <c r="D29" s="18"/>
      <c r="E29" s="47">
        <f t="shared" si="0"/>
        <v>363.1</v>
      </c>
    </row>
    <row r="30" spans="1:5" x14ac:dyDescent="0.25">
      <c r="A30" s="41" t="s">
        <v>68</v>
      </c>
      <c r="B30" s="5">
        <v>280.2</v>
      </c>
      <c r="C30" s="18"/>
      <c r="D30" s="18"/>
      <c r="E30" s="47">
        <f t="shared" si="0"/>
        <v>280.2</v>
      </c>
    </row>
    <row r="31" spans="1:5" x14ac:dyDescent="0.25">
      <c r="A31" s="41" t="s">
        <v>118</v>
      </c>
      <c r="B31" s="5"/>
      <c r="C31" s="18"/>
      <c r="D31" s="18"/>
      <c r="E31" s="47">
        <f t="shared" si="0"/>
        <v>0</v>
      </c>
    </row>
    <row r="32" spans="1:5" x14ac:dyDescent="0.25">
      <c r="A32" s="41" t="s">
        <v>97</v>
      </c>
      <c r="B32" s="5">
        <v>87.4</v>
      </c>
      <c r="C32" s="18"/>
      <c r="D32" s="18"/>
      <c r="E32" s="47">
        <f t="shared" si="0"/>
        <v>87.4</v>
      </c>
    </row>
    <row r="33" spans="1:5" x14ac:dyDescent="0.25">
      <c r="A33" s="41" t="s">
        <v>119</v>
      </c>
      <c r="B33" s="5">
        <v>85.2</v>
      </c>
      <c r="C33" s="18"/>
      <c r="D33" s="18"/>
      <c r="E33" s="47">
        <f t="shared" si="0"/>
        <v>85.2</v>
      </c>
    </row>
    <row r="34" spans="1:5" x14ac:dyDescent="0.25">
      <c r="A34" s="41" t="s">
        <v>120</v>
      </c>
      <c r="B34" s="5">
        <v>85.25</v>
      </c>
      <c r="C34" s="18"/>
      <c r="D34" s="18"/>
      <c r="E34" s="47">
        <f t="shared" si="0"/>
        <v>85.25</v>
      </c>
    </row>
    <row r="35" spans="1:5" x14ac:dyDescent="0.25">
      <c r="A35" s="41" t="s">
        <v>121</v>
      </c>
      <c r="B35" s="5">
        <v>285.39999999999998</v>
      </c>
      <c r="C35" s="18"/>
      <c r="D35" s="18"/>
      <c r="E35" s="47">
        <f t="shared" si="0"/>
        <v>285.39999999999998</v>
      </c>
    </row>
    <row r="36" spans="1:5" x14ac:dyDescent="0.25">
      <c r="A36" s="42" t="s">
        <v>122</v>
      </c>
      <c r="B36" s="27">
        <v>386.5</v>
      </c>
      <c r="C36" s="28"/>
      <c r="D36" s="28"/>
      <c r="E36" s="48">
        <f t="shared" si="0"/>
        <v>386.5</v>
      </c>
    </row>
    <row r="37" spans="1:5" x14ac:dyDescent="0.25">
      <c r="A37" s="43" t="s">
        <v>2</v>
      </c>
      <c r="B37" s="31">
        <f>SUM(B6:B36)</f>
        <v>7605.6499999999987</v>
      </c>
      <c r="C37" s="31">
        <f>SUM(C6:C36)</f>
        <v>0</v>
      </c>
      <c r="D37" s="31">
        <f>SUM(D6:D36)</f>
        <v>0</v>
      </c>
      <c r="E37" s="49">
        <f>SUM(E6:E36)</f>
        <v>7605.6499999999987</v>
      </c>
    </row>
    <row r="38" spans="1:5" x14ac:dyDescent="0.25">
      <c r="A38" s="44" t="s">
        <v>7</v>
      </c>
      <c r="B38" s="19">
        <f>COUNTA(B6:B36)</f>
        <v>27</v>
      </c>
      <c r="C38" s="19">
        <f>COUNTA(C6:C36)</f>
        <v>0</v>
      </c>
      <c r="D38" s="19">
        <f>COUNTA(D6:D36)</f>
        <v>0</v>
      </c>
      <c r="E38" s="50">
        <f>COUNTA(E6:E36)-COUNTIF(E6:E36,0)</f>
        <v>27</v>
      </c>
    </row>
    <row r="39" spans="1:5" x14ac:dyDescent="0.25">
      <c r="A39" s="53" t="s">
        <v>8</v>
      </c>
      <c r="B39" s="54">
        <f>B37/B38</f>
        <v>281.69074074074069</v>
      </c>
      <c r="C39" s="54" t="e">
        <f>C37/C38</f>
        <v>#DIV/0!</v>
      </c>
      <c r="D39" s="54" t="e">
        <f>D37/D38</f>
        <v>#DIV/0!</v>
      </c>
      <c r="E39" s="55">
        <f>E37/E38</f>
        <v>281.69074074074069</v>
      </c>
    </row>
  </sheetData>
  <pageMargins left="0" right="0" top="0" bottom="0" header="0" footer="0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/>
  </sheetViews>
  <sheetFormatPr defaultRowHeight="15" x14ac:dyDescent="0.2"/>
  <sheetData>
    <row r="2" spans="1:5" ht="18.75" x14ac:dyDescent="0.3">
      <c r="A2" s="58" t="s">
        <v>12</v>
      </c>
      <c r="B2" s="59"/>
      <c r="C2" s="59"/>
      <c r="D2" s="59"/>
      <c r="E2" s="60"/>
    </row>
    <row r="3" spans="1:5" ht="18.75" x14ac:dyDescent="0.25">
      <c r="A3" s="57" t="s">
        <v>38</v>
      </c>
      <c r="B3" s="56" t="s">
        <v>35</v>
      </c>
      <c r="C3" s="56" t="s">
        <v>39</v>
      </c>
      <c r="D3" s="56" t="s">
        <v>40</v>
      </c>
      <c r="E3" s="56" t="s">
        <v>41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 t="s">
        <v>44</v>
      </c>
      <c r="B6" s="5">
        <v>319.64999999999998</v>
      </c>
      <c r="C6" s="18"/>
      <c r="D6" s="18"/>
      <c r="E6" s="47">
        <f t="shared" ref="E6:E36" si="0">SUM(B6:D6)</f>
        <v>319.64999999999998</v>
      </c>
    </row>
    <row r="7" spans="1:5" x14ac:dyDescent="0.25">
      <c r="A7" s="41" t="s">
        <v>123</v>
      </c>
      <c r="B7" s="5"/>
      <c r="C7" s="18"/>
      <c r="D7" s="18"/>
      <c r="E7" s="47">
        <f t="shared" si="0"/>
        <v>0</v>
      </c>
    </row>
    <row r="8" spans="1:5" x14ac:dyDescent="0.25">
      <c r="A8" s="41" t="s">
        <v>102</v>
      </c>
      <c r="B8" s="5">
        <v>197.2</v>
      </c>
      <c r="C8" s="18"/>
      <c r="D8" s="18"/>
      <c r="E8" s="47">
        <f t="shared" si="0"/>
        <v>197.2</v>
      </c>
    </row>
    <row r="9" spans="1:5" x14ac:dyDescent="0.25">
      <c r="A9" s="41" t="s">
        <v>124</v>
      </c>
      <c r="B9" s="5">
        <v>334.1</v>
      </c>
      <c r="C9" s="18"/>
      <c r="D9" s="18"/>
      <c r="E9" s="47">
        <f t="shared" si="0"/>
        <v>334.1</v>
      </c>
    </row>
    <row r="10" spans="1:5" x14ac:dyDescent="0.25">
      <c r="A10" s="41" t="s">
        <v>125</v>
      </c>
      <c r="B10" s="5">
        <v>441.25</v>
      </c>
      <c r="C10" s="18"/>
      <c r="D10" s="18"/>
      <c r="E10" s="47">
        <f t="shared" si="0"/>
        <v>441.25</v>
      </c>
    </row>
    <row r="11" spans="1:5" x14ac:dyDescent="0.25">
      <c r="A11" s="41" t="s">
        <v>49</v>
      </c>
      <c r="B11" s="5">
        <v>355.6</v>
      </c>
      <c r="C11" s="18"/>
      <c r="D11" s="18"/>
      <c r="E11" s="47">
        <f t="shared" si="0"/>
        <v>355.6</v>
      </c>
    </row>
    <row r="12" spans="1:5" x14ac:dyDescent="0.25">
      <c r="A12" s="41" t="s">
        <v>126</v>
      </c>
      <c r="B12" s="5">
        <v>262.89999999999998</v>
      </c>
      <c r="C12" s="18"/>
      <c r="D12" s="18"/>
      <c r="E12" s="47">
        <f t="shared" si="0"/>
        <v>262.89999999999998</v>
      </c>
    </row>
    <row r="13" spans="1:5" x14ac:dyDescent="0.25">
      <c r="A13" s="41" t="s">
        <v>51</v>
      </c>
      <c r="B13" s="5">
        <v>469.1</v>
      </c>
      <c r="C13" s="18"/>
      <c r="D13" s="18"/>
      <c r="E13" s="47">
        <f t="shared" si="0"/>
        <v>469.1</v>
      </c>
    </row>
    <row r="14" spans="1:5" x14ac:dyDescent="0.25">
      <c r="A14" s="41" t="s">
        <v>127</v>
      </c>
      <c r="B14" s="5"/>
      <c r="C14" s="18"/>
      <c r="D14" s="18"/>
      <c r="E14" s="47">
        <f t="shared" si="0"/>
        <v>0</v>
      </c>
    </row>
    <row r="15" spans="1:5" x14ac:dyDescent="0.25">
      <c r="A15" s="41" t="s">
        <v>107</v>
      </c>
      <c r="B15" s="5">
        <v>200.25</v>
      </c>
      <c r="C15" s="18"/>
      <c r="D15" s="18"/>
      <c r="E15" s="47">
        <f t="shared" si="0"/>
        <v>200.25</v>
      </c>
    </row>
    <row r="16" spans="1:5" x14ac:dyDescent="0.25">
      <c r="A16" s="41" t="s">
        <v>128</v>
      </c>
      <c r="B16" s="5">
        <v>385.45</v>
      </c>
      <c r="C16" s="18"/>
      <c r="D16" s="18"/>
      <c r="E16" s="47">
        <f t="shared" si="0"/>
        <v>385.45</v>
      </c>
    </row>
    <row r="17" spans="1:5" x14ac:dyDescent="0.25">
      <c r="A17" s="41" t="s">
        <v>129</v>
      </c>
      <c r="B17" s="5">
        <v>331.05</v>
      </c>
      <c r="C17" s="18"/>
      <c r="D17" s="18"/>
      <c r="E17" s="47">
        <f t="shared" si="0"/>
        <v>331.05</v>
      </c>
    </row>
    <row r="18" spans="1:5" x14ac:dyDescent="0.25">
      <c r="A18" s="41" t="s">
        <v>56</v>
      </c>
      <c r="B18" s="5">
        <v>416.9</v>
      </c>
      <c r="C18" s="18"/>
      <c r="D18" s="18"/>
      <c r="E18" s="47">
        <f t="shared" si="0"/>
        <v>416.9</v>
      </c>
    </row>
    <row r="19" spans="1:5" x14ac:dyDescent="0.25">
      <c r="A19" s="41" t="s">
        <v>130</v>
      </c>
      <c r="B19" s="5">
        <v>451.35</v>
      </c>
      <c r="C19" s="18"/>
      <c r="D19" s="18"/>
      <c r="E19" s="47">
        <f t="shared" si="0"/>
        <v>451.35</v>
      </c>
    </row>
    <row r="20" spans="1:5" x14ac:dyDescent="0.25">
      <c r="A20" s="41" t="s">
        <v>58</v>
      </c>
      <c r="B20" s="5">
        <v>336.2</v>
      </c>
      <c r="C20" s="18"/>
      <c r="D20" s="18"/>
      <c r="E20" s="47">
        <f t="shared" si="0"/>
        <v>336.2</v>
      </c>
    </row>
    <row r="21" spans="1:5" x14ac:dyDescent="0.25">
      <c r="A21" s="41" t="s">
        <v>131</v>
      </c>
      <c r="B21" s="5"/>
      <c r="C21" s="18"/>
      <c r="D21" s="18"/>
      <c r="E21" s="47">
        <f t="shared" si="0"/>
        <v>0</v>
      </c>
    </row>
    <row r="22" spans="1:5" x14ac:dyDescent="0.25">
      <c r="A22" s="41" t="s">
        <v>112</v>
      </c>
      <c r="B22" s="5">
        <v>115.65</v>
      </c>
      <c r="C22" s="18"/>
      <c r="D22" s="18"/>
      <c r="E22" s="47">
        <f t="shared" si="0"/>
        <v>115.65</v>
      </c>
    </row>
    <row r="23" spans="1:5" x14ac:dyDescent="0.25">
      <c r="A23" s="41" t="s">
        <v>132</v>
      </c>
      <c r="B23" s="5">
        <v>213.55</v>
      </c>
      <c r="C23" s="18"/>
      <c r="D23" s="18"/>
      <c r="E23" s="47">
        <f t="shared" si="0"/>
        <v>213.55</v>
      </c>
    </row>
    <row r="24" spans="1:5" x14ac:dyDescent="0.25">
      <c r="A24" s="41" t="s">
        <v>133</v>
      </c>
      <c r="B24" s="5">
        <v>187.2</v>
      </c>
      <c r="C24" s="18"/>
      <c r="D24" s="18"/>
      <c r="E24" s="47">
        <f t="shared" si="0"/>
        <v>187.2</v>
      </c>
    </row>
    <row r="25" spans="1:5" x14ac:dyDescent="0.25">
      <c r="A25" s="41" t="s">
        <v>63</v>
      </c>
      <c r="B25" s="5">
        <v>233.3</v>
      </c>
      <c r="C25" s="18"/>
      <c r="D25" s="18"/>
      <c r="E25" s="47">
        <f t="shared" si="0"/>
        <v>233.3</v>
      </c>
    </row>
    <row r="26" spans="1:5" x14ac:dyDescent="0.25">
      <c r="A26" s="41" t="s">
        <v>134</v>
      </c>
      <c r="B26" s="5">
        <v>461.4</v>
      </c>
      <c r="C26" s="18"/>
      <c r="D26" s="18">
        <v>16.899999999999999</v>
      </c>
      <c r="E26" s="47">
        <f t="shared" si="0"/>
        <v>478.29999999999995</v>
      </c>
    </row>
    <row r="27" spans="1:5" x14ac:dyDescent="0.25">
      <c r="A27" s="41" t="s">
        <v>65</v>
      </c>
      <c r="B27" s="5">
        <v>344.65</v>
      </c>
      <c r="C27" s="18">
        <v>40.799999999999997</v>
      </c>
      <c r="D27" s="18">
        <v>60.4</v>
      </c>
      <c r="E27" s="47">
        <f t="shared" si="0"/>
        <v>445.84999999999997</v>
      </c>
    </row>
    <row r="28" spans="1:5" x14ac:dyDescent="0.25">
      <c r="A28" s="41" t="s">
        <v>135</v>
      </c>
      <c r="B28" s="5"/>
      <c r="C28" s="18"/>
      <c r="D28" s="18"/>
      <c r="E28" s="47">
        <f t="shared" si="0"/>
        <v>0</v>
      </c>
    </row>
    <row r="29" spans="1:5" x14ac:dyDescent="0.25">
      <c r="A29" s="41" t="s">
        <v>117</v>
      </c>
      <c r="B29" s="5">
        <v>181.6</v>
      </c>
      <c r="C29" s="18"/>
      <c r="D29" s="18"/>
      <c r="E29" s="47">
        <f t="shared" si="0"/>
        <v>181.6</v>
      </c>
    </row>
    <row r="30" spans="1:5" x14ac:dyDescent="0.25">
      <c r="A30" s="41" t="s">
        <v>136</v>
      </c>
      <c r="B30" s="5">
        <v>211.9</v>
      </c>
      <c r="C30" s="18"/>
      <c r="D30" s="18"/>
      <c r="E30" s="47">
        <f t="shared" si="0"/>
        <v>211.9</v>
      </c>
    </row>
    <row r="31" spans="1:5" x14ac:dyDescent="0.25">
      <c r="A31" s="41" t="s">
        <v>137</v>
      </c>
      <c r="B31" s="5">
        <v>231.1</v>
      </c>
      <c r="C31" s="18"/>
      <c r="D31" s="18">
        <v>11.9</v>
      </c>
      <c r="E31" s="47">
        <f t="shared" si="0"/>
        <v>243</v>
      </c>
    </row>
    <row r="32" spans="1:5" x14ac:dyDescent="0.25">
      <c r="A32" s="41" t="s">
        <v>70</v>
      </c>
      <c r="B32" s="5">
        <v>318.14999999999998</v>
      </c>
      <c r="C32" s="18"/>
      <c r="D32" s="18"/>
      <c r="E32" s="47">
        <f t="shared" si="0"/>
        <v>318.14999999999998</v>
      </c>
    </row>
    <row r="33" spans="1:5" x14ac:dyDescent="0.25">
      <c r="A33" s="41" t="s">
        <v>138</v>
      </c>
      <c r="B33" s="5"/>
      <c r="C33" s="18"/>
      <c r="D33" s="18"/>
      <c r="E33" s="47">
        <f t="shared" si="0"/>
        <v>0</v>
      </c>
    </row>
    <row r="34" spans="1:5" x14ac:dyDescent="0.25">
      <c r="A34" s="41" t="s">
        <v>72</v>
      </c>
      <c r="B34" s="5"/>
      <c r="C34" s="18"/>
      <c r="D34" s="18"/>
      <c r="E34" s="47">
        <f t="shared" si="0"/>
        <v>0</v>
      </c>
    </row>
    <row r="35" spans="1:5" x14ac:dyDescent="0.25">
      <c r="A35" s="41" t="s">
        <v>139</v>
      </c>
      <c r="B35" s="5"/>
      <c r="C35" s="18"/>
      <c r="D35" s="18"/>
      <c r="E35" s="47">
        <f t="shared" si="0"/>
        <v>0</v>
      </c>
    </row>
    <row r="36" spans="1:5" x14ac:dyDescent="0.25">
      <c r="A36" s="42"/>
      <c r="B36" s="27"/>
      <c r="C36" s="28"/>
      <c r="D36" s="28"/>
      <c r="E36" s="48">
        <f t="shared" si="0"/>
        <v>0</v>
      </c>
    </row>
    <row r="37" spans="1:5" x14ac:dyDescent="0.25">
      <c r="A37" s="43" t="s">
        <v>2</v>
      </c>
      <c r="B37" s="31">
        <f>SUM(B6:B36)</f>
        <v>6999.4999999999991</v>
      </c>
      <c r="C37" s="31">
        <f>SUM(C6:C36)</f>
        <v>40.799999999999997</v>
      </c>
      <c r="D37" s="31">
        <f>SUM(D6:D36)</f>
        <v>89.2</v>
      </c>
      <c r="E37" s="49">
        <f>SUM(E6:E36)</f>
        <v>7129.5</v>
      </c>
    </row>
    <row r="38" spans="1:5" x14ac:dyDescent="0.25">
      <c r="A38" s="44" t="s">
        <v>7</v>
      </c>
      <c r="B38" s="19">
        <f>COUNTA(B6:B36)</f>
        <v>23</v>
      </c>
      <c r="C38" s="19">
        <f>COUNTA(C6:C36)</f>
        <v>1</v>
      </c>
      <c r="D38" s="19">
        <f>COUNTA(D6:D36)</f>
        <v>3</v>
      </c>
      <c r="E38" s="50">
        <f>COUNTA(E6:E36)-COUNTIF(E6:E36,0)</f>
        <v>23</v>
      </c>
    </row>
    <row r="39" spans="1:5" x14ac:dyDescent="0.25">
      <c r="A39" s="53" t="s">
        <v>8</v>
      </c>
      <c r="B39" s="54">
        <f>B37/B38</f>
        <v>304.32608695652169</v>
      </c>
      <c r="C39" s="54">
        <f>C37/C38</f>
        <v>40.799999999999997</v>
      </c>
      <c r="D39" s="54">
        <f>D37/D38</f>
        <v>29.733333333333334</v>
      </c>
      <c r="E39" s="55">
        <f>E37/E38</f>
        <v>309.97826086956519</v>
      </c>
    </row>
  </sheetData>
  <pageMargins left="0" right="0" top="0" bottom="0" header="0" footer="0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G37" sqref="G37"/>
    </sheetView>
  </sheetViews>
  <sheetFormatPr defaultRowHeight="15" x14ac:dyDescent="0.2"/>
  <cols>
    <col min="4" max="4" width="7.85546875" customWidth="1"/>
    <col min="5" max="5" width="13.85546875" customWidth="1"/>
  </cols>
  <sheetData>
    <row r="2" spans="1:5" ht="18.75" x14ac:dyDescent="0.25">
      <c r="A2" s="58" t="s">
        <v>13</v>
      </c>
      <c r="B2" s="59"/>
      <c r="C2" s="59"/>
      <c r="D2" s="59"/>
      <c r="E2" s="60"/>
    </row>
    <row r="3" spans="1:5" ht="18.75" x14ac:dyDescent="0.2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37" t="s">
        <v>1</v>
      </c>
      <c r="D4" s="37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>
        <v>363.2</v>
      </c>
      <c r="C6" s="18">
        <v>13.4</v>
      </c>
      <c r="D6" s="18"/>
      <c r="E6" s="5">
        <f t="shared" ref="E6:E36" si="0">SUM(B6:D6)</f>
        <v>376.59999999999997</v>
      </c>
    </row>
    <row r="7" spans="1:5" x14ac:dyDescent="0.2">
      <c r="A7" s="64" t="s">
        <v>75</v>
      </c>
      <c r="B7" s="5">
        <v>378.15</v>
      </c>
      <c r="C7" s="18">
        <v>65.8</v>
      </c>
      <c r="D7" s="18"/>
      <c r="E7" s="5">
        <f t="shared" si="0"/>
        <v>443.95</v>
      </c>
    </row>
    <row r="8" spans="1:5" x14ac:dyDescent="0.2">
      <c r="A8" s="64" t="s">
        <v>76</v>
      </c>
      <c r="B8" s="5">
        <v>404.9</v>
      </c>
      <c r="C8" s="18"/>
      <c r="D8" s="18"/>
      <c r="E8" s="5">
        <f t="shared" si="0"/>
        <v>404.9</v>
      </c>
    </row>
    <row r="9" spans="1:5" x14ac:dyDescent="0.2">
      <c r="A9" s="64" t="s">
        <v>77</v>
      </c>
      <c r="B9" s="5">
        <v>311.10000000000002</v>
      </c>
      <c r="C9" s="18">
        <v>55.4</v>
      </c>
      <c r="D9" s="18">
        <v>113.6</v>
      </c>
      <c r="E9" s="5">
        <f t="shared" si="0"/>
        <v>480.1</v>
      </c>
    </row>
    <row r="10" spans="1:5" x14ac:dyDescent="0.2">
      <c r="A10" s="64" t="s">
        <v>78</v>
      </c>
      <c r="B10" s="5">
        <v>371.35</v>
      </c>
      <c r="C10" s="18"/>
      <c r="D10" s="18">
        <v>62.4</v>
      </c>
      <c r="E10" s="5">
        <f t="shared" si="0"/>
        <v>433.75</v>
      </c>
    </row>
    <row r="11" spans="1:5" x14ac:dyDescent="0.2">
      <c r="A11" s="64" t="s">
        <v>79</v>
      </c>
      <c r="B11" s="5">
        <v>397.4</v>
      </c>
      <c r="C11" s="18"/>
      <c r="D11" s="18">
        <v>41.9</v>
      </c>
      <c r="E11" s="5">
        <f t="shared" si="0"/>
        <v>439.29999999999995</v>
      </c>
    </row>
    <row r="12" spans="1:5" x14ac:dyDescent="0.2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">
      <c r="A13" s="64" t="s">
        <v>51</v>
      </c>
      <c r="B13" s="5">
        <v>247.55</v>
      </c>
      <c r="C13" s="18">
        <v>17</v>
      </c>
      <c r="D13" s="18"/>
      <c r="E13" s="5">
        <f t="shared" si="0"/>
        <v>264.55</v>
      </c>
    </row>
    <row r="14" spans="1:5" x14ac:dyDescent="0.2">
      <c r="A14" s="64" t="s">
        <v>81</v>
      </c>
      <c r="B14" s="5">
        <v>143.15</v>
      </c>
      <c r="C14" s="18"/>
      <c r="D14" s="18"/>
      <c r="E14" s="5">
        <f t="shared" si="0"/>
        <v>143.15</v>
      </c>
    </row>
    <row r="15" spans="1:5" x14ac:dyDescent="0.2">
      <c r="A15" s="64" t="s">
        <v>82</v>
      </c>
      <c r="B15" s="5">
        <v>247.9</v>
      </c>
      <c r="C15" s="18"/>
      <c r="D15" s="18"/>
      <c r="E15" s="5">
        <f t="shared" si="0"/>
        <v>247.9</v>
      </c>
    </row>
    <row r="16" spans="1:5" x14ac:dyDescent="0.2">
      <c r="A16" s="64" t="s">
        <v>83</v>
      </c>
      <c r="B16" s="5">
        <v>418.8</v>
      </c>
      <c r="C16" s="18"/>
      <c r="D16" s="18"/>
      <c r="E16" s="5">
        <f t="shared" si="0"/>
        <v>418.8</v>
      </c>
    </row>
    <row r="17" spans="1:5" x14ac:dyDescent="0.2">
      <c r="A17" s="64" t="s">
        <v>84</v>
      </c>
      <c r="B17" s="5">
        <v>479.6</v>
      </c>
      <c r="C17" s="18">
        <v>18.5</v>
      </c>
      <c r="D17" s="18">
        <v>31.8</v>
      </c>
      <c r="E17" s="5">
        <f t="shared" si="0"/>
        <v>529.9</v>
      </c>
    </row>
    <row r="18" spans="1:5" x14ac:dyDescent="0.2">
      <c r="A18" s="64" t="s">
        <v>85</v>
      </c>
      <c r="B18" s="5">
        <v>267.8</v>
      </c>
      <c r="C18" s="18">
        <v>97</v>
      </c>
      <c r="D18" s="18"/>
      <c r="E18" s="5">
        <f t="shared" si="0"/>
        <v>364.8</v>
      </c>
    </row>
    <row r="19" spans="1:5" x14ac:dyDescent="0.2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">
      <c r="A20" s="64" t="s">
        <v>58</v>
      </c>
      <c r="B20" s="5">
        <v>165.9</v>
      </c>
      <c r="C20" s="18"/>
      <c r="D20" s="18"/>
      <c r="E20" s="5">
        <f t="shared" si="0"/>
        <v>165.9</v>
      </c>
    </row>
    <row r="21" spans="1:5" x14ac:dyDescent="0.2">
      <c r="A21" s="64" t="s">
        <v>87</v>
      </c>
      <c r="B21" s="5">
        <v>277.05</v>
      </c>
      <c r="C21" s="18"/>
      <c r="D21" s="18">
        <v>80.3</v>
      </c>
      <c r="E21" s="5">
        <f t="shared" si="0"/>
        <v>357.35</v>
      </c>
    </row>
    <row r="22" spans="1:5" x14ac:dyDescent="0.2">
      <c r="A22" s="64" t="s">
        <v>88</v>
      </c>
      <c r="B22" s="5">
        <v>352.7</v>
      </c>
      <c r="C22" s="18">
        <v>39.299999999999997</v>
      </c>
      <c r="D22" s="18">
        <v>42.9</v>
      </c>
      <c r="E22" s="5">
        <f t="shared" si="0"/>
        <v>434.9</v>
      </c>
    </row>
    <row r="23" spans="1:5" x14ac:dyDescent="0.2">
      <c r="A23" s="64" t="s">
        <v>89</v>
      </c>
      <c r="B23" s="5">
        <v>340.9</v>
      </c>
      <c r="C23" s="18">
        <v>166.1</v>
      </c>
      <c r="D23" s="18"/>
      <c r="E23" s="5">
        <f t="shared" si="0"/>
        <v>507</v>
      </c>
    </row>
    <row r="24" spans="1:5" x14ac:dyDescent="0.2">
      <c r="A24" s="64" t="s">
        <v>90</v>
      </c>
      <c r="B24" s="5">
        <v>590.1</v>
      </c>
      <c r="C24" s="18"/>
      <c r="D24" s="18">
        <v>144.69999999999999</v>
      </c>
      <c r="E24" s="5">
        <f t="shared" si="0"/>
        <v>734.8</v>
      </c>
    </row>
    <row r="25" spans="1:5" x14ac:dyDescent="0.2">
      <c r="A25" s="64" t="s">
        <v>91</v>
      </c>
      <c r="B25" s="5">
        <v>407.8</v>
      </c>
      <c r="C25" s="18">
        <v>26.7</v>
      </c>
      <c r="D25" s="18">
        <v>17.100000000000001</v>
      </c>
      <c r="E25" s="5">
        <f t="shared" si="0"/>
        <v>451.6</v>
      </c>
    </row>
    <row r="26" spans="1:5" x14ac:dyDescent="0.2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">
      <c r="A27" s="64" t="s">
        <v>65</v>
      </c>
      <c r="B27" s="5">
        <v>231.55</v>
      </c>
      <c r="C27" s="18"/>
      <c r="D27" s="18"/>
      <c r="E27" s="5">
        <f t="shared" si="0"/>
        <v>231.55</v>
      </c>
    </row>
    <row r="28" spans="1:5" x14ac:dyDescent="0.2">
      <c r="A28" s="64" t="s">
        <v>93</v>
      </c>
      <c r="B28" s="5">
        <v>712.9</v>
      </c>
      <c r="C28" s="18">
        <v>58.3</v>
      </c>
      <c r="D28" s="18">
        <v>25.3</v>
      </c>
      <c r="E28" s="5">
        <f t="shared" si="0"/>
        <v>796.49999999999989</v>
      </c>
    </row>
    <row r="29" spans="1:5" x14ac:dyDescent="0.2">
      <c r="A29" s="64" t="s">
        <v>94</v>
      </c>
      <c r="B29" s="5">
        <v>768.55</v>
      </c>
      <c r="C29" s="18">
        <v>31.7</v>
      </c>
      <c r="D29" s="18">
        <v>101.4</v>
      </c>
      <c r="E29" s="5">
        <f t="shared" si="0"/>
        <v>901.65</v>
      </c>
    </row>
    <row r="30" spans="1:5" x14ac:dyDescent="0.2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">
      <c r="A31" s="64" t="s">
        <v>96</v>
      </c>
      <c r="B31" s="5">
        <v>357.3</v>
      </c>
      <c r="C31" s="18">
        <v>20.399999999999999</v>
      </c>
      <c r="D31" s="18">
        <v>44.5</v>
      </c>
      <c r="E31" s="5">
        <f t="shared" si="0"/>
        <v>422.2</v>
      </c>
    </row>
    <row r="32" spans="1:5" x14ac:dyDescent="0.2">
      <c r="A32" s="64" t="s">
        <v>97</v>
      </c>
      <c r="B32" s="5">
        <v>332.2</v>
      </c>
      <c r="C32" s="18">
        <v>25.1</v>
      </c>
      <c r="D32" s="18">
        <v>54.9</v>
      </c>
      <c r="E32" s="5">
        <f t="shared" si="0"/>
        <v>412.2</v>
      </c>
    </row>
    <row r="33" spans="1:5" x14ac:dyDescent="0.2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">
      <c r="A34" s="64" t="s">
        <v>72</v>
      </c>
      <c r="B34" s="5">
        <v>168.85</v>
      </c>
      <c r="C34" s="18">
        <v>98.8</v>
      </c>
      <c r="D34" s="18">
        <v>90.5</v>
      </c>
      <c r="E34" s="5">
        <f t="shared" si="0"/>
        <v>358.15</v>
      </c>
    </row>
    <row r="35" spans="1:5" x14ac:dyDescent="0.2">
      <c r="A35" s="64" t="s">
        <v>99</v>
      </c>
      <c r="B35" s="5">
        <v>521.75</v>
      </c>
      <c r="C35" s="18"/>
      <c r="D35" s="18"/>
      <c r="E35" s="5">
        <f t="shared" si="0"/>
        <v>521.75</v>
      </c>
    </row>
    <row r="36" spans="1:5" x14ac:dyDescent="0.2">
      <c r="A36" s="65" t="s">
        <v>140</v>
      </c>
      <c r="B36" s="27">
        <v>569.35</v>
      </c>
      <c r="C36" s="28"/>
      <c r="D36" s="28">
        <v>10.9</v>
      </c>
      <c r="E36" s="27">
        <f t="shared" si="0"/>
        <v>580.25</v>
      </c>
    </row>
    <row r="37" spans="1:5" x14ac:dyDescent="0.2">
      <c r="A37" s="66" t="s">
        <v>2</v>
      </c>
      <c r="B37" s="31">
        <f>SUM(B6:B36)</f>
        <v>9827.8000000000011</v>
      </c>
      <c r="C37" s="31">
        <f>SUM(C6:C36)</f>
        <v>733.5</v>
      </c>
      <c r="D37" s="31">
        <f>SUM(D6:D36)</f>
        <v>862.19999999999982</v>
      </c>
      <c r="E37" s="31">
        <f>SUM(E6:E36)</f>
        <v>11423.5</v>
      </c>
    </row>
    <row r="38" spans="1:5" x14ac:dyDescent="0.2">
      <c r="A38" s="33" t="s">
        <v>7</v>
      </c>
      <c r="B38" s="19">
        <f>COUNTA(B6:B36)</f>
        <v>26</v>
      </c>
      <c r="C38" s="19">
        <f>COUNTA(C6:C36)</f>
        <v>14</v>
      </c>
      <c r="D38" s="19">
        <f>COUNTA(D6:D36)</f>
        <v>14</v>
      </c>
      <c r="E38" s="68">
        <f>COUNTA(E6:E36)-COUNTIF(E6:E36,0)</f>
        <v>26</v>
      </c>
    </row>
    <row r="39" spans="1:5" x14ac:dyDescent="0.2">
      <c r="A39" s="33" t="s">
        <v>8</v>
      </c>
      <c r="B39" s="69">
        <f>B37/B38</f>
        <v>377.99230769230775</v>
      </c>
      <c r="C39" s="69">
        <f>C37/C38</f>
        <v>52.392857142857146</v>
      </c>
      <c r="D39" s="69">
        <f>D37/D38</f>
        <v>61.585714285714275</v>
      </c>
      <c r="E39" s="69">
        <f>E37/E38</f>
        <v>439.36538461538464</v>
      </c>
    </row>
  </sheetData>
  <pageMargins left="0" right="0" top="0" bottom="0" header="0" footer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opLeftCell="A16" workbookViewId="0"/>
  </sheetViews>
  <sheetFormatPr defaultRowHeight="15" x14ac:dyDescent="0.2"/>
  <cols>
    <col min="2" max="5" width="13.7109375" customWidth="1"/>
  </cols>
  <sheetData>
    <row r="3" spans="1:12" ht="18.75" x14ac:dyDescent="0.25">
      <c r="A3" s="78" t="s">
        <v>9</v>
      </c>
      <c r="B3" s="79"/>
      <c r="C3" s="79"/>
      <c r="D3" s="79"/>
      <c r="E3" s="80"/>
      <c r="F3" s="1"/>
      <c r="G3" s="1"/>
      <c r="H3" s="1"/>
      <c r="I3" s="1"/>
      <c r="J3" s="1"/>
      <c r="K3" s="1"/>
      <c r="L3" s="1"/>
    </row>
    <row r="4" spans="1:12" x14ac:dyDescent="0.25">
      <c r="A4" s="81" t="s">
        <v>3</v>
      </c>
      <c r="B4" s="75" t="s">
        <v>1</v>
      </c>
      <c r="C4" s="75"/>
      <c r="D4" s="75"/>
      <c r="E4" s="76" t="s">
        <v>2</v>
      </c>
      <c r="F4" s="2"/>
      <c r="G4" s="2"/>
      <c r="H4" s="2"/>
      <c r="I4" s="2"/>
      <c r="J4" s="2"/>
      <c r="K4" s="2"/>
      <c r="L4" s="2"/>
    </row>
    <row r="5" spans="1:12" x14ac:dyDescent="0.25">
      <c r="A5" s="82"/>
      <c r="B5" s="17" t="s">
        <v>4</v>
      </c>
      <c r="C5" s="17" t="s">
        <v>5</v>
      </c>
      <c r="D5" s="17" t="s">
        <v>6</v>
      </c>
      <c r="E5" s="77"/>
      <c r="F5" s="2"/>
      <c r="G5" s="2"/>
      <c r="H5" s="2"/>
      <c r="I5" s="2"/>
      <c r="J5" s="2"/>
      <c r="K5" s="2"/>
      <c r="L5" s="2"/>
    </row>
    <row r="6" spans="1:12" x14ac:dyDescent="0.25">
      <c r="A6" s="6">
        <v>1</v>
      </c>
      <c r="B6" s="5">
        <v>118.1</v>
      </c>
      <c r="C6" s="18"/>
      <c r="D6" s="18">
        <v>86.2</v>
      </c>
      <c r="E6" s="20">
        <f t="shared" ref="E6:E36" si="0">SUM(B6:D6)</f>
        <v>204.3</v>
      </c>
    </row>
    <row r="7" spans="1:12" x14ac:dyDescent="0.25">
      <c r="A7" s="6">
        <v>2</v>
      </c>
      <c r="B7" s="5">
        <v>231.85</v>
      </c>
      <c r="C7" s="18">
        <v>16</v>
      </c>
      <c r="D7" s="18">
        <v>40</v>
      </c>
      <c r="E7" s="20">
        <f t="shared" si="0"/>
        <v>287.85000000000002</v>
      </c>
    </row>
    <row r="8" spans="1:12" x14ac:dyDescent="0.25">
      <c r="A8" s="6">
        <v>3</v>
      </c>
      <c r="B8" s="5">
        <v>363.6</v>
      </c>
      <c r="C8" s="18">
        <v>15.5</v>
      </c>
      <c r="D8" s="18">
        <v>45.24</v>
      </c>
      <c r="E8" s="20">
        <f t="shared" si="0"/>
        <v>424.34000000000003</v>
      </c>
    </row>
    <row r="9" spans="1:12" x14ac:dyDescent="0.25">
      <c r="A9" s="6">
        <v>4</v>
      </c>
      <c r="B9" s="5"/>
      <c r="C9" s="18"/>
      <c r="D9" s="18"/>
      <c r="E9" s="20">
        <f t="shared" si="0"/>
        <v>0</v>
      </c>
    </row>
    <row r="10" spans="1:12" x14ac:dyDescent="0.25">
      <c r="A10" s="6">
        <v>5</v>
      </c>
      <c r="B10" s="5">
        <v>143.75</v>
      </c>
      <c r="C10" s="18"/>
      <c r="D10" s="18">
        <v>17.5</v>
      </c>
      <c r="E10" s="20">
        <f t="shared" si="0"/>
        <v>161.25</v>
      </c>
    </row>
    <row r="11" spans="1:12" x14ac:dyDescent="0.25">
      <c r="A11" s="6">
        <v>6</v>
      </c>
      <c r="B11" s="5">
        <v>153.5</v>
      </c>
      <c r="C11" s="18"/>
      <c r="D11" s="18"/>
      <c r="E11" s="20">
        <f t="shared" si="0"/>
        <v>153.5</v>
      </c>
    </row>
    <row r="12" spans="1:12" x14ac:dyDescent="0.25">
      <c r="A12" s="6">
        <v>7</v>
      </c>
      <c r="B12" s="5">
        <v>172.55</v>
      </c>
      <c r="C12" s="18"/>
      <c r="D12" s="18">
        <v>47.69</v>
      </c>
      <c r="E12" s="20">
        <f t="shared" si="0"/>
        <v>220.24</v>
      </c>
    </row>
    <row r="13" spans="1:12" x14ac:dyDescent="0.25">
      <c r="A13" s="6">
        <v>8</v>
      </c>
      <c r="B13" s="5">
        <v>145.25</v>
      </c>
      <c r="C13" s="18"/>
      <c r="D13" s="18">
        <v>71.95</v>
      </c>
      <c r="E13" s="20">
        <f t="shared" si="0"/>
        <v>217.2</v>
      </c>
    </row>
    <row r="14" spans="1:12" x14ac:dyDescent="0.25">
      <c r="A14" s="6">
        <v>9</v>
      </c>
      <c r="B14" s="5">
        <v>201.6</v>
      </c>
      <c r="C14" s="18"/>
      <c r="D14" s="18">
        <v>35</v>
      </c>
      <c r="E14" s="20">
        <f t="shared" si="0"/>
        <v>236.6</v>
      </c>
    </row>
    <row r="15" spans="1:12" x14ac:dyDescent="0.25">
      <c r="A15" s="6">
        <v>10</v>
      </c>
      <c r="B15" s="5">
        <v>287</v>
      </c>
      <c r="C15" s="18"/>
      <c r="D15" s="18">
        <v>39.700000000000003</v>
      </c>
      <c r="E15" s="20">
        <f t="shared" si="0"/>
        <v>326.7</v>
      </c>
    </row>
    <row r="16" spans="1:12" x14ac:dyDescent="0.25">
      <c r="A16" s="6">
        <v>11</v>
      </c>
      <c r="B16" s="5"/>
      <c r="C16" s="18"/>
      <c r="D16" s="18"/>
      <c r="E16" s="20">
        <f t="shared" si="0"/>
        <v>0</v>
      </c>
    </row>
    <row r="17" spans="1:5" x14ac:dyDescent="0.25">
      <c r="A17" s="6">
        <v>12</v>
      </c>
      <c r="B17" s="5">
        <v>177.65</v>
      </c>
      <c r="C17" s="18">
        <v>38.700000000000003</v>
      </c>
      <c r="D17" s="18">
        <v>16.850000000000001</v>
      </c>
      <c r="E17" s="20">
        <f t="shared" si="0"/>
        <v>233.20000000000002</v>
      </c>
    </row>
    <row r="18" spans="1:5" x14ac:dyDescent="0.25">
      <c r="A18" s="6">
        <v>13</v>
      </c>
      <c r="B18" s="5">
        <v>153.5</v>
      </c>
      <c r="C18" s="18"/>
      <c r="D18" s="18"/>
      <c r="E18" s="20">
        <f t="shared" si="0"/>
        <v>153.5</v>
      </c>
    </row>
    <row r="19" spans="1:5" x14ac:dyDescent="0.25">
      <c r="A19" s="6">
        <v>14</v>
      </c>
      <c r="B19" s="5">
        <v>107.2</v>
      </c>
      <c r="C19" s="18">
        <v>83.3</v>
      </c>
      <c r="D19" s="18">
        <v>18</v>
      </c>
      <c r="E19" s="20">
        <f t="shared" si="0"/>
        <v>208.5</v>
      </c>
    </row>
    <row r="20" spans="1:5" x14ac:dyDescent="0.25">
      <c r="A20" s="6">
        <v>15</v>
      </c>
      <c r="B20" s="5">
        <v>147</v>
      </c>
      <c r="C20" s="18"/>
      <c r="D20" s="18">
        <v>27.5</v>
      </c>
      <c r="E20" s="20">
        <f t="shared" si="0"/>
        <v>174.5</v>
      </c>
    </row>
    <row r="21" spans="1:5" x14ac:dyDescent="0.25">
      <c r="A21" s="6">
        <v>16</v>
      </c>
      <c r="B21" s="5">
        <v>188.9</v>
      </c>
      <c r="C21" s="18">
        <v>38</v>
      </c>
      <c r="D21" s="18">
        <v>65.39</v>
      </c>
      <c r="E21" s="20">
        <f t="shared" si="0"/>
        <v>292.29000000000002</v>
      </c>
    </row>
    <row r="22" spans="1:5" x14ac:dyDescent="0.25">
      <c r="A22" s="6">
        <v>17</v>
      </c>
      <c r="B22" s="5">
        <v>116.95</v>
      </c>
      <c r="C22" s="18">
        <v>53.5</v>
      </c>
      <c r="D22" s="18">
        <v>10</v>
      </c>
      <c r="E22" s="20">
        <f t="shared" si="0"/>
        <v>180.45</v>
      </c>
    </row>
    <row r="23" spans="1:5" x14ac:dyDescent="0.25">
      <c r="A23" s="6">
        <v>18</v>
      </c>
      <c r="B23" s="5"/>
      <c r="C23" s="18"/>
      <c r="D23" s="18"/>
      <c r="E23" s="20">
        <f t="shared" si="0"/>
        <v>0</v>
      </c>
    </row>
    <row r="24" spans="1:5" x14ac:dyDescent="0.25">
      <c r="A24" s="6">
        <v>19</v>
      </c>
      <c r="B24" s="5">
        <v>74.2</v>
      </c>
      <c r="C24" s="18">
        <v>11</v>
      </c>
      <c r="D24" s="18"/>
      <c r="E24" s="20">
        <f t="shared" si="0"/>
        <v>85.2</v>
      </c>
    </row>
    <row r="25" spans="1:5" x14ac:dyDescent="0.25">
      <c r="A25" s="6">
        <v>20</v>
      </c>
      <c r="B25" s="5">
        <v>121.4</v>
      </c>
      <c r="C25" s="18">
        <v>43.8</v>
      </c>
      <c r="D25" s="18">
        <v>12</v>
      </c>
      <c r="E25" s="20">
        <f t="shared" si="0"/>
        <v>177.2</v>
      </c>
    </row>
    <row r="26" spans="1:5" x14ac:dyDescent="0.25">
      <c r="A26" s="6">
        <v>21</v>
      </c>
      <c r="B26" s="5">
        <v>111.75</v>
      </c>
      <c r="C26" s="18"/>
      <c r="D26" s="18"/>
      <c r="E26" s="20">
        <f t="shared" si="0"/>
        <v>111.75</v>
      </c>
    </row>
    <row r="27" spans="1:5" x14ac:dyDescent="0.25">
      <c r="A27" s="6">
        <v>22</v>
      </c>
      <c r="B27" s="5">
        <v>180</v>
      </c>
      <c r="C27" s="18"/>
      <c r="D27" s="18"/>
      <c r="E27" s="20">
        <f t="shared" si="0"/>
        <v>180</v>
      </c>
    </row>
    <row r="28" spans="1:5" x14ac:dyDescent="0.25">
      <c r="A28" s="6">
        <v>23</v>
      </c>
      <c r="B28" s="5">
        <v>199.55</v>
      </c>
      <c r="C28" s="18"/>
      <c r="D28" s="18">
        <v>17.989999999999998</v>
      </c>
      <c r="E28" s="20">
        <f t="shared" si="0"/>
        <v>217.54000000000002</v>
      </c>
    </row>
    <row r="29" spans="1:5" x14ac:dyDescent="0.25">
      <c r="A29" s="6">
        <v>24</v>
      </c>
      <c r="B29" s="5">
        <v>211.35</v>
      </c>
      <c r="C29" s="18"/>
      <c r="D29" s="18">
        <v>8.39</v>
      </c>
      <c r="E29" s="20">
        <f t="shared" si="0"/>
        <v>219.74</v>
      </c>
    </row>
    <row r="30" spans="1:5" x14ac:dyDescent="0.25">
      <c r="A30" s="6">
        <v>25</v>
      </c>
      <c r="B30" s="5"/>
      <c r="C30" s="18"/>
      <c r="D30" s="18"/>
      <c r="E30" s="20">
        <f t="shared" si="0"/>
        <v>0</v>
      </c>
    </row>
    <row r="31" spans="1:5" x14ac:dyDescent="0.25">
      <c r="A31" s="6">
        <v>26</v>
      </c>
      <c r="B31" s="5">
        <v>102</v>
      </c>
      <c r="C31" s="18"/>
      <c r="D31" s="18"/>
      <c r="E31" s="20">
        <f t="shared" si="0"/>
        <v>102</v>
      </c>
    </row>
    <row r="32" spans="1:5" x14ac:dyDescent="0.25">
      <c r="A32" s="6">
        <v>27</v>
      </c>
      <c r="B32" s="5">
        <v>99.95</v>
      </c>
      <c r="C32" s="18"/>
      <c r="D32" s="18"/>
      <c r="E32" s="20">
        <f t="shared" si="0"/>
        <v>99.95</v>
      </c>
    </row>
    <row r="33" spans="1:5" x14ac:dyDescent="0.25">
      <c r="A33" s="6">
        <v>28</v>
      </c>
      <c r="B33" s="5">
        <v>138.15</v>
      </c>
      <c r="C33" s="18">
        <v>18.100000000000001</v>
      </c>
      <c r="D33" s="18"/>
      <c r="E33" s="20">
        <f t="shared" si="0"/>
        <v>156.25</v>
      </c>
    </row>
    <row r="34" spans="1:5" x14ac:dyDescent="0.25">
      <c r="A34" s="6">
        <v>29</v>
      </c>
      <c r="B34" s="5">
        <v>193.55</v>
      </c>
      <c r="C34" s="18">
        <v>34.5</v>
      </c>
      <c r="D34" s="18"/>
      <c r="E34" s="20">
        <f t="shared" si="0"/>
        <v>228.05</v>
      </c>
    </row>
    <row r="35" spans="1:5" x14ac:dyDescent="0.25">
      <c r="A35" s="6">
        <v>30</v>
      </c>
      <c r="B35" s="5">
        <v>238</v>
      </c>
      <c r="C35" s="18">
        <v>18.8</v>
      </c>
      <c r="D35" s="18">
        <v>100.4</v>
      </c>
      <c r="E35" s="20">
        <f t="shared" si="0"/>
        <v>357.20000000000005</v>
      </c>
    </row>
    <row r="36" spans="1:5" x14ac:dyDescent="0.25">
      <c r="A36" s="26">
        <v>31</v>
      </c>
      <c r="B36" s="27">
        <v>250.2</v>
      </c>
      <c r="C36" s="28"/>
      <c r="D36" s="28">
        <v>14.4</v>
      </c>
      <c r="E36" s="29">
        <f t="shared" si="0"/>
        <v>264.59999999999997</v>
      </c>
    </row>
    <row r="37" spans="1:5" x14ac:dyDescent="0.25">
      <c r="A37" s="30" t="s">
        <v>2</v>
      </c>
      <c r="B37" s="31">
        <f>SUM(B6:B36)</f>
        <v>4628.4999999999991</v>
      </c>
      <c r="C37" s="31">
        <f>SUM(C6:C36)</f>
        <v>371.20000000000005</v>
      </c>
      <c r="D37" s="31">
        <f>SUM(D6:D36)</f>
        <v>674.19999999999993</v>
      </c>
      <c r="E37" s="32">
        <f>SUM(E6:E36)</f>
        <v>5673.9</v>
      </c>
    </row>
    <row r="38" spans="1:5" x14ac:dyDescent="0.25">
      <c r="A38" s="24" t="s">
        <v>7</v>
      </c>
      <c r="B38" s="19">
        <f>COUNTA(B6:B36)</f>
        <v>27</v>
      </c>
      <c r="C38" s="19">
        <f>COUNTA(C6:C36)</f>
        <v>11</v>
      </c>
      <c r="D38" s="19">
        <f>COUNTA(D6:D36)</f>
        <v>18</v>
      </c>
      <c r="E38" s="21">
        <f>COUNTA(E6:E36)-COUNTIF(E6:E36,0)</f>
        <v>27</v>
      </c>
    </row>
    <row r="39" spans="1:5" x14ac:dyDescent="0.25">
      <c r="A39" s="25" t="s">
        <v>8</v>
      </c>
      <c r="B39" s="22">
        <f>B37/B38</f>
        <v>171.4259259259259</v>
      </c>
      <c r="C39" s="22">
        <f>C37/C38</f>
        <v>33.74545454545455</v>
      </c>
      <c r="D39" s="22">
        <f>D37/D38</f>
        <v>37.455555555555549</v>
      </c>
      <c r="E39" s="23">
        <f>E37/E38</f>
        <v>210.14444444444442</v>
      </c>
    </row>
  </sheetData>
  <mergeCells count="4">
    <mergeCell ref="B4:D4"/>
    <mergeCell ref="E4:E5"/>
    <mergeCell ref="A3:E3"/>
    <mergeCell ref="A4:A5"/>
  </mergeCells>
  <pageMargins left="0" right="0" top="0" bottom="0" header="0" footer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1"/>
  <sheetViews>
    <sheetView workbookViewId="0"/>
  </sheetViews>
  <sheetFormatPr defaultRowHeight="15" x14ac:dyDescent="0.2"/>
  <cols>
    <col min="2" max="2" width="12.140625" customWidth="1"/>
    <col min="3" max="3" width="13.42578125" customWidth="1"/>
    <col min="5" max="5" width="13.28515625" customWidth="1"/>
    <col min="6" max="6" width="13.5703125" customWidth="1"/>
  </cols>
  <sheetData>
    <row r="3" spans="1:4" x14ac:dyDescent="0.2">
      <c r="A3" s="11" t="s">
        <v>15</v>
      </c>
      <c r="B3" s="12" t="s">
        <v>2</v>
      </c>
      <c r="C3" s="12" t="s">
        <v>16</v>
      </c>
      <c r="D3" s="13" t="s">
        <v>17</v>
      </c>
    </row>
    <row r="4" spans="1:4" x14ac:dyDescent="0.2">
      <c r="A4" s="9" t="s">
        <v>141</v>
      </c>
      <c r="B4" s="10">
        <f>'JAN-14'!E37</f>
        <v>4379.05</v>
      </c>
      <c r="C4" s="10">
        <f>'JAN-14'!E39</f>
        <v>168.42500000000001</v>
      </c>
      <c r="D4" s="15">
        <f>((C4*'JAN-14'!E38)*C22)/100</f>
        <v>1313.7149999999999</v>
      </c>
    </row>
    <row r="5" spans="1:4" x14ac:dyDescent="0.2">
      <c r="A5" s="6" t="s">
        <v>33</v>
      </c>
      <c r="B5" s="10">
        <f>'FEV-14'!E37</f>
        <v>4971.6399999999985</v>
      </c>
      <c r="C5" s="10">
        <f>'FEV-14'!E39</f>
        <v>207.15166666666661</v>
      </c>
      <c r="D5" s="15">
        <f>((C5*'FEV-14'!E38)*C22)/100</f>
        <v>1491.4919999999995</v>
      </c>
    </row>
    <row r="6" spans="1:4" x14ac:dyDescent="0.2">
      <c r="A6" s="6" t="s">
        <v>34</v>
      </c>
      <c r="B6" s="10">
        <f>'MAR-14'!E37</f>
        <v>5235.3500000000013</v>
      </c>
      <c r="C6" s="10">
        <f>'MAR-14'!E39</f>
        <v>218.13958333333338</v>
      </c>
      <c r="D6" s="15">
        <f>((C6*'MAR-14'!E38)*C22)/100</f>
        <v>1570.6050000000002</v>
      </c>
    </row>
    <row r="7" spans="1:4" x14ac:dyDescent="0.2">
      <c r="A7" s="6" t="s">
        <v>142</v>
      </c>
      <c r="B7" s="10">
        <f>'ABR-14'!E37</f>
        <v>5710.5499999999984</v>
      </c>
      <c r="C7" s="10">
        <f>'ABR-14'!E39</f>
        <v>237.93958333333327</v>
      </c>
      <c r="D7" s="15">
        <f>((C7*'ABR-14'!E38)*C22)/100</f>
        <v>1713.1649999999995</v>
      </c>
    </row>
    <row r="8" spans="1:4" x14ac:dyDescent="0.2">
      <c r="A8" s="6" t="s">
        <v>143</v>
      </c>
      <c r="B8" s="10">
        <f>'MAI-14'!E37</f>
        <v>6835.3</v>
      </c>
      <c r="C8" s="10">
        <f>'MAI-14'!E39</f>
        <v>262.89615384615388</v>
      </c>
      <c r="D8" s="15">
        <f>((C8*'MAI-14'!E38)*C22)/100</f>
        <v>2050.59</v>
      </c>
    </row>
    <row r="9" spans="1:4" x14ac:dyDescent="0.2">
      <c r="A9" s="6" t="s">
        <v>144</v>
      </c>
      <c r="B9" s="10">
        <f>'JUN-14'!E37</f>
        <v>7275.7999999999984</v>
      </c>
      <c r="C9" s="10">
        <f>'JUN-14'!E39</f>
        <v>303.15833333333325</v>
      </c>
      <c r="D9" s="15">
        <f>((C9*'JUN-14'!E38)*C22)/100</f>
        <v>2182.7399999999993</v>
      </c>
    </row>
    <row r="10" spans="1:4" x14ac:dyDescent="0.2">
      <c r="A10" s="6" t="s">
        <v>18</v>
      </c>
      <c r="B10" s="10">
        <f>'JUL-14'!E37</f>
        <v>6856.3</v>
      </c>
      <c r="C10" s="10">
        <f>'JUL-14'!E39</f>
        <v>263.70384615384614</v>
      </c>
      <c r="D10" s="15">
        <f>((C10*'JUL-14'!E38)*C22)/100</f>
        <v>2056.89</v>
      </c>
    </row>
    <row r="11" spans="1:4" x14ac:dyDescent="0.2">
      <c r="A11" s="6" t="s">
        <v>19</v>
      </c>
      <c r="B11" s="10">
        <f>'AGO-14'!E37</f>
        <v>8192.0300000000007</v>
      </c>
      <c r="C11" s="10">
        <f>'AGO-14'!E39</f>
        <v>315.07807692307694</v>
      </c>
      <c r="D11" s="15">
        <f>((C11*'AGO-14'!E38)*C22)/100</f>
        <v>2457.6090000000004</v>
      </c>
    </row>
    <row r="12" spans="1:4" x14ac:dyDescent="0.2">
      <c r="A12" s="6" t="s">
        <v>20</v>
      </c>
      <c r="B12" s="10">
        <f>'SET-14'!E37</f>
        <v>8411.6</v>
      </c>
      <c r="C12" s="10">
        <f>'SET-14'!E39</f>
        <v>323.52307692307693</v>
      </c>
      <c r="D12" s="15">
        <f>((C12*'SET-14'!E38)*C22)/100</f>
        <v>2523.48</v>
      </c>
    </row>
    <row r="13" spans="1:4" x14ac:dyDescent="0.2">
      <c r="A13" s="6" t="s">
        <v>21</v>
      </c>
      <c r="B13" s="10">
        <f>'OUT-14'!E37</f>
        <v>7605.6499999999987</v>
      </c>
      <c r="C13" s="10">
        <f>'OUT-14'!E39</f>
        <v>281.69074074074069</v>
      </c>
      <c r="D13" s="15">
        <f>((C13*'OUT-14'!E38)*C22)/100</f>
        <v>2281.6949999999997</v>
      </c>
    </row>
    <row r="14" spans="1:4" x14ac:dyDescent="0.2">
      <c r="A14" s="6" t="s">
        <v>22</v>
      </c>
      <c r="B14" s="10">
        <f>'NOV-14'!E37</f>
        <v>7129.5</v>
      </c>
      <c r="C14" s="10">
        <f>'NOV-14'!E39</f>
        <v>309.97826086956519</v>
      </c>
      <c r="D14" s="15">
        <f>((C14*'NOV-14'!E38)*C22)/100</f>
        <v>2138.85</v>
      </c>
    </row>
    <row r="15" spans="1:4" x14ac:dyDescent="0.2">
      <c r="A15" s="6" t="s">
        <v>23</v>
      </c>
      <c r="B15" s="10">
        <f>'DEZ-14'!E37</f>
        <v>11423.5</v>
      </c>
      <c r="C15" s="10">
        <f>'DEZ-14'!E39</f>
        <v>439.36538461538464</v>
      </c>
      <c r="D15" s="15">
        <f>((C15*'DEZ-14'!E38)*C22)/100</f>
        <v>3427.05</v>
      </c>
    </row>
    <row r="16" spans="1:4" x14ac:dyDescent="0.2">
      <c r="A16" s="71" t="s">
        <v>2</v>
      </c>
      <c r="B16" s="69">
        <f>B4+B5+B6+B7+B8+B9+B10+B11+B12+B13+B14+B15</f>
        <v>84026.26999999999</v>
      </c>
      <c r="C16" s="5"/>
      <c r="D16" s="15"/>
    </row>
    <row r="17" spans="1:7" x14ac:dyDescent="0.2">
      <c r="A17" s="7" t="s">
        <v>8</v>
      </c>
      <c r="B17" s="8">
        <f>AVERAGE(B4:B15)</f>
        <v>7002.1891666666661</v>
      </c>
      <c r="C17" s="8"/>
      <c r="D17" s="15"/>
    </row>
    <row r="22" spans="1:7" x14ac:dyDescent="0.2">
      <c r="B22" s="1" t="s">
        <v>145</v>
      </c>
      <c r="C22" s="1">
        <v>30</v>
      </c>
    </row>
    <row r="23" spans="1:7" x14ac:dyDescent="0.2">
      <c r="B23" s="4" t="s">
        <v>24</v>
      </c>
      <c r="C23" s="1">
        <v>25</v>
      </c>
    </row>
    <row r="24" spans="1:7" x14ac:dyDescent="0.2">
      <c r="B24" s="2" t="s">
        <v>25</v>
      </c>
      <c r="C24" s="2" t="s">
        <v>26</v>
      </c>
      <c r="G24" s="2"/>
    </row>
    <row r="25" spans="1:7" x14ac:dyDescent="0.2">
      <c r="B25" s="3">
        <v>100</v>
      </c>
      <c r="C25" s="3">
        <f>((B25*C23)*40)/100</f>
        <v>1000</v>
      </c>
      <c r="G25" s="3"/>
    </row>
    <row r="26" spans="1:7" x14ac:dyDescent="0.2">
      <c r="B26" s="3">
        <v>200</v>
      </c>
      <c r="C26" s="3">
        <f>((B26*C23)*40)/100</f>
        <v>2000</v>
      </c>
      <c r="G26" s="3"/>
    </row>
    <row r="27" spans="1:7" x14ac:dyDescent="0.2">
      <c r="B27" s="3">
        <v>250</v>
      </c>
      <c r="C27" s="3">
        <f>((B27*C23)*40)/100</f>
        <v>2500</v>
      </c>
      <c r="G27" s="3"/>
    </row>
    <row r="28" spans="1:7" x14ac:dyDescent="0.2">
      <c r="B28" s="3">
        <v>300</v>
      </c>
      <c r="C28" s="3">
        <f>((B28*C23)*40)/100</f>
        <v>3000</v>
      </c>
      <c r="G28" s="3"/>
    </row>
    <row r="29" spans="1:7" x14ac:dyDescent="0.2">
      <c r="B29" s="3">
        <v>350</v>
      </c>
      <c r="C29" s="3">
        <f>((B29*C23)*40)/100</f>
        <v>3500</v>
      </c>
      <c r="G29" s="3"/>
    </row>
    <row r="30" spans="1:7" x14ac:dyDescent="0.2">
      <c r="B30" s="3">
        <v>400</v>
      </c>
      <c r="C30" s="3">
        <f>((B30*C23)*40)/100</f>
        <v>4000</v>
      </c>
      <c r="G30" s="3"/>
    </row>
    <row r="31" spans="1:7" x14ac:dyDescent="0.2">
      <c r="B31" s="3">
        <v>450</v>
      </c>
      <c r="C31" s="3">
        <f>((B31*C23)*40)/100</f>
        <v>4500</v>
      </c>
      <c r="G31" s="3"/>
    </row>
    <row r="32" spans="1:7" x14ac:dyDescent="0.2">
      <c r="B32" s="3">
        <v>500</v>
      </c>
      <c r="C32" s="3">
        <f>((B32*C23)*40)/100</f>
        <v>5000</v>
      </c>
      <c r="G32" s="3"/>
    </row>
    <row r="33" spans="2:7" x14ac:dyDescent="0.2">
      <c r="B33" s="3">
        <v>550</v>
      </c>
      <c r="C33" s="3">
        <f>((B33*C23)*40)/100</f>
        <v>5500</v>
      </c>
      <c r="G33" s="3"/>
    </row>
    <row r="34" spans="2:7" x14ac:dyDescent="0.2">
      <c r="B34" s="3">
        <v>600</v>
      </c>
      <c r="C34" s="3">
        <f>((B34*C23)*40)/100</f>
        <v>6000</v>
      </c>
      <c r="G34" s="3"/>
    </row>
    <row r="35" spans="2:7" x14ac:dyDescent="0.2">
      <c r="B35" s="3">
        <v>650</v>
      </c>
      <c r="C35" s="3">
        <f>((B35*C23)*40)/100</f>
        <v>6500</v>
      </c>
      <c r="G35" s="3"/>
    </row>
    <row r="36" spans="2:7" x14ac:dyDescent="0.2">
      <c r="B36" s="3">
        <v>700</v>
      </c>
      <c r="C36" s="3">
        <f>((B36*C23)*40)/100</f>
        <v>7000</v>
      </c>
      <c r="G36" s="3"/>
    </row>
    <row r="37" spans="2:7" x14ac:dyDescent="0.2">
      <c r="B37" s="3">
        <v>750</v>
      </c>
      <c r="C37" s="3">
        <f>((B37*C23)*40)/100</f>
        <v>7500</v>
      </c>
      <c r="G37" s="3"/>
    </row>
    <row r="38" spans="2:7" x14ac:dyDescent="0.2">
      <c r="E38" s="3"/>
      <c r="F38" s="3"/>
      <c r="G38" s="3"/>
    </row>
    <row r="39" spans="2:7" x14ac:dyDescent="0.2">
      <c r="E39" s="3"/>
      <c r="F39" s="3"/>
      <c r="G39" s="3"/>
    </row>
    <row r="40" spans="2:7" x14ac:dyDescent="0.2">
      <c r="E40" s="3"/>
      <c r="F40" s="3"/>
      <c r="G40" s="3"/>
    </row>
    <row r="41" spans="2:7" x14ac:dyDescent="0.2">
      <c r="E41" s="3"/>
      <c r="F41" s="3"/>
      <c r="G41" s="3"/>
    </row>
  </sheetData>
  <pageMargins left="0" right="0" top="0" bottom="0" header="0" footer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6" workbookViewId="0"/>
  </sheetViews>
  <sheetFormatPr defaultRowHeight="15" x14ac:dyDescent="0.2"/>
  <cols>
    <col min="6" max="6" width="10.7109375" customWidth="1"/>
  </cols>
  <sheetData>
    <row r="2" spans="1:5" ht="18.75" x14ac:dyDescent="0.25">
      <c r="A2" s="58" t="s">
        <v>27</v>
      </c>
      <c r="B2" s="59"/>
      <c r="C2" s="59"/>
      <c r="D2" s="59"/>
      <c r="E2" s="60"/>
    </row>
    <row r="3" spans="1:5" ht="18.75" x14ac:dyDescent="0.2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37" t="s">
        <v>1</v>
      </c>
      <c r="D4" s="37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100</v>
      </c>
      <c r="B6" s="5"/>
      <c r="C6" s="18"/>
      <c r="D6" s="18"/>
      <c r="E6" s="5">
        <f t="shared" ref="E6:E36" si="0">SUM(B6:D6)</f>
        <v>0</v>
      </c>
    </row>
    <row r="7" spans="1:5" x14ac:dyDescent="0.2">
      <c r="A7" s="64" t="s">
        <v>45</v>
      </c>
      <c r="B7" s="5">
        <v>476.35</v>
      </c>
      <c r="C7" s="18">
        <v>62.3</v>
      </c>
      <c r="D7" s="18">
        <v>14</v>
      </c>
      <c r="E7" s="5">
        <f t="shared" si="0"/>
        <v>552.65</v>
      </c>
    </row>
    <row r="8" spans="1:5" x14ac:dyDescent="0.2">
      <c r="A8" s="64" t="s">
        <v>102</v>
      </c>
      <c r="B8" s="5">
        <v>139</v>
      </c>
      <c r="C8" s="18">
        <v>19.600000000000001</v>
      </c>
      <c r="D8" s="18"/>
      <c r="E8" s="5">
        <f t="shared" si="0"/>
        <v>158.6</v>
      </c>
    </row>
    <row r="9" spans="1:5" x14ac:dyDescent="0.2">
      <c r="A9" s="64" t="s">
        <v>146</v>
      </c>
      <c r="B9" s="5"/>
      <c r="C9" s="18"/>
      <c r="D9" s="18"/>
      <c r="E9" s="5">
        <f t="shared" si="0"/>
        <v>0</v>
      </c>
    </row>
    <row r="10" spans="1:5" x14ac:dyDescent="0.2">
      <c r="A10" s="64" t="s">
        <v>78</v>
      </c>
      <c r="B10" s="5">
        <v>88.35</v>
      </c>
      <c r="C10" s="18"/>
      <c r="D10" s="18"/>
      <c r="E10" s="5">
        <f t="shared" si="0"/>
        <v>88.35</v>
      </c>
    </row>
    <row r="11" spans="1:5" x14ac:dyDescent="0.2">
      <c r="A11" s="64" t="s">
        <v>147</v>
      </c>
      <c r="B11" s="5">
        <v>333.4</v>
      </c>
      <c r="C11" s="18"/>
      <c r="D11" s="18">
        <v>28.8</v>
      </c>
      <c r="E11" s="5">
        <f t="shared" si="0"/>
        <v>362.2</v>
      </c>
    </row>
    <row r="12" spans="1:5" x14ac:dyDescent="0.2">
      <c r="A12" s="64" t="s">
        <v>50</v>
      </c>
      <c r="B12" s="5">
        <v>201.6</v>
      </c>
      <c r="C12" s="18"/>
      <c r="D12" s="18"/>
      <c r="E12" s="5">
        <f t="shared" si="0"/>
        <v>201.6</v>
      </c>
    </row>
    <row r="13" spans="1:5" x14ac:dyDescent="0.2">
      <c r="A13" s="64" t="s">
        <v>105</v>
      </c>
      <c r="B13" s="5">
        <v>248.9</v>
      </c>
      <c r="C13" s="18"/>
      <c r="D13" s="18">
        <v>40.299999999999997</v>
      </c>
      <c r="E13" s="5">
        <f t="shared" si="0"/>
        <v>289.2</v>
      </c>
    </row>
    <row r="14" spans="1:5" x14ac:dyDescent="0.2">
      <c r="A14" s="64" t="s">
        <v>52</v>
      </c>
      <c r="B14" s="5">
        <v>580.25</v>
      </c>
      <c r="C14" s="18"/>
      <c r="D14" s="18">
        <v>19.8</v>
      </c>
      <c r="E14" s="5">
        <f t="shared" si="0"/>
        <v>600.04999999999995</v>
      </c>
    </row>
    <row r="15" spans="1:5" x14ac:dyDescent="0.2">
      <c r="A15" s="64" t="s">
        <v>107</v>
      </c>
      <c r="B15" s="5">
        <v>678.5</v>
      </c>
      <c r="C15" s="18">
        <v>76.599999999999994</v>
      </c>
      <c r="D15" s="18">
        <v>25</v>
      </c>
      <c r="E15" s="5">
        <f t="shared" si="0"/>
        <v>780.1</v>
      </c>
    </row>
    <row r="16" spans="1:5" x14ac:dyDescent="0.2">
      <c r="A16" s="64" t="s">
        <v>148</v>
      </c>
      <c r="B16" s="5"/>
      <c r="C16" s="18"/>
      <c r="D16" s="18"/>
      <c r="E16" s="5">
        <f t="shared" si="0"/>
        <v>0</v>
      </c>
    </row>
    <row r="17" spans="1:5" x14ac:dyDescent="0.2">
      <c r="A17" s="64" t="s">
        <v>84</v>
      </c>
      <c r="B17" s="5">
        <v>198.7</v>
      </c>
      <c r="C17" s="18"/>
      <c r="D17" s="18"/>
      <c r="E17" s="5">
        <f t="shared" si="0"/>
        <v>198.7</v>
      </c>
    </row>
    <row r="18" spans="1:5" x14ac:dyDescent="0.2">
      <c r="A18" s="64" t="s">
        <v>149</v>
      </c>
      <c r="B18" s="5">
        <v>219.8</v>
      </c>
      <c r="C18" s="18"/>
      <c r="D18" s="18"/>
      <c r="E18" s="5">
        <f t="shared" si="0"/>
        <v>219.8</v>
      </c>
    </row>
    <row r="19" spans="1:5" x14ac:dyDescent="0.2">
      <c r="A19" s="64" t="s">
        <v>57</v>
      </c>
      <c r="B19" s="5">
        <v>229.4</v>
      </c>
      <c r="C19" s="18"/>
      <c r="D19" s="18"/>
      <c r="E19" s="5">
        <f t="shared" si="0"/>
        <v>229.4</v>
      </c>
    </row>
    <row r="20" spans="1:5" x14ac:dyDescent="0.2">
      <c r="A20" s="64" t="s">
        <v>110</v>
      </c>
      <c r="B20" s="5">
        <v>207.45</v>
      </c>
      <c r="C20" s="18"/>
      <c r="D20" s="18"/>
      <c r="E20" s="5">
        <f t="shared" si="0"/>
        <v>207.45</v>
      </c>
    </row>
    <row r="21" spans="1:5" x14ac:dyDescent="0.2">
      <c r="A21" s="64" t="s">
        <v>59</v>
      </c>
      <c r="B21" s="5">
        <v>201.35</v>
      </c>
      <c r="C21" s="18"/>
      <c r="D21" s="18"/>
      <c r="E21" s="5">
        <f t="shared" si="0"/>
        <v>201.35</v>
      </c>
    </row>
    <row r="22" spans="1:5" x14ac:dyDescent="0.2">
      <c r="A22" s="64" t="s">
        <v>112</v>
      </c>
      <c r="B22" s="5">
        <v>374.45</v>
      </c>
      <c r="C22" s="18"/>
      <c r="D22" s="18">
        <v>24</v>
      </c>
      <c r="E22" s="5">
        <f t="shared" si="0"/>
        <v>398.45</v>
      </c>
    </row>
    <row r="23" spans="1:5" x14ac:dyDescent="0.2">
      <c r="A23" s="64" t="s">
        <v>150</v>
      </c>
      <c r="B23" s="5"/>
      <c r="C23" s="18"/>
      <c r="D23" s="18"/>
      <c r="E23" s="5">
        <f t="shared" si="0"/>
        <v>0</v>
      </c>
    </row>
    <row r="24" spans="1:5" x14ac:dyDescent="0.2">
      <c r="A24" s="64" t="s">
        <v>90</v>
      </c>
      <c r="B24" s="5">
        <v>126.3</v>
      </c>
      <c r="C24" s="18"/>
      <c r="D24" s="18"/>
      <c r="E24" s="5">
        <f t="shared" si="0"/>
        <v>126.3</v>
      </c>
    </row>
    <row r="25" spans="1:5" x14ac:dyDescent="0.2">
      <c r="A25" s="64" t="s">
        <v>151</v>
      </c>
      <c r="B25" s="5">
        <v>118.2</v>
      </c>
      <c r="C25" s="18"/>
      <c r="D25" s="18"/>
      <c r="E25" s="5">
        <f t="shared" si="0"/>
        <v>118.2</v>
      </c>
    </row>
    <row r="26" spans="1:5" x14ac:dyDescent="0.2">
      <c r="A26" s="64" t="s">
        <v>64</v>
      </c>
      <c r="B26" s="5">
        <v>114</v>
      </c>
      <c r="C26" s="18">
        <v>69</v>
      </c>
      <c r="D26" s="18">
        <v>39.799999999999997</v>
      </c>
      <c r="E26" s="5">
        <f t="shared" si="0"/>
        <v>222.8</v>
      </c>
    </row>
    <row r="27" spans="1:5" x14ac:dyDescent="0.2">
      <c r="A27" s="64" t="s">
        <v>115</v>
      </c>
      <c r="B27" s="5">
        <v>305.45</v>
      </c>
      <c r="C27" s="18">
        <v>22.5</v>
      </c>
      <c r="D27" s="18">
        <v>56.9</v>
      </c>
      <c r="E27" s="5">
        <f t="shared" si="0"/>
        <v>384.84999999999997</v>
      </c>
    </row>
    <row r="28" spans="1:5" x14ac:dyDescent="0.2">
      <c r="A28" s="64" t="s">
        <v>66</v>
      </c>
      <c r="B28" s="5">
        <v>265.7</v>
      </c>
      <c r="C28" s="18">
        <v>14</v>
      </c>
      <c r="D28" s="18">
        <v>26.9</v>
      </c>
      <c r="E28" s="5">
        <f t="shared" si="0"/>
        <v>306.59999999999997</v>
      </c>
    </row>
    <row r="29" spans="1:5" x14ac:dyDescent="0.2">
      <c r="A29" s="64" t="s">
        <v>117</v>
      </c>
      <c r="B29" s="5">
        <v>426.15</v>
      </c>
      <c r="C29" s="18"/>
      <c r="D29" s="18"/>
      <c r="E29" s="5">
        <f t="shared" si="0"/>
        <v>426.15</v>
      </c>
    </row>
    <row r="30" spans="1:5" x14ac:dyDescent="0.2">
      <c r="A30" s="64" t="s">
        <v>152</v>
      </c>
      <c r="B30" s="5"/>
      <c r="C30" s="18"/>
      <c r="D30" s="18"/>
      <c r="E30" s="5">
        <f t="shared" si="0"/>
        <v>0</v>
      </c>
    </row>
    <row r="31" spans="1:5" x14ac:dyDescent="0.2">
      <c r="A31" s="64" t="s">
        <v>96</v>
      </c>
      <c r="B31" s="5">
        <v>91.45</v>
      </c>
      <c r="C31" s="18">
        <v>16</v>
      </c>
      <c r="D31" s="18">
        <v>13.5</v>
      </c>
      <c r="E31" s="5">
        <f t="shared" si="0"/>
        <v>120.95</v>
      </c>
    </row>
    <row r="32" spans="1:5" x14ac:dyDescent="0.2">
      <c r="A32" s="64" t="s">
        <v>153</v>
      </c>
      <c r="B32" s="5">
        <v>188.8</v>
      </c>
      <c r="C32" s="18"/>
      <c r="D32" s="18"/>
      <c r="E32" s="5">
        <f t="shared" si="0"/>
        <v>188.8</v>
      </c>
    </row>
    <row r="33" spans="1:5" x14ac:dyDescent="0.2">
      <c r="A33" s="64" t="s">
        <v>71</v>
      </c>
      <c r="B33" s="5">
        <v>169.6</v>
      </c>
      <c r="C33" s="18">
        <v>19.8</v>
      </c>
      <c r="D33" s="18"/>
      <c r="E33" s="5">
        <f t="shared" si="0"/>
        <v>189.4</v>
      </c>
    </row>
    <row r="34" spans="1:5" x14ac:dyDescent="0.2">
      <c r="A34" s="64" t="s">
        <v>120</v>
      </c>
      <c r="B34" s="5">
        <v>275.5</v>
      </c>
      <c r="C34" s="18">
        <v>27</v>
      </c>
      <c r="D34" s="18"/>
      <c r="E34" s="5">
        <f t="shared" si="0"/>
        <v>302.5</v>
      </c>
    </row>
    <row r="35" spans="1:5" x14ac:dyDescent="0.2">
      <c r="A35" s="64" t="s">
        <v>73</v>
      </c>
      <c r="B35" s="5">
        <v>538.9</v>
      </c>
      <c r="C35" s="18">
        <v>20.5</v>
      </c>
      <c r="D35" s="18">
        <v>11</v>
      </c>
      <c r="E35" s="5">
        <f t="shared" si="0"/>
        <v>570.4</v>
      </c>
    </row>
    <row r="36" spans="1:5" x14ac:dyDescent="0.2">
      <c r="A36" s="65" t="s">
        <v>122</v>
      </c>
      <c r="B36" s="27">
        <v>497.15</v>
      </c>
      <c r="C36" s="28">
        <v>36.6</v>
      </c>
      <c r="D36" s="28">
        <v>25</v>
      </c>
      <c r="E36" s="27">
        <f t="shared" si="0"/>
        <v>558.75</v>
      </c>
    </row>
    <row r="37" spans="1:5" x14ac:dyDescent="0.2">
      <c r="A37" s="66" t="s">
        <v>2</v>
      </c>
      <c r="B37" s="31">
        <f>SUM(B6:B36)</f>
        <v>7294.6999999999989</v>
      </c>
      <c r="C37" s="31">
        <f>SUM(C6:C36)</f>
        <v>383.90000000000003</v>
      </c>
      <c r="D37" s="31">
        <f>SUM(D6:D36)</f>
        <v>325</v>
      </c>
      <c r="E37" s="31">
        <f>SUM(E6:E36)</f>
        <v>8003.5999999999995</v>
      </c>
    </row>
    <row r="38" spans="1:5" x14ac:dyDescent="0.2">
      <c r="A38" s="33" t="s">
        <v>7</v>
      </c>
      <c r="B38" s="19">
        <f>COUNTA(B6:B36)</f>
        <v>26</v>
      </c>
      <c r="C38" s="19">
        <f>COUNTA(C6:C36)</f>
        <v>11</v>
      </c>
      <c r="D38" s="19">
        <f>COUNTA(D6:D36)</f>
        <v>12</v>
      </c>
      <c r="E38" s="68">
        <f>COUNTA(E6:E36)-COUNTIF(E6:E36,0)</f>
        <v>26</v>
      </c>
    </row>
    <row r="39" spans="1:5" x14ac:dyDescent="0.2">
      <c r="A39" s="33" t="s">
        <v>8</v>
      </c>
      <c r="B39" s="69">
        <f>B37/B38</f>
        <v>280.56538461538457</v>
      </c>
      <c r="C39" s="69">
        <f>C37/C38</f>
        <v>34.900000000000006</v>
      </c>
      <c r="D39" s="69">
        <f>D37/D38</f>
        <v>27.083333333333332</v>
      </c>
      <c r="E39" s="69">
        <f>E37/E38</f>
        <v>307.83076923076919</v>
      </c>
    </row>
  </sheetData>
  <pageMargins left="0" right="0" top="0" bottom="0" header="0" footer="0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9" workbookViewId="0"/>
  </sheetViews>
  <sheetFormatPr defaultRowHeight="15" x14ac:dyDescent="0.2"/>
  <sheetData>
    <row r="2" spans="1:5" ht="18.75" x14ac:dyDescent="0.25">
      <c r="A2" s="58" t="s">
        <v>154</v>
      </c>
      <c r="B2" s="59"/>
      <c r="C2" s="59"/>
      <c r="D2" s="59"/>
      <c r="E2" s="60"/>
    </row>
    <row r="3" spans="1:5" ht="18.75" x14ac:dyDescent="0.2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37" t="s">
        <v>1</v>
      </c>
      <c r="D4" s="37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">
      <c r="A7" s="64" t="s">
        <v>75</v>
      </c>
      <c r="B7" s="5">
        <v>362.5</v>
      </c>
      <c r="C7" s="18"/>
      <c r="D7" s="18">
        <v>23</v>
      </c>
      <c r="E7" s="5">
        <f t="shared" si="0"/>
        <v>385.5</v>
      </c>
    </row>
    <row r="8" spans="1:5" x14ac:dyDescent="0.2">
      <c r="A8" s="64" t="s">
        <v>76</v>
      </c>
      <c r="B8" s="5">
        <v>194.2</v>
      </c>
      <c r="C8" s="18"/>
      <c r="D8" s="18">
        <v>59.4</v>
      </c>
      <c r="E8" s="5">
        <f t="shared" si="0"/>
        <v>253.6</v>
      </c>
    </row>
    <row r="9" spans="1:5" x14ac:dyDescent="0.2">
      <c r="A9" s="64" t="s">
        <v>77</v>
      </c>
      <c r="B9" s="5">
        <v>145.5</v>
      </c>
      <c r="C9" s="18">
        <v>16.8</v>
      </c>
      <c r="D9" s="18"/>
      <c r="E9" s="5">
        <f t="shared" si="0"/>
        <v>162.30000000000001</v>
      </c>
    </row>
    <row r="10" spans="1:5" x14ac:dyDescent="0.2">
      <c r="A10" s="64" t="s">
        <v>78</v>
      </c>
      <c r="B10" s="5">
        <v>212.3</v>
      </c>
      <c r="C10" s="18"/>
      <c r="D10" s="18">
        <v>61.6</v>
      </c>
      <c r="E10" s="5">
        <f t="shared" si="0"/>
        <v>273.90000000000003</v>
      </c>
    </row>
    <row r="11" spans="1:5" x14ac:dyDescent="0.2">
      <c r="A11" s="64" t="s">
        <v>79</v>
      </c>
      <c r="B11" s="5">
        <v>447.55</v>
      </c>
      <c r="C11" s="18">
        <v>24</v>
      </c>
      <c r="D11" s="18">
        <v>26.9</v>
      </c>
      <c r="E11" s="5">
        <f t="shared" si="0"/>
        <v>498.45</v>
      </c>
    </row>
    <row r="12" spans="1:5" x14ac:dyDescent="0.2">
      <c r="A12" s="64" t="s">
        <v>80</v>
      </c>
      <c r="B12" s="5">
        <v>357.6</v>
      </c>
      <c r="C12" s="18"/>
      <c r="D12" s="18">
        <v>60.9</v>
      </c>
      <c r="E12" s="5">
        <f t="shared" si="0"/>
        <v>418.5</v>
      </c>
    </row>
    <row r="13" spans="1:5" x14ac:dyDescent="0.2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">
      <c r="A14" s="64" t="s">
        <v>81</v>
      </c>
      <c r="B14" s="5">
        <v>152.75</v>
      </c>
      <c r="C14" s="18"/>
      <c r="D14" s="18">
        <v>17</v>
      </c>
      <c r="E14" s="5">
        <f t="shared" si="0"/>
        <v>169.75</v>
      </c>
    </row>
    <row r="15" spans="1:5" x14ac:dyDescent="0.2">
      <c r="A15" s="64" t="s">
        <v>82</v>
      </c>
      <c r="B15" s="5">
        <v>255.9</v>
      </c>
      <c r="C15" s="18">
        <v>27.5</v>
      </c>
      <c r="D15" s="18"/>
      <c r="E15" s="5">
        <f t="shared" si="0"/>
        <v>283.39999999999998</v>
      </c>
    </row>
    <row r="16" spans="1:5" x14ac:dyDescent="0.2">
      <c r="A16" s="64" t="s">
        <v>83</v>
      </c>
      <c r="B16" s="5">
        <v>306.5</v>
      </c>
      <c r="C16" s="18">
        <v>21.5</v>
      </c>
      <c r="D16" s="18"/>
      <c r="E16" s="5">
        <f t="shared" si="0"/>
        <v>328</v>
      </c>
    </row>
    <row r="17" spans="1:5" x14ac:dyDescent="0.2">
      <c r="A17" s="64" t="s">
        <v>84</v>
      </c>
      <c r="B17" s="5">
        <v>316.05</v>
      </c>
      <c r="C17" s="18">
        <v>101</v>
      </c>
      <c r="D17" s="18"/>
      <c r="E17" s="5">
        <f t="shared" si="0"/>
        <v>417.05</v>
      </c>
    </row>
    <row r="18" spans="1:5" x14ac:dyDescent="0.2">
      <c r="A18" s="64" t="s">
        <v>85</v>
      </c>
      <c r="B18" s="5">
        <v>412</v>
      </c>
      <c r="C18" s="18"/>
      <c r="D18" s="18">
        <v>64.400000000000006</v>
      </c>
      <c r="E18" s="5">
        <f t="shared" si="0"/>
        <v>476.4</v>
      </c>
    </row>
    <row r="19" spans="1:5" x14ac:dyDescent="0.2">
      <c r="A19" s="64" t="s">
        <v>86</v>
      </c>
      <c r="B19" s="5">
        <v>370.5</v>
      </c>
      <c r="C19" s="18">
        <v>30.2</v>
      </c>
      <c r="D19" s="18">
        <v>26.9</v>
      </c>
      <c r="E19" s="5">
        <f t="shared" si="0"/>
        <v>427.59999999999997</v>
      </c>
    </row>
    <row r="20" spans="1:5" x14ac:dyDescent="0.2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">
      <c r="A21" s="64" t="s">
        <v>87</v>
      </c>
      <c r="B21" s="5"/>
      <c r="C21" s="18"/>
      <c r="D21" s="18"/>
      <c r="E21" s="5">
        <f t="shared" si="0"/>
        <v>0</v>
      </c>
    </row>
    <row r="22" spans="1:5" x14ac:dyDescent="0.2">
      <c r="A22" s="64" t="s">
        <v>88</v>
      </c>
      <c r="B22" s="5"/>
      <c r="C22" s="18"/>
      <c r="D22" s="18"/>
      <c r="E22" s="5">
        <f t="shared" si="0"/>
        <v>0</v>
      </c>
    </row>
    <row r="23" spans="1:5" x14ac:dyDescent="0.2">
      <c r="A23" s="64" t="s">
        <v>89</v>
      </c>
      <c r="B23" s="5">
        <v>202.3</v>
      </c>
      <c r="C23" s="18"/>
      <c r="D23" s="18">
        <v>8</v>
      </c>
      <c r="E23" s="5">
        <f t="shared" si="0"/>
        <v>210.3</v>
      </c>
    </row>
    <row r="24" spans="1:5" x14ac:dyDescent="0.2">
      <c r="A24" s="64" t="s">
        <v>90</v>
      </c>
      <c r="B24" s="5">
        <v>212.05</v>
      </c>
      <c r="C24" s="18"/>
      <c r="D24" s="18"/>
      <c r="E24" s="5">
        <f t="shared" si="0"/>
        <v>212.05</v>
      </c>
    </row>
    <row r="25" spans="1:5" x14ac:dyDescent="0.2">
      <c r="A25" s="64" t="s">
        <v>91</v>
      </c>
      <c r="B25" s="5">
        <v>326.7</v>
      </c>
      <c r="C25" s="18"/>
      <c r="D25" s="18">
        <v>30</v>
      </c>
      <c r="E25" s="5">
        <f t="shared" si="0"/>
        <v>356.7</v>
      </c>
    </row>
    <row r="26" spans="1:5" x14ac:dyDescent="0.2">
      <c r="A26" s="64" t="s">
        <v>92</v>
      </c>
      <c r="B26" s="5">
        <v>387.75</v>
      </c>
      <c r="C26" s="18">
        <v>10.9</v>
      </c>
      <c r="D26" s="18">
        <v>29.8</v>
      </c>
      <c r="E26" s="5">
        <f t="shared" si="0"/>
        <v>428.45</v>
      </c>
    </row>
    <row r="27" spans="1:5" x14ac:dyDescent="0.2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">
      <c r="A28" s="64" t="s">
        <v>93</v>
      </c>
      <c r="B28" s="5">
        <v>281.55</v>
      </c>
      <c r="C28" s="18"/>
      <c r="D28" s="18"/>
      <c r="E28" s="5">
        <f t="shared" si="0"/>
        <v>281.55</v>
      </c>
    </row>
    <row r="29" spans="1:5" x14ac:dyDescent="0.2">
      <c r="A29" s="64" t="s">
        <v>94</v>
      </c>
      <c r="B29" s="5">
        <v>283.55</v>
      </c>
      <c r="C29" s="18">
        <v>16.8</v>
      </c>
      <c r="D29" s="18"/>
      <c r="E29" s="5">
        <f t="shared" si="0"/>
        <v>300.35000000000002</v>
      </c>
    </row>
    <row r="30" spans="1:5" x14ac:dyDescent="0.2">
      <c r="A30" s="64" t="s">
        <v>95</v>
      </c>
      <c r="B30" s="5">
        <v>235.2</v>
      </c>
      <c r="C30" s="18">
        <v>25.2</v>
      </c>
      <c r="D30" s="18">
        <v>30.9</v>
      </c>
      <c r="E30" s="5">
        <f t="shared" si="0"/>
        <v>291.29999999999995</v>
      </c>
    </row>
    <row r="31" spans="1:5" x14ac:dyDescent="0.2">
      <c r="A31" s="64" t="s">
        <v>96</v>
      </c>
      <c r="B31" s="5">
        <v>218.75</v>
      </c>
      <c r="C31" s="18">
        <v>31.5</v>
      </c>
      <c r="D31" s="18"/>
      <c r="E31" s="5">
        <f t="shared" si="0"/>
        <v>250.25</v>
      </c>
    </row>
    <row r="32" spans="1:5" x14ac:dyDescent="0.2">
      <c r="A32" s="64" t="s">
        <v>97</v>
      </c>
      <c r="B32" s="5">
        <v>424.35</v>
      </c>
      <c r="C32" s="18">
        <v>32.1</v>
      </c>
      <c r="D32" s="18">
        <v>53.8</v>
      </c>
      <c r="E32" s="5">
        <f t="shared" si="0"/>
        <v>510.25000000000006</v>
      </c>
    </row>
    <row r="33" spans="1:5" x14ac:dyDescent="0.2">
      <c r="A33" s="64" t="s">
        <v>98</v>
      </c>
      <c r="B33" s="5">
        <v>446.25</v>
      </c>
      <c r="C33" s="18"/>
      <c r="D33" s="18"/>
      <c r="E33" s="5">
        <f t="shared" si="0"/>
        <v>446.25</v>
      </c>
    </row>
    <row r="34" spans="1:5" x14ac:dyDescent="0.2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">
      <c r="A35" s="64" t="s">
        <v>99</v>
      </c>
      <c r="B35" s="5"/>
      <c r="C35" s="18"/>
      <c r="D35" s="18"/>
      <c r="E35" s="5">
        <f t="shared" si="0"/>
        <v>0</v>
      </c>
    </row>
    <row r="36" spans="1:5" x14ac:dyDescent="0.2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">
      <c r="A37" s="66" t="s">
        <v>2</v>
      </c>
      <c r="B37" s="31">
        <f>SUM(B6:B36)</f>
        <v>6551.8000000000011</v>
      </c>
      <c r="C37" s="31">
        <f>SUM(C6:C36)</f>
        <v>337.50000000000006</v>
      </c>
      <c r="D37" s="31">
        <f>SUM(D6:D36)</f>
        <v>492.6</v>
      </c>
      <c r="E37" s="31">
        <f>SUM(E6:E36)</f>
        <v>7381.9000000000005</v>
      </c>
    </row>
    <row r="38" spans="1:5" x14ac:dyDescent="0.2">
      <c r="A38" s="33" t="s">
        <v>7</v>
      </c>
      <c r="B38" s="19">
        <f>COUNTA(B6:B36)</f>
        <v>22</v>
      </c>
      <c r="C38" s="19">
        <f>COUNTA(C6:C36)</f>
        <v>11</v>
      </c>
      <c r="D38" s="19">
        <f>COUNTA(D6:D36)</f>
        <v>13</v>
      </c>
      <c r="E38" s="68">
        <f>COUNTA(E6:E36)-COUNTIF(E6:E36,0)</f>
        <v>22</v>
      </c>
    </row>
    <row r="39" spans="1:5" x14ac:dyDescent="0.2">
      <c r="A39" s="33" t="s">
        <v>8</v>
      </c>
      <c r="B39" s="69">
        <f>B37/B38</f>
        <v>297.80909090909097</v>
      </c>
      <c r="C39" s="69">
        <f>C37/C38</f>
        <v>30.681818181818187</v>
      </c>
      <c r="D39" s="69">
        <f>D37/D38</f>
        <v>37.892307692307696</v>
      </c>
      <c r="E39" s="69">
        <f>E37/E38</f>
        <v>335.54090909090911</v>
      </c>
    </row>
  </sheetData>
  <pageMargins left="0" right="0" top="0" bottom="0" header="0" footer="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3" workbookViewId="0"/>
  </sheetViews>
  <sheetFormatPr defaultRowHeight="15" x14ac:dyDescent="0.2"/>
  <sheetData>
    <row r="2" spans="1:5" ht="18.75" x14ac:dyDescent="0.25">
      <c r="A2" s="58" t="s">
        <v>155</v>
      </c>
      <c r="B2" s="59"/>
      <c r="C2" s="59"/>
      <c r="D2" s="59"/>
      <c r="E2" s="60"/>
    </row>
    <row r="3" spans="1:5" ht="18.75" x14ac:dyDescent="0.2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37" t="s">
        <v>1</v>
      </c>
      <c r="D4" s="37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">
      <c r="A7" s="64" t="s">
        <v>75</v>
      </c>
      <c r="B7" s="5">
        <v>239</v>
      </c>
      <c r="C7" s="18"/>
      <c r="D7" s="18"/>
      <c r="E7" s="5">
        <f t="shared" si="0"/>
        <v>239</v>
      </c>
    </row>
    <row r="8" spans="1:5" x14ac:dyDescent="0.2">
      <c r="A8" s="64" t="s">
        <v>76</v>
      </c>
      <c r="B8" s="5">
        <v>194.8</v>
      </c>
      <c r="C8" s="18"/>
      <c r="D8" s="18"/>
      <c r="E8" s="5">
        <f t="shared" si="0"/>
        <v>194.8</v>
      </c>
    </row>
    <row r="9" spans="1:5" x14ac:dyDescent="0.2">
      <c r="A9" s="64" t="s">
        <v>77</v>
      </c>
      <c r="B9" s="5">
        <v>265.35000000000002</v>
      </c>
      <c r="C9" s="18"/>
      <c r="D9" s="18">
        <v>82.7</v>
      </c>
      <c r="E9" s="5">
        <f t="shared" si="0"/>
        <v>348.05</v>
      </c>
    </row>
    <row r="10" spans="1:5" x14ac:dyDescent="0.2">
      <c r="A10" s="64" t="s">
        <v>78</v>
      </c>
      <c r="B10" s="5">
        <v>418.35</v>
      </c>
      <c r="C10" s="18"/>
      <c r="D10" s="18">
        <v>30.75</v>
      </c>
      <c r="E10" s="5">
        <f t="shared" si="0"/>
        <v>449.1</v>
      </c>
    </row>
    <row r="11" spans="1:5" x14ac:dyDescent="0.2">
      <c r="A11" s="64" t="s">
        <v>79</v>
      </c>
      <c r="B11" s="5">
        <v>464.55</v>
      </c>
      <c r="C11" s="18">
        <v>30</v>
      </c>
      <c r="D11" s="18"/>
      <c r="E11" s="5">
        <f t="shared" si="0"/>
        <v>494.55</v>
      </c>
    </row>
    <row r="12" spans="1:5" x14ac:dyDescent="0.2">
      <c r="A12" s="64" t="s">
        <v>80</v>
      </c>
      <c r="B12" s="5">
        <v>676</v>
      </c>
      <c r="C12" s="18"/>
      <c r="D12" s="18">
        <v>234.7</v>
      </c>
      <c r="E12" s="5">
        <f t="shared" si="0"/>
        <v>910.7</v>
      </c>
    </row>
    <row r="13" spans="1:5" x14ac:dyDescent="0.2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">
      <c r="A14" s="64" t="s">
        <v>81</v>
      </c>
      <c r="B14" s="5">
        <v>264.2</v>
      </c>
      <c r="C14" s="18">
        <v>46.2</v>
      </c>
      <c r="D14" s="18">
        <v>127.5</v>
      </c>
      <c r="E14" s="5">
        <f t="shared" si="0"/>
        <v>437.9</v>
      </c>
    </row>
    <row r="15" spans="1:5" x14ac:dyDescent="0.2">
      <c r="A15" s="64" t="s">
        <v>82</v>
      </c>
      <c r="B15" s="5">
        <v>334.75</v>
      </c>
      <c r="C15" s="18">
        <v>17.399999999999999</v>
      </c>
      <c r="D15" s="18"/>
      <c r="E15" s="5">
        <f t="shared" si="0"/>
        <v>352.15</v>
      </c>
    </row>
    <row r="16" spans="1:5" x14ac:dyDescent="0.2">
      <c r="A16" s="64" t="s">
        <v>83</v>
      </c>
      <c r="B16" s="5">
        <v>441.6</v>
      </c>
      <c r="C16" s="18">
        <v>41.1</v>
      </c>
      <c r="D16" s="18">
        <v>7.5</v>
      </c>
      <c r="E16" s="5">
        <f t="shared" si="0"/>
        <v>490.20000000000005</v>
      </c>
    </row>
    <row r="17" spans="1:5" x14ac:dyDescent="0.2">
      <c r="A17" s="64" t="s">
        <v>84</v>
      </c>
      <c r="B17" s="5">
        <v>185.55</v>
      </c>
      <c r="C17" s="18">
        <v>30.8</v>
      </c>
      <c r="D17" s="18"/>
      <c r="E17" s="5">
        <f t="shared" si="0"/>
        <v>216.35000000000002</v>
      </c>
    </row>
    <row r="18" spans="1:5" x14ac:dyDescent="0.2">
      <c r="A18" s="64" t="s">
        <v>85</v>
      </c>
      <c r="B18" s="5">
        <v>274</v>
      </c>
      <c r="C18" s="18"/>
      <c r="D18" s="18">
        <v>23</v>
      </c>
      <c r="E18" s="5">
        <f t="shared" si="0"/>
        <v>297</v>
      </c>
    </row>
    <row r="19" spans="1:5" x14ac:dyDescent="0.2">
      <c r="A19" s="64" t="s">
        <v>86</v>
      </c>
      <c r="B19" s="5">
        <v>624.79999999999995</v>
      </c>
      <c r="C19" s="18">
        <v>61.7</v>
      </c>
      <c r="D19" s="18"/>
      <c r="E19" s="5">
        <f t="shared" si="0"/>
        <v>686.5</v>
      </c>
    </row>
    <row r="20" spans="1:5" x14ac:dyDescent="0.2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">
      <c r="A21" s="64" t="s">
        <v>87</v>
      </c>
      <c r="B21" s="5">
        <v>221.95</v>
      </c>
      <c r="C21" s="18">
        <v>15.9</v>
      </c>
      <c r="D21" s="18">
        <v>28.8</v>
      </c>
      <c r="E21" s="5">
        <f t="shared" si="0"/>
        <v>266.64999999999998</v>
      </c>
    </row>
    <row r="22" spans="1:5" x14ac:dyDescent="0.2">
      <c r="A22" s="64" t="s">
        <v>88</v>
      </c>
      <c r="B22" s="5">
        <v>257.25</v>
      </c>
      <c r="C22" s="18">
        <v>32</v>
      </c>
      <c r="D22" s="18"/>
      <c r="E22" s="5">
        <f t="shared" si="0"/>
        <v>289.25</v>
      </c>
    </row>
    <row r="23" spans="1:5" x14ac:dyDescent="0.2">
      <c r="A23" s="64" t="s">
        <v>89</v>
      </c>
      <c r="B23" s="5">
        <v>203.7</v>
      </c>
      <c r="C23" s="18">
        <v>35</v>
      </c>
      <c r="D23" s="18"/>
      <c r="E23" s="5">
        <f t="shared" si="0"/>
        <v>238.7</v>
      </c>
    </row>
    <row r="24" spans="1:5" x14ac:dyDescent="0.2">
      <c r="A24" s="64" t="s">
        <v>90</v>
      </c>
      <c r="B24" s="5">
        <v>230.15</v>
      </c>
      <c r="C24" s="18">
        <v>12</v>
      </c>
      <c r="D24" s="18">
        <v>13.9</v>
      </c>
      <c r="E24" s="5">
        <f t="shared" si="0"/>
        <v>256.05</v>
      </c>
    </row>
    <row r="25" spans="1:5" x14ac:dyDescent="0.2">
      <c r="A25" s="64" t="s">
        <v>91</v>
      </c>
      <c r="B25" s="5">
        <v>124.5</v>
      </c>
      <c r="C25" s="18"/>
      <c r="D25" s="18"/>
      <c r="E25" s="5">
        <f t="shared" si="0"/>
        <v>124.5</v>
      </c>
    </row>
    <row r="26" spans="1:5" x14ac:dyDescent="0.2">
      <c r="A26" s="64" t="s">
        <v>92</v>
      </c>
      <c r="B26" s="5">
        <v>317.39999999999998</v>
      </c>
      <c r="C26" s="18">
        <v>102.1</v>
      </c>
      <c r="D26" s="18">
        <v>49.79</v>
      </c>
      <c r="E26" s="5">
        <f t="shared" si="0"/>
        <v>469.29</v>
      </c>
    </row>
    <row r="27" spans="1:5" x14ac:dyDescent="0.2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">
      <c r="A28" s="64" t="s">
        <v>93</v>
      </c>
      <c r="B28" s="5">
        <v>73.2</v>
      </c>
      <c r="C28" s="18"/>
      <c r="D28" s="18">
        <v>53.7</v>
      </c>
      <c r="E28" s="5">
        <f t="shared" si="0"/>
        <v>126.9</v>
      </c>
    </row>
    <row r="29" spans="1:5" x14ac:dyDescent="0.2">
      <c r="A29" s="64" t="s">
        <v>94</v>
      </c>
      <c r="B29" s="5">
        <v>274.39999999999998</v>
      </c>
      <c r="C29" s="18"/>
      <c r="D29" s="18">
        <v>5.8</v>
      </c>
      <c r="E29" s="5">
        <f t="shared" si="0"/>
        <v>280.2</v>
      </c>
    </row>
    <row r="30" spans="1:5" x14ac:dyDescent="0.2">
      <c r="A30" s="64" t="s">
        <v>95</v>
      </c>
      <c r="B30" s="5">
        <v>205.55</v>
      </c>
      <c r="C30" s="18"/>
      <c r="D30" s="18"/>
      <c r="E30" s="5">
        <f t="shared" si="0"/>
        <v>205.55</v>
      </c>
    </row>
    <row r="31" spans="1:5" x14ac:dyDescent="0.2">
      <c r="A31" s="64" t="s">
        <v>96</v>
      </c>
      <c r="B31" s="5">
        <v>188.5</v>
      </c>
      <c r="C31" s="18"/>
      <c r="D31" s="18">
        <v>89.1</v>
      </c>
      <c r="E31" s="5">
        <f t="shared" si="0"/>
        <v>277.60000000000002</v>
      </c>
    </row>
    <row r="32" spans="1:5" x14ac:dyDescent="0.2">
      <c r="A32" s="64" t="s">
        <v>97</v>
      </c>
      <c r="B32" s="5">
        <v>282.75</v>
      </c>
      <c r="C32" s="18">
        <v>11.5</v>
      </c>
      <c r="D32" s="18">
        <v>26</v>
      </c>
      <c r="E32" s="5">
        <f t="shared" si="0"/>
        <v>320.25</v>
      </c>
    </row>
    <row r="33" spans="1:5" x14ac:dyDescent="0.2">
      <c r="A33" s="64" t="s">
        <v>98</v>
      </c>
      <c r="B33" s="5">
        <v>425.7</v>
      </c>
      <c r="C33" s="18">
        <v>31</v>
      </c>
      <c r="D33" s="18">
        <v>33.4</v>
      </c>
      <c r="E33" s="5">
        <f t="shared" si="0"/>
        <v>490.09999999999997</v>
      </c>
    </row>
    <row r="34" spans="1:5" x14ac:dyDescent="0.2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">
      <c r="A35" s="64" t="s">
        <v>99</v>
      </c>
      <c r="B35" s="5">
        <v>297.8</v>
      </c>
      <c r="C35" s="18">
        <v>43.7</v>
      </c>
      <c r="D35" s="18">
        <v>59.9</v>
      </c>
      <c r="E35" s="5">
        <f t="shared" si="0"/>
        <v>401.4</v>
      </c>
    </row>
    <row r="36" spans="1:5" x14ac:dyDescent="0.2">
      <c r="A36" s="65" t="s">
        <v>140</v>
      </c>
      <c r="B36" s="27">
        <v>282.39999999999998</v>
      </c>
      <c r="C36" s="28"/>
      <c r="D36" s="28">
        <v>26.3</v>
      </c>
      <c r="E36" s="27">
        <f t="shared" si="0"/>
        <v>308.7</v>
      </c>
    </row>
    <row r="37" spans="1:5" x14ac:dyDescent="0.2">
      <c r="A37" s="66" t="s">
        <v>2</v>
      </c>
      <c r="B37" s="31">
        <f>SUM(B6:B36)</f>
        <v>7768.199999999998</v>
      </c>
      <c r="C37" s="31">
        <f>SUM(C6:C36)</f>
        <v>510.40000000000003</v>
      </c>
      <c r="D37" s="31">
        <f>SUM(D6:D36)</f>
        <v>892.8399999999998</v>
      </c>
      <c r="E37" s="31">
        <f>SUM(E6:E36)</f>
        <v>9171.44</v>
      </c>
    </row>
    <row r="38" spans="1:5" x14ac:dyDescent="0.2">
      <c r="A38" s="33" t="s">
        <v>7</v>
      </c>
      <c r="B38" s="19">
        <f>COUNTA(B6:B36)</f>
        <v>26</v>
      </c>
      <c r="C38" s="19">
        <f>COUNTA(C6:C36)</f>
        <v>14</v>
      </c>
      <c r="D38" s="19">
        <f>COUNTA(D6:D36)</f>
        <v>16</v>
      </c>
      <c r="E38" s="68">
        <f>COUNTA(E6:E36)-COUNTIF(E6:E36,0)</f>
        <v>26</v>
      </c>
    </row>
    <row r="39" spans="1:5" x14ac:dyDescent="0.2">
      <c r="A39" s="33" t="s">
        <v>8</v>
      </c>
      <c r="B39" s="69">
        <f>B37/B38</f>
        <v>298.77692307692303</v>
      </c>
      <c r="C39" s="69">
        <f>C37/C38</f>
        <v>36.457142857142863</v>
      </c>
      <c r="D39" s="69">
        <f>D37/D38</f>
        <v>55.802499999999988</v>
      </c>
      <c r="E39" s="69">
        <f>E37/E38</f>
        <v>352.74769230769232</v>
      </c>
    </row>
  </sheetData>
  <pageMargins left="0" right="0" top="0" bottom="0" header="0" footer="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9"/>
  <sheetViews>
    <sheetView topLeftCell="A11" workbookViewId="0"/>
  </sheetViews>
  <sheetFormatPr defaultRowHeight="15" x14ac:dyDescent="0.2"/>
  <sheetData>
    <row r="2" spans="1:5" ht="18.75" x14ac:dyDescent="0.25">
      <c r="A2" s="58" t="s">
        <v>37</v>
      </c>
      <c r="B2" s="59"/>
      <c r="C2" s="59"/>
      <c r="D2" s="59"/>
      <c r="E2" s="60"/>
    </row>
    <row r="3" spans="1:5" ht="18.75" x14ac:dyDescent="0.2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37" t="s">
        <v>1</v>
      </c>
      <c r="D4" s="37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>
        <v>331.95</v>
      </c>
      <c r="C6" s="18"/>
      <c r="D6" s="18">
        <v>53.7</v>
      </c>
      <c r="E6" s="5">
        <f t="shared" ref="E6:E36" si="0">SUM(B6:D6)</f>
        <v>385.65</v>
      </c>
    </row>
    <row r="7" spans="1:5" x14ac:dyDescent="0.2">
      <c r="A7" s="64" t="s">
        <v>75</v>
      </c>
      <c r="B7" s="5">
        <v>575.79999999999995</v>
      </c>
      <c r="C7" s="18">
        <v>57.5</v>
      </c>
      <c r="D7" s="18"/>
      <c r="E7" s="5">
        <f t="shared" si="0"/>
        <v>633.29999999999995</v>
      </c>
    </row>
    <row r="8" spans="1:5" x14ac:dyDescent="0.2">
      <c r="A8" s="64" t="s">
        <v>76</v>
      </c>
      <c r="B8" s="5"/>
      <c r="C8" s="18"/>
      <c r="D8" s="18"/>
      <c r="E8" s="5">
        <f t="shared" si="0"/>
        <v>0</v>
      </c>
    </row>
    <row r="9" spans="1:5" x14ac:dyDescent="0.2">
      <c r="A9" s="64" t="s">
        <v>77</v>
      </c>
      <c r="B9" s="5">
        <v>360.25</v>
      </c>
      <c r="C9" s="18"/>
      <c r="D9" s="18"/>
      <c r="E9" s="5">
        <f t="shared" si="0"/>
        <v>360.25</v>
      </c>
    </row>
    <row r="10" spans="1:5" x14ac:dyDescent="0.2">
      <c r="A10" s="64" t="s">
        <v>78</v>
      </c>
      <c r="B10" s="5"/>
      <c r="C10" s="18"/>
      <c r="D10" s="18"/>
      <c r="E10" s="5">
        <f t="shared" si="0"/>
        <v>0</v>
      </c>
    </row>
    <row r="11" spans="1:5" x14ac:dyDescent="0.2">
      <c r="A11" s="64" t="s">
        <v>79</v>
      </c>
      <c r="B11" s="5">
        <v>221.15</v>
      </c>
      <c r="C11" s="18"/>
      <c r="D11" s="18"/>
      <c r="E11" s="5">
        <f t="shared" si="0"/>
        <v>221.15</v>
      </c>
    </row>
    <row r="12" spans="1:5" x14ac:dyDescent="0.2">
      <c r="A12" s="64" t="s">
        <v>80</v>
      </c>
      <c r="B12" s="5">
        <v>309.25</v>
      </c>
      <c r="C12" s="18">
        <v>19.399999999999999</v>
      </c>
      <c r="D12" s="18"/>
      <c r="E12" s="5">
        <f t="shared" si="0"/>
        <v>328.65</v>
      </c>
    </row>
    <row r="13" spans="1:5" x14ac:dyDescent="0.2">
      <c r="A13" s="64" t="s">
        <v>51</v>
      </c>
      <c r="B13" s="5">
        <v>231.1</v>
      </c>
      <c r="C13" s="18"/>
      <c r="D13" s="18">
        <v>24.4</v>
      </c>
      <c r="E13" s="5">
        <f t="shared" si="0"/>
        <v>255.5</v>
      </c>
    </row>
    <row r="14" spans="1:5" x14ac:dyDescent="0.2">
      <c r="A14" s="64" t="s">
        <v>81</v>
      </c>
      <c r="B14" s="5">
        <v>404.7</v>
      </c>
      <c r="C14" s="18"/>
      <c r="D14" s="18">
        <v>43</v>
      </c>
      <c r="E14" s="5">
        <f t="shared" si="0"/>
        <v>447.7</v>
      </c>
    </row>
    <row r="15" spans="1:5" x14ac:dyDescent="0.2">
      <c r="A15" s="64" t="s">
        <v>82</v>
      </c>
      <c r="B15" s="5">
        <v>389.8</v>
      </c>
      <c r="C15" s="18">
        <v>52.2</v>
      </c>
      <c r="D15" s="18">
        <v>4</v>
      </c>
      <c r="E15" s="5">
        <f t="shared" si="0"/>
        <v>446</v>
      </c>
    </row>
    <row r="16" spans="1:5" x14ac:dyDescent="0.2">
      <c r="A16" s="64" t="s">
        <v>83</v>
      </c>
      <c r="B16" s="5">
        <v>415.5</v>
      </c>
      <c r="C16" s="18"/>
      <c r="D16" s="18">
        <v>12.5</v>
      </c>
      <c r="E16" s="5">
        <f t="shared" si="0"/>
        <v>428</v>
      </c>
    </row>
    <row r="17" spans="1:5" x14ac:dyDescent="0.2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">
      <c r="A18" s="64" t="s">
        <v>85</v>
      </c>
      <c r="B18" s="5">
        <v>193.15</v>
      </c>
      <c r="C18" s="18"/>
      <c r="D18" s="18"/>
      <c r="E18" s="5">
        <f t="shared" si="0"/>
        <v>193.15</v>
      </c>
    </row>
    <row r="19" spans="1:5" x14ac:dyDescent="0.2">
      <c r="A19" s="64" t="s">
        <v>86</v>
      </c>
      <c r="B19" s="5">
        <v>274.2</v>
      </c>
      <c r="C19" s="18"/>
      <c r="D19" s="18">
        <v>48.4</v>
      </c>
      <c r="E19" s="5">
        <f t="shared" si="0"/>
        <v>322.59999999999997</v>
      </c>
    </row>
    <row r="20" spans="1:5" x14ac:dyDescent="0.2">
      <c r="A20" s="64" t="s">
        <v>58</v>
      </c>
      <c r="B20" s="5">
        <v>287.10000000000002</v>
      </c>
      <c r="C20" s="18">
        <v>90.8</v>
      </c>
      <c r="D20" s="18">
        <v>47.6</v>
      </c>
      <c r="E20" s="5">
        <f t="shared" si="0"/>
        <v>425.50000000000006</v>
      </c>
    </row>
    <row r="21" spans="1:5" x14ac:dyDescent="0.2">
      <c r="A21" s="64" t="s">
        <v>87</v>
      </c>
      <c r="B21" s="5">
        <v>293.14999999999998</v>
      </c>
      <c r="C21" s="18"/>
      <c r="D21" s="18"/>
      <c r="E21" s="5">
        <f t="shared" si="0"/>
        <v>293.14999999999998</v>
      </c>
    </row>
    <row r="22" spans="1:5" x14ac:dyDescent="0.2">
      <c r="A22" s="64" t="s">
        <v>88</v>
      </c>
      <c r="B22" s="5">
        <v>322.35000000000002</v>
      </c>
      <c r="C22" s="18">
        <v>31.3</v>
      </c>
      <c r="D22" s="18">
        <v>74.7</v>
      </c>
      <c r="E22" s="5">
        <f t="shared" si="0"/>
        <v>428.35</v>
      </c>
    </row>
    <row r="23" spans="1:5" x14ac:dyDescent="0.2">
      <c r="A23" s="64" t="s">
        <v>89</v>
      </c>
      <c r="B23" s="5">
        <v>485.5</v>
      </c>
      <c r="C23" s="18">
        <v>120.7</v>
      </c>
      <c r="D23" s="18">
        <v>165.5</v>
      </c>
      <c r="E23" s="5">
        <f t="shared" si="0"/>
        <v>771.7</v>
      </c>
    </row>
    <row r="24" spans="1:5" x14ac:dyDescent="0.2">
      <c r="A24" s="64" t="s">
        <v>90</v>
      </c>
      <c r="B24" s="5"/>
      <c r="C24" s="18"/>
      <c r="D24" s="18"/>
      <c r="E24" s="5">
        <f t="shared" si="0"/>
        <v>0</v>
      </c>
    </row>
    <row r="25" spans="1:5" x14ac:dyDescent="0.2">
      <c r="A25" s="64" t="s">
        <v>91</v>
      </c>
      <c r="B25" s="5">
        <v>144.30000000000001</v>
      </c>
      <c r="C25" s="18"/>
      <c r="D25" s="18"/>
      <c r="E25" s="5">
        <f t="shared" si="0"/>
        <v>144.30000000000001</v>
      </c>
    </row>
    <row r="26" spans="1:5" x14ac:dyDescent="0.2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">
      <c r="A27" s="64" t="s">
        <v>65</v>
      </c>
      <c r="B27" s="5">
        <v>349.95</v>
      </c>
      <c r="C27" s="18"/>
      <c r="D27" s="18">
        <v>16</v>
      </c>
      <c r="E27" s="5">
        <f t="shared" si="0"/>
        <v>365.95</v>
      </c>
    </row>
    <row r="28" spans="1:5" x14ac:dyDescent="0.2">
      <c r="A28" s="64" t="s">
        <v>93</v>
      </c>
      <c r="B28" s="5">
        <v>263.85000000000002</v>
      </c>
      <c r="C28" s="18"/>
      <c r="D28" s="18">
        <v>25.3</v>
      </c>
      <c r="E28" s="5">
        <f t="shared" si="0"/>
        <v>289.15000000000003</v>
      </c>
    </row>
    <row r="29" spans="1:5" x14ac:dyDescent="0.2">
      <c r="A29" s="64" t="s">
        <v>94</v>
      </c>
      <c r="B29" s="5">
        <v>103.3</v>
      </c>
      <c r="C29" s="18">
        <v>13.4</v>
      </c>
      <c r="D29" s="18">
        <v>30.5</v>
      </c>
      <c r="E29" s="5">
        <f t="shared" si="0"/>
        <v>147.19999999999999</v>
      </c>
    </row>
    <row r="30" spans="1:5" x14ac:dyDescent="0.2">
      <c r="A30" s="64" t="s">
        <v>95</v>
      </c>
      <c r="B30" s="5">
        <v>522</v>
      </c>
      <c r="C30" s="18">
        <v>131.80000000000001</v>
      </c>
      <c r="D30" s="18"/>
      <c r="E30" s="5">
        <f t="shared" si="0"/>
        <v>653.79999999999995</v>
      </c>
    </row>
    <row r="31" spans="1:5" x14ac:dyDescent="0.2">
      <c r="A31" s="64" t="s">
        <v>96</v>
      </c>
      <c r="B31" s="5"/>
      <c r="C31" s="18"/>
      <c r="D31" s="18"/>
      <c r="E31" s="5">
        <f t="shared" si="0"/>
        <v>0</v>
      </c>
    </row>
    <row r="32" spans="1:5" x14ac:dyDescent="0.2">
      <c r="A32" s="64" t="s">
        <v>97</v>
      </c>
      <c r="B32" s="5">
        <v>289.75</v>
      </c>
      <c r="C32" s="18">
        <v>65.5</v>
      </c>
      <c r="D32" s="18">
        <v>20.3</v>
      </c>
      <c r="E32" s="5">
        <f t="shared" si="0"/>
        <v>375.55</v>
      </c>
    </row>
    <row r="33" spans="1:5" x14ac:dyDescent="0.2">
      <c r="A33" s="64" t="s">
        <v>98</v>
      </c>
      <c r="B33" s="5">
        <v>180.5</v>
      </c>
      <c r="C33" s="18">
        <v>28.5</v>
      </c>
      <c r="D33" s="18">
        <v>17.8</v>
      </c>
      <c r="E33" s="5">
        <f t="shared" si="0"/>
        <v>226.8</v>
      </c>
    </row>
    <row r="34" spans="1:5" x14ac:dyDescent="0.2">
      <c r="A34" s="64" t="s">
        <v>72</v>
      </c>
      <c r="B34" s="5">
        <v>445.75</v>
      </c>
      <c r="C34" s="18"/>
      <c r="D34" s="18">
        <v>18.5</v>
      </c>
      <c r="E34" s="5">
        <f t="shared" si="0"/>
        <v>464.25</v>
      </c>
    </row>
    <row r="35" spans="1:5" x14ac:dyDescent="0.2">
      <c r="A35" s="64" t="s">
        <v>99</v>
      </c>
      <c r="B35" s="5">
        <v>644.4</v>
      </c>
      <c r="C35" s="18">
        <v>50</v>
      </c>
      <c r="D35" s="18">
        <v>70.400000000000006</v>
      </c>
      <c r="E35" s="5">
        <f t="shared" si="0"/>
        <v>764.8</v>
      </c>
    </row>
    <row r="36" spans="1:5" x14ac:dyDescent="0.2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">
      <c r="A37" s="66" t="s">
        <v>2</v>
      </c>
      <c r="B37" s="31">
        <f>SUM(B6:B36)</f>
        <v>8038.75</v>
      </c>
      <c r="C37" s="31">
        <f>SUM(C6:C36)</f>
        <v>661.1</v>
      </c>
      <c r="D37" s="31">
        <f>SUM(D6:D36)</f>
        <v>672.59999999999991</v>
      </c>
      <c r="E37" s="31">
        <f>SUM(E6:E36)</f>
        <v>9372.4499999999989</v>
      </c>
    </row>
    <row r="38" spans="1:5" x14ac:dyDescent="0.2">
      <c r="A38" s="33" t="s">
        <v>7</v>
      </c>
      <c r="B38" s="19">
        <f>COUNTA(B6:B36)</f>
        <v>24</v>
      </c>
      <c r="C38" s="19">
        <f>COUNTA(C6:C36)</f>
        <v>11</v>
      </c>
      <c r="D38" s="19">
        <f>COUNTA(D6:D36)</f>
        <v>16</v>
      </c>
      <c r="E38" s="68">
        <f>COUNTA(E6:E36)-COUNTIF(E6:E36,0)</f>
        <v>24</v>
      </c>
    </row>
    <row r="39" spans="1:5" x14ac:dyDescent="0.2">
      <c r="A39" s="33" t="s">
        <v>8</v>
      </c>
      <c r="B39" s="69">
        <f>B37/B38</f>
        <v>334.94791666666669</v>
      </c>
      <c r="C39" s="69">
        <f>C37/C38</f>
        <v>60.1</v>
      </c>
      <c r="D39" s="69">
        <f>D37/D38</f>
        <v>42.037499999999994</v>
      </c>
      <c r="E39" s="69">
        <f>E37/E38</f>
        <v>390.51874999999995</v>
      </c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9"/>
  <sheetViews>
    <sheetView workbookViewId="0"/>
  </sheetViews>
  <sheetFormatPr defaultRowHeight="15" x14ac:dyDescent="0.2"/>
  <sheetData>
    <row r="2" spans="1:5" ht="18.75" x14ac:dyDescent="0.3">
      <c r="A2" s="58" t="s">
        <v>42</v>
      </c>
      <c r="B2" s="59"/>
      <c r="C2" s="59"/>
      <c r="D2" s="59"/>
      <c r="E2" s="60"/>
    </row>
    <row r="3" spans="1:5" ht="18.75" x14ac:dyDescent="0.25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37" t="s">
        <v>1</v>
      </c>
      <c r="D4" s="37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5">
      <c r="A7" s="64" t="s">
        <v>75</v>
      </c>
      <c r="B7" s="5">
        <v>279.8</v>
      </c>
      <c r="C7" s="18"/>
      <c r="D7" s="18">
        <v>83.79</v>
      </c>
      <c r="E7" s="5">
        <f t="shared" si="0"/>
        <v>363.59000000000003</v>
      </c>
    </row>
    <row r="8" spans="1:5" x14ac:dyDescent="0.25">
      <c r="A8" s="64" t="s">
        <v>76</v>
      </c>
      <c r="B8" s="5"/>
      <c r="C8" s="18"/>
      <c r="D8" s="18"/>
      <c r="E8" s="5">
        <f t="shared" si="0"/>
        <v>0</v>
      </c>
    </row>
    <row r="9" spans="1:5" x14ac:dyDescent="0.25">
      <c r="A9" s="64" t="s">
        <v>77</v>
      </c>
      <c r="B9" s="5">
        <v>104.6</v>
      </c>
      <c r="C9" s="18"/>
      <c r="D9" s="18"/>
      <c r="E9" s="5">
        <f t="shared" si="0"/>
        <v>104.6</v>
      </c>
    </row>
    <row r="10" spans="1:5" x14ac:dyDescent="0.25">
      <c r="A10" s="64" t="s">
        <v>78</v>
      </c>
      <c r="B10" s="5">
        <v>150.4</v>
      </c>
      <c r="C10" s="18"/>
      <c r="D10" s="18">
        <v>28.9</v>
      </c>
      <c r="E10" s="5">
        <f t="shared" si="0"/>
        <v>179.3</v>
      </c>
    </row>
    <row r="11" spans="1:5" x14ac:dyDescent="0.25">
      <c r="A11" s="64" t="s">
        <v>79</v>
      </c>
      <c r="B11" s="5">
        <v>254.4</v>
      </c>
      <c r="C11" s="18"/>
      <c r="D11" s="18">
        <v>16.899999999999999</v>
      </c>
      <c r="E11" s="5">
        <f t="shared" si="0"/>
        <v>271.3</v>
      </c>
    </row>
    <row r="12" spans="1:5" x14ac:dyDescent="0.25">
      <c r="A12" s="64" t="s">
        <v>80</v>
      </c>
      <c r="B12" s="5">
        <v>271.89999999999998</v>
      </c>
      <c r="C12" s="18"/>
      <c r="D12" s="18">
        <v>164.79</v>
      </c>
      <c r="E12" s="5">
        <f t="shared" si="0"/>
        <v>436.68999999999994</v>
      </c>
    </row>
    <row r="13" spans="1:5" x14ac:dyDescent="0.25">
      <c r="A13" s="64" t="s">
        <v>51</v>
      </c>
      <c r="B13" s="5">
        <v>644.1</v>
      </c>
      <c r="C13" s="18">
        <v>38.6</v>
      </c>
      <c r="D13" s="18">
        <v>78.599999999999994</v>
      </c>
      <c r="E13" s="5">
        <f t="shared" si="0"/>
        <v>761.30000000000007</v>
      </c>
    </row>
    <row r="14" spans="1:5" x14ac:dyDescent="0.25">
      <c r="A14" s="64" t="s">
        <v>81</v>
      </c>
      <c r="B14" s="5">
        <v>591.25</v>
      </c>
      <c r="C14" s="18">
        <v>25</v>
      </c>
      <c r="D14" s="18">
        <v>52.8</v>
      </c>
      <c r="E14" s="5">
        <f t="shared" si="0"/>
        <v>669.05</v>
      </c>
    </row>
    <row r="15" spans="1:5" x14ac:dyDescent="0.25">
      <c r="A15" s="64" t="s">
        <v>82</v>
      </c>
      <c r="B15" s="5"/>
      <c r="C15" s="18"/>
      <c r="D15" s="18"/>
      <c r="E15" s="5">
        <f t="shared" si="0"/>
        <v>0</v>
      </c>
    </row>
    <row r="16" spans="1:5" x14ac:dyDescent="0.25">
      <c r="A16" s="64" t="s">
        <v>83</v>
      </c>
      <c r="B16" s="5">
        <v>249.3</v>
      </c>
      <c r="C16" s="18"/>
      <c r="D16" s="18"/>
      <c r="E16" s="5">
        <f t="shared" si="0"/>
        <v>249.3</v>
      </c>
    </row>
    <row r="17" spans="1:5" x14ac:dyDescent="0.25">
      <c r="A17" s="64" t="s">
        <v>84</v>
      </c>
      <c r="B17" s="5">
        <v>365.45</v>
      </c>
      <c r="C17" s="18"/>
      <c r="D17" s="18">
        <v>36.5</v>
      </c>
      <c r="E17" s="5">
        <f t="shared" si="0"/>
        <v>401.95</v>
      </c>
    </row>
    <row r="18" spans="1:5" x14ac:dyDescent="0.25">
      <c r="A18" s="64" t="s">
        <v>85</v>
      </c>
      <c r="B18" s="5">
        <v>390</v>
      </c>
      <c r="C18" s="18">
        <v>22.4</v>
      </c>
      <c r="D18" s="18"/>
      <c r="E18" s="5">
        <f t="shared" si="0"/>
        <v>412.4</v>
      </c>
    </row>
    <row r="19" spans="1:5" x14ac:dyDescent="0.25">
      <c r="A19" s="64" t="s">
        <v>86</v>
      </c>
      <c r="B19" s="5">
        <v>173.25</v>
      </c>
      <c r="C19" s="18">
        <v>57.4</v>
      </c>
      <c r="D19" s="18">
        <v>114.7</v>
      </c>
      <c r="E19" s="5">
        <f t="shared" si="0"/>
        <v>345.35</v>
      </c>
    </row>
    <row r="20" spans="1:5" x14ac:dyDescent="0.25">
      <c r="A20" s="64" t="s">
        <v>58</v>
      </c>
      <c r="B20" s="5">
        <v>371.25</v>
      </c>
      <c r="C20" s="18">
        <v>149.30000000000001</v>
      </c>
      <c r="D20" s="18">
        <v>44</v>
      </c>
      <c r="E20" s="5">
        <f t="shared" si="0"/>
        <v>564.54999999999995</v>
      </c>
    </row>
    <row r="21" spans="1:5" x14ac:dyDescent="0.25">
      <c r="A21" s="64" t="s">
        <v>87</v>
      </c>
      <c r="B21" s="5">
        <v>426.4</v>
      </c>
      <c r="C21" s="18"/>
      <c r="D21" s="18">
        <v>7.5</v>
      </c>
      <c r="E21" s="5">
        <f t="shared" si="0"/>
        <v>433.9</v>
      </c>
    </row>
    <row r="22" spans="1:5" x14ac:dyDescent="0.25">
      <c r="A22" s="64" t="s">
        <v>88</v>
      </c>
      <c r="B22" s="5"/>
      <c r="C22" s="18"/>
      <c r="D22" s="18"/>
      <c r="E22" s="5">
        <f t="shared" si="0"/>
        <v>0</v>
      </c>
    </row>
    <row r="23" spans="1:5" x14ac:dyDescent="0.25">
      <c r="A23" s="64" t="s">
        <v>89</v>
      </c>
      <c r="B23" s="5">
        <v>260.64999999999998</v>
      </c>
      <c r="C23" s="18">
        <v>58.3</v>
      </c>
      <c r="D23" s="18">
        <v>30.4</v>
      </c>
      <c r="E23" s="5">
        <f t="shared" si="0"/>
        <v>349.34999999999997</v>
      </c>
    </row>
    <row r="24" spans="1:5" x14ac:dyDescent="0.25">
      <c r="A24" s="64" t="s">
        <v>90</v>
      </c>
      <c r="B24" s="5">
        <v>375.5</v>
      </c>
      <c r="C24" s="18"/>
      <c r="D24" s="18">
        <v>83.8</v>
      </c>
      <c r="E24" s="5">
        <f t="shared" si="0"/>
        <v>459.3</v>
      </c>
    </row>
    <row r="25" spans="1:5" x14ac:dyDescent="0.25">
      <c r="A25" s="64" t="s">
        <v>91</v>
      </c>
      <c r="B25" s="5">
        <v>315.39999999999998</v>
      </c>
      <c r="C25" s="18"/>
      <c r="D25" s="18">
        <v>19.399999999999999</v>
      </c>
      <c r="E25" s="5">
        <f t="shared" si="0"/>
        <v>334.79999999999995</v>
      </c>
    </row>
    <row r="26" spans="1:5" x14ac:dyDescent="0.25">
      <c r="A26" s="64" t="s">
        <v>92</v>
      </c>
      <c r="B26" s="5">
        <v>215.6</v>
      </c>
      <c r="C26" s="18">
        <v>30.1</v>
      </c>
      <c r="D26" s="18"/>
      <c r="E26" s="5">
        <f t="shared" si="0"/>
        <v>245.7</v>
      </c>
    </row>
    <row r="27" spans="1:5" x14ac:dyDescent="0.25">
      <c r="A27" s="64" t="s">
        <v>65</v>
      </c>
      <c r="B27" s="5">
        <v>163.19999999999999</v>
      </c>
      <c r="C27" s="18">
        <v>8</v>
      </c>
      <c r="D27" s="18">
        <v>50.8</v>
      </c>
      <c r="E27" s="5">
        <f t="shared" si="0"/>
        <v>222</v>
      </c>
    </row>
    <row r="28" spans="1:5" x14ac:dyDescent="0.25">
      <c r="A28" s="64" t="s">
        <v>93</v>
      </c>
      <c r="B28" s="5">
        <v>244.15</v>
      </c>
      <c r="C28" s="18"/>
      <c r="D28" s="18">
        <v>12.9</v>
      </c>
      <c r="E28" s="5">
        <f t="shared" si="0"/>
        <v>257.05</v>
      </c>
    </row>
    <row r="29" spans="1:5" x14ac:dyDescent="0.25">
      <c r="A29" s="64" t="s">
        <v>94</v>
      </c>
      <c r="B29" s="5"/>
      <c r="C29" s="18"/>
      <c r="D29" s="18"/>
      <c r="E29" s="5">
        <f t="shared" si="0"/>
        <v>0</v>
      </c>
    </row>
    <row r="30" spans="1:5" x14ac:dyDescent="0.25">
      <c r="A30" s="64" t="s">
        <v>95</v>
      </c>
      <c r="B30" s="5">
        <v>147.94999999999999</v>
      </c>
      <c r="C30" s="18"/>
      <c r="D30" s="18">
        <v>12</v>
      </c>
      <c r="E30" s="5">
        <f t="shared" si="0"/>
        <v>159.94999999999999</v>
      </c>
    </row>
    <row r="31" spans="1:5" x14ac:dyDescent="0.25">
      <c r="A31" s="64" t="s">
        <v>96</v>
      </c>
      <c r="B31" s="5">
        <v>223.6</v>
      </c>
      <c r="C31" s="18">
        <v>134.4</v>
      </c>
      <c r="D31" s="18">
        <v>29.6</v>
      </c>
      <c r="E31" s="5">
        <f t="shared" si="0"/>
        <v>387.6</v>
      </c>
    </row>
    <row r="32" spans="1:5" x14ac:dyDescent="0.25">
      <c r="A32" s="64" t="s">
        <v>97</v>
      </c>
      <c r="B32" s="5">
        <v>224.45</v>
      </c>
      <c r="C32" s="18">
        <v>42.8</v>
      </c>
      <c r="D32" s="18">
        <v>28.9</v>
      </c>
      <c r="E32" s="5">
        <f t="shared" si="0"/>
        <v>296.14999999999998</v>
      </c>
    </row>
    <row r="33" spans="1:8" x14ac:dyDescent="0.25">
      <c r="A33" s="64" t="s">
        <v>98</v>
      </c>
      <c r="B33" s="5">
        <v>210.55</v>
      </c>
      <c r="C33" s="18"/>
      <c r="D33" s="18">
        <v>32.4</v>
      </c>
      <c r="E33" s="5">
        <f t="shared" si="0"/>
        <v>242.95000000000002</v>
      </c>
      <c r="H33" s="1"/>
    </row>
    <row r="34" spans="1:8" x14ac:dyDescent="0.25">
      <c r="A34" s="64" t="s">
        <v>72</v>
      </c>
      <c r="B34" s="5">
        <v>400.6</v>
      </c>
      <c r="C34" s="18">
        <v>40.5</v>
      </c>
      <c r="D34" s="18">
        <v>47.6</v>
      </c>
      <c r="E34" s="5">
        <f t="shared" si="0"/>
        <v>488.70000000000005</v>
      </c>
    </row>
    <row r="35" spans="1:8" x14ac:dyDescent="0.25">
      <c r="A35" s="64" t="s">
        <v>99</v>
      </c>
      <c r="B35" s="5">
        <v>193.7</v>
      </c>
      <c r="C35" s="18"/>
      <c r="D35" s="18">
        <v>34.5</v>
      </c>
      <c r="E35" s="5">
        <f t="shared" si="0"/>
        <v>228.2</v>
      </c>
    </row>
    <row r="36" spans="1:8" x14ac:dyDescent="0.25">
      <c r="A36" s="65" t="s">
        <v>140</v>
      </c>
      <c r="B36" s="27"/>
      <c r="C36" s="28"/>
      <c r="D36" s="28"/>
      <c r="E36" s="27">
        <f t="shared" si="0"/>
        <v>0</v>
      </c>
    </row>
    <row r="37" spans="1:8" x14ac:dyDescent="0.25">
      <c r="A37" s="66" t="s">
        <v>2</v>
      </c>
      <c r="B37" s="31">
        <f>SUM(B6:B36)</f>
        <v>7247.4499999999989</v>
      </c>
      <c r="C37" s="31">
        <f>SUM(C6:C36)</f>
        <v>606.80000000000007</v>
      </c>
      <c r="D37" s="31">
        <f>SUM(D6:D36)</f>
        <v>1010.7799999999999</v>
      </c>
      <c r="E37" s="31">
        <f>SUM(E6:E36)</f>
        <v>8865.0300000000007</v>
      </c>
    </row>
    <row r="38" spans="1:8" x14ac:dyDescent="0.25">
      <c r="A38" s="33" t="s">
        <v>7</v>
      </c>
      <c r="B38" s="19">
        <f>COUNTA(B6:B36)</f>
        <v>25</v>
      </c>
      <c r="C38" s="19">
        <f>COUNTA(C6:C36)</f>
        <v>11</v>
      </c>
      <c r="D38" s="19">
        <f>COUNTA(D6:D36)</f>
        <v>21</v>
      </c>
      <c r="E38" s="68">
        <f>COUNTA(E6:E36)-COUNTIF(E6:E36,0)</f>
        <v>25</v>
      </c>
    </row>
    <row r="39" spans="1:8" x14ac:dyDescent="0.25">
      <c r="A39" s="33" t="s">
        <v>8</v>
      </c>
      <c r="B39" s="69">
        <f>B37/B38</f>
        <v>289.89799999999997</v>
      </c>
      <c r="C39" s="69">
        <f>C37/C38</f>
        <v>55.163636363636371</v>
      </c>
      <c r="D39" s="69">
        <f>D37/D38</f>
        <v>48.132380952380949</v>
      </c>
      <c r="E39" s="69">
        <f>E37/E38</f>
        <v>354.60120000000001</v>
      </c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9"/>
  <sheetViews>
    <sheetView workbookViewId="0"/>
  </sheetViews>
  <sheetFormatPr defaultRowHeight="15" x14ac:dyDescent="0.2"/>
  <sheetData>
    <row r="2" spans="1:5" ht="18.75" x14ac:dyDescent="0.3">
      <c r="A2" s="58" t="s">
        <v>43</v>
      </c>
      <c r="B2" s="59"/>
      <c r="C2" s="59"/>
      <c r="D2" s="59"/>
      <c r="E2" s="60"/>
    </row>
    <row r="3" spans="1:5" ht="18.75" x14ac:dyDescent="0.25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37" t="s">
        <v>1</v>
      </c>
      <c r="D4" s="37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>
        <v>247.3</v>
      </c>
      <c r="C6" s="18"/>
      <c r="D6" s="18">
        <v>13</v>
      </c>
      <c r="E6" s="5">
        <f t="shared" ref="E6:E36" si="0">SUM(B6:D6)</f>
        <v>260.3</v>
      </c>
    </row>
    <row r="7" spans="1:5" x14ac:dyDescent="0.25">
      <c r="A7" s="64" t="s">
        <v>75</v>
      </c>
      <c r="B7" s="5">
        <v>381.8</v>
      </c>
      <c r="C7" s="18"/>
      <c r="D7" s="18"/>
      <c r="E7" s="5">
        <f t="shared" si="0"/>
        <v>381.8</v>
      </c>
    </row>
    <row r="8" spans="1:5" x14ac:dyDescent="0.25">
      <c r="A8" s="64" t="s">
        <v>76</v>
      </c>
      <c r="B8" s="5">
        <v>202.05</v>
      </c>
      <c r="C8" s="18"/>
      <c r="D8" s="18">
        <v>61.7</v>
      </c>
      <c r="E8" s="5">
        <f t="shared" si="0"/>
        <v>263.75</v>
      </c>
    </row>
    <row r="9" spans="1:5" x14ac:dyDescent="0.25">
      <c r="A9" s="64" t="s">
        <v>77</v>
      </c>
      <c r="B9" s="5"/>
      <c r="C9" s="18"/>
      <c r="D9" s="18"/>
      <c r="E9" s="5">
        <f t="shared" si="0"/>
        <v>0</v>
      </c>
    </row>
    <row r="10" spans="1:5" x14ac:dyDescent="0.25">
      <c r="A10" s="64" t="s">
        <v>78</v>
      </c>
      <c r="B10" s="5">
        <v>454.6</v>
      </c>
      <c r="C10" s="18">
        <v>91.7</v>
      </c>
      <c r="D10" s="18">
        <v>64.599999999999994</v>
      </c>
      <c r="E10" s="5">
        <f t="shared" si="0"/>
        <v>610.90000000000009</v>
      </c>
    </row>
    <row r="11" spans="1:5" x14ac:dyDescent="0.25">
      <c r="A11" s="64" t="s">
        <v>79</v>
      </c>
      <c r="B11" s="5">
        <v>384</v>
      </c>
      <c r="C11" s="18">
        <v>26.8</v>
      </c>
      <c r="D11" s="18">
        <v>32.1</v>
      </c>
      <c r="E11" s="5">
        <f t="shared" si="0"/>
        <v>442.90000000000003</v>
      </c>
    </row>
    <row r="12" spans="1:5" x14ac:dyDescent="0.25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5">
      <c r="A13" s="64" t="s">
        <v>51</v>
      </c>
      <c r="B13" s="5">
        <v>150.44999999999999</v>
      </c>
      <c r="C13" s="18">
        <v>36.5</v>
      </c>
      <c r="D13" s="18"/>
      <c r="E13" s="5">
        <f t="shared" si="0"/>
        <v>186.95</v>
      </c>
    </row>
    <row r="14" spans="1:5" x14ac:dyDescent="0.25">
      <c r="A14" s="64" t="s">
        <v>81</v>
      </c>
      <c r="B14" s="5">
        <v>355.9</v>
      </c>
      <c r="C14" s="18">
        <v>30.8</v>
      </c>
      <c r="D14" s="18">
        <v>19.95</v>
      </c>
      <c r="E14" s="5">
        <f t="shared" si="0"/>
        <v>406.65</v>
      </c>
    </row>
    <row r="15" spans="1:5" x14ac:dyDescent="0.25">
      <c r="A15" s="64" t="s">
        <v>82</v>
      </c>
      <c r="B15" s="5">
        <v>369.4</v>
      </c>
      <c r="C15" s="18"/>
      <c r="D15" s="18"/>
      <c r="E15" s="5">
        <f t="shared" si="0"/>
        <v>369.4</v>
      </c>
    </row>
    <row r="16" spans="1:5" x14ac:dyDescent="0.25">
      <c r="A16" s="64" t="s">
        <v>83</v>
      </c>
      <c r="B16" s="5">
        <v>343.8</v>
      </c>
      <c r="C16" s="18"/>
      <c r="D16" s="18"/>
      <c r="E16" s="5">
        <f t="shared" si="0"/>
        <v>343.8</v>
      </c>
    </row>
    <row r="17" spans="1:5" x14ac:dyDescent="0.25">
      <c r="A17" s="64" t="s">
        <v>84</v>
      </c>
      <c r="B17" s="5">
        <v>261</v>
      </c>
      <c r="C17" s="18">
        <v>14</v>
      </c>
      <c r="D17" s="18">
        <v>83.8</v>
      </c>
      <c r="E17" s="5">
        <f t="shared" si="0"/>
        <v>358.8</v>
      </c>
    </row>
    <row r="18" spans="1:5" x14ac:dyDescent="0.25">
      <c r="A18" s="64" t="s">
        <v>85</v>
      </c>
      <c r="B18" s="5">
        <v>477.45</v>
      </c>
      <c r="C18" s="18"/>
      <c r="D18" s="18">
        <v>43.2</v>
      </c>
      <c r="E18" s="5">
        <f t="shared" si="0"/>
        <v>520.65</v>
      </c>
    </row>
    <row r="19" spans="1:5" x14ac:dyDescent="0.25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5">
      <c r="A20" s="64" t="s">
        <v>58</v>
      </c>
      <c r="B20" s="5">
        <v>135.69999999999999</v>
      </c>
      <c r="C20" s="18">
        <v>120.2</v>
      </c>
      <c r="D20" s="18"/>
      <c r="E20" s="5">
        <f t="shared" si="0"/>
        <v>255.89999999999998</v>
      </c>
    </row>
    <row r="21" spans="1:5" x14ac:dyDescent="0.25">
      <c r="A21" s="64" t="s">
        <v>87</v>
      </c>
      <c r="B21" s="5">
        <v>93</v>
      </c>
      <c r="C21" s="18">
        <v>74.900000000000006</v>
      </c>
      <c r="D21" s="18">
        <v>28.5</v>
      </c>
      <c r="E21" s="5">
        <f t="shared" si="0"/>
        <v>196.4</v>
      </c>
    </row>
    <row r="22" spans="1:5" x14ac:dyDescent="0.25">
      <c r="A22" s="64" t="s">
        <v>88</v>
      </c>
      <c r="B22" s="5">
        <v>154.5</v>
      </c>
      <c r="C22" s="18">
        <v>84.8</v>
      </c>
      <c r="D22" s="18">
        <v>150.19999999999999</v>
      </c>
      <c r="E22" s="5">
        <f t="shared" si="0"/>
        <v>389.5</v>
      </c>
    </row>
    <row r="23" spans="1:5" x14ac:dyDescent="0.25">
      <c r="A23" s="64" t="s">
        <v>89</v>
      </c>
      <c r="B23" s="5">
        <v>398.5</v>
      </c>
      <c r="C23" s="18">
        <v>67.099999999999994</v>
      </c>
      <c r="D23" s="18">
        <v>20.9</v>
      </c>
      <c r="E23" s="5">
        <f t="shared" si="0"/>
        <v>486.5</v>
      </c>
    </row>
    <row r="24" spans="1:5" x14ac:dyDescent="0.25">
      <c r="A24" s="64" t="s">
        <v>90</v>
      </c>
      <c r="B24" s="5">
        <v>339.5</v>
      </c>
      <c r="C24" s="18"/>
      <c r="D24" s="18"/>
      <c r="E24" s="5">
        <f t="shared" si="0"/>
        <v>339.5</v>
      </c>
    </row>
    <row r="25" spans="1:5" x14ac:dyDescent="0.25">
      <c r="A25" s="64" t="s">
        <v>91</v>
      </c>
      <c r="B25" s="5">
        <v>282.85000000000002</v>
      </c>
      <c r="C25" s="18">
        <v>29.9</v>
      </c>
      <c r="D25" s="18"/>
      <c r="E25" s="5">
        <f t="shared" si="0"/>
        <v>312.75</v>
      </c>
    </row>
    <row r="26" spans="1:5" x14ac:dyDescent="0.25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5">
      <c r="A27" s="64" t="s">
        <v>65</v>
      </c>
      <c r="B27" s="5">
        <v>278.64999999999998</v>
      </c>
      <c r="C27" s="18"/>
      <c r="D27" s="18"/>
      <c r="E27" s="5">
        <f t="shared" si="0"/>
        <v>278.64999999999998</v>
      </c>
    </row>
    <row r="28" spans="1:5" x14ac:dyDescent="0.25">
      <c r="A28" s="64" t="s">
        <v>93</v>
      </c>
      <c r="B28" s="5">
        <v>156.4</v>
      </c>
      <c r="C28" s="18"/>
      <c r="D28" s="18"/>
      <c r="E28" s="5">
        <f t="shared" si="0"/>
        <v>156.4</v>
      </c>
    </row>
    <row r="29" spans="1:5" x14ac:dyDescent="0.25">
      <c r="A29" s="64" t="s">
        <v>94</v>
      </c>
      <c r="B29" s="5">
        <v>148.19999999999999</v>
      </c>
      <c r="C29" s="18"/>
      <c r="D29" s="18">
        <v>11.9</v>
      </c>
      <c r="E29" s="5">
        <f t="shared" si="0"/>
        <v>160.1</v>
      </c>
    </row>
    <row r="30" spans="1:5" x14ac:dyDescent="0.25">
      <c r="A30" s="64" t="s">
        <v>95</v>
      </c>
      <c r="B30" s="5">
        <v>137.30000000000001</v>
      </c>
      <c r="C30" s="18"/>
      <c r="D30" s="18"/>
      <c r="E30" s="5">
        <f t="shared" si="0"/>
        <v>137.30000000000001</v>
      </c>
    </row>
    <row r="31" spans="1:5" x14ac:dyDescent="0.25">
      <c r="A31" s="64" t="s">
        <v>96</v>
      </c>
      <c r="B31" s="5">
        <v>360.9</v>
      </c>
      <c r="C31" s="18"/>
      <c r="D31" s="18">
        <v>16.5</v>
      </c>
      <c r="E31" s="5">
        <f t="shared" si="0"/>
        <v>377.4</v>
      </c>
    </row>
    <row r="32" spans="1:5" x14ac:dyDescent="0.25">
      <c r="A32" s="64" t="s">
        <v>97</v>
      </c>
      <c r="B32" s="5">
        <v>451.2</v>
      </c>
      <c r="C32" s="18">
        <v>46.4</v>
      </c>
      <c r="D32" s="18"/>
      <c r="E32" s="5">
        <f t="shared" si="0"/>
        <v>497.59999999999997</v>
      </c>
    </row>
    <row r="33" spans="1:5" x14ac:dyDescent="0.25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5">
      <c r="A34" s="64" t="s">
        <v>72</v>
      </c>
      <c r="B34" s="5">
        <v>206.8</v>
      </c>
      <c r="C34" s="18">
        <v>66.400000000000006</v>
      </c>
      <c r="D34" s="18">
        <v>24.9</v>
      </c>
      <c r="E34" s="5">
        <f t="shared" si="0"/>
        <v>298.10000000000002</v>
      </c>
    </row>
    <row r="35" spans="1:5" x14ac:dyDescent="0.25">
      <c r="A35" s="64" t="s">
        <v>99</v>
      </c>
      <c r="B35" s="5">
        <v>237.85</v>
      </c>
      <c r="C35" s="18"/>
      <c r="D35" s="18"/>
      <c r="E35" s="5">
        <f t="shared" si="0"/>
        <v>237.85</v>
      </c>
    </row>
    <row r="36" spans="1:5" x14ac:dyDescent="0.25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5">
      <c r="A37" s="66" t="s">
        <v>2</v>
      </c>
      <c r="B37" s="31">
        <f>SUM(B6:B36)</f>
        <v>7009.0999999999995</v>
      </c>
      <c r="C37" s="31">
        <f>SUM(C6:C36)</f>
        <v>689.49999999999989</v>
      </c>
      <c r="D37" s="31">
        <f>SUM(D6:D36)</f>
        <v>571.24999999999989</v>
      </c>
      <c r="E37" s="31">
        <f>SUM(E6:E36)</f>
        <v>8269.85</v>
      </c>
    </row>
    <row r="38" spans="1:5" x14ac:dyDescent="0.25">
      <c r="A38" s="33" t="s">
        <v>7</v>
      </c>
      <c r="B38" s="19">
        <f>COUNTA(B6:B36)</f>
        <v>25</v>
      </c>
      <c r="C38" s="19">
        <f>COUNTA(C6:C36)</f>
        <v>12</v>
      </c>
      <c r="D38" s="19">
        <f>COUNTA(D6:D36)</f>
        <v>13</v>
      </c>
      <c r="E38" s="68">
        <f>COUNTA(E6:E36)-COUNTIF(E6:E36,0)</f>
        <v>25</v>
      </c>
    </row>
    <row r="39" spans="1:5" x14ac:dyDescent="0.25">
      <c r="A39" s="33" t="s">
        <v>8</v>
      </c>
      <c r="B39" s="69">
        <f>B37/B38</f>
        <v>280.36399999999998</v>
      </c>
      <c r="C39" s="69">
        <f>C37/C38</f>
        <v>57.458333333333321</v>
      </c>
      <c r="D39" s="69">
        <f>D37/D38</f>
        <v>43.942307692307686</v>
      </c>
      <c r="E39" s="69">
        <f>E37/E38</f>
        <v>330.79400000000004</v>
      </c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5" workbookViewId="0">
      <selection activeCell="B35" sqref="B35"/>
    </sheetView>
  </sheetViews>
  <sheetFormatPr defaultRowHeight="15" x14ac:dyDescent="0.2"/>
  <sheetData>
    <row r="2" spans="1:5" ht="18.75" x14ac:dyDescent="0.3">
      <c r="A2" s="58" t="s">
        <v>0</v>
      </c>
      <c r="B2" s="59"/>
      <c r="C2" s="59"/>
      <c r="D2" s="59"/>
      <c r="E2" s="60"/>
    </row>
    <row r="3" spans="1:5" ht="18.75" x14ac:dyDescent="0.25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37" t="s">
        <v>1</v>
      </c>
      <c r="D4" s="37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>
        <v>289.2</v>
      </c>
      <c r="C6" s="18">
        <v>8.6999999999999993</v>
      </c>
      <c r="D6" s="18">
        <v>42.1</v>
      </c>
      <c r="E6" s="5">
        <f t="shared" ref="E6:E36" si="0">SUM(B6:D6)</f>
        <v>340</v>
      </c>
    </row>
    <row r="7" spans="1:5" x14ac:dyDescent="0.25">
      <c r="A7" s="64" t="s">
        <v>75</v>
      </c>
      <c r="B7" s="5">
        <v>397.25</v>
      </c>
      <c r="C7" s="18">
        <v>22.5</v>
      </c>
      <c r="D7" s="18">
        <v>67.900000000000006</v>
      </c>
      <c r="E7" s="5">
        <f t="shared" si="0"/>
        <v>487.65</v>
      </c>
    </row>
    <row r="8" spans="1:5" x14ac:dyDescent="0.25">
      <c r="A8" s="64" t="s">
        <v>76</v>
      </c>
      <c r="B8" s="5">
        <v>393.6</v>
      </c>
      <c r="C8" s="18">
        <v>18.7</v>
      </c>
      <c r="D8" s="18">
        <v>137.4</v>
      </c>
      <c r="E8" s="5">
        <f t="shared" si="0"/>
        <v>549.70000000000005</v>
      </c>
    </row>
    <row r="9" spans="1:5" x14ac:dyDescent="0.25">
      <c r="A9" s="64" t="s">
        <v>77</v>
      </c>
      <c r="B9" s="5">
        <v>440.05</v>
      </c>
      <c r="C9" s="18"/>
      <c r="D9" s="18"/>
      <c r="E9" s="5">
        <f t="shared" si="0"/>
        <v>440.05</v>
      </c>
    </row>
    <row r="10" spans="1:5" x14ac:dyDescent="0.25">
      <c r="A10" s="64" t="s">
        <v>78</v>
      </c>
      <c r="B10" s="5"/>
      <c r="C10" s="18"/>
      <c r="D10" s="18"/>
      <c r="E10" s="5">
        <f t="shared" si="0"/>
        <v>0</v>
      </c>
    </row>
    <row r="11" spans="1:5" x14ac:dyDescent="0.25">
      <c r="A11" s="64" t="s">
        <v>79</v>
      </c>
      <c r="B11" s="5">
        <v>375.4</v>
      </c>
      <c r="C11" s="18"/>
      <c r="D11" s="18"/>
      <c r="E11" s="5">
        <f t="shared" si="0"/>
        <v>375.4</v>
      </c>
    </row>
    <row r="12" spans="1:5" x14ac:dyDescent="0.25">
      <c r="A12" s="64" t="s">
        <v>80</v>
      </c>
      <c r="B12" s="5">
        <v>387.65</v>
      </c>
      <c r="C12" s="18"/>
      <c r="D12" s="18"/>
      <c r="E12" s="5">
        <f t="shared" si="0"/>
        <v>387.65</v>
      </c>
    </row>
    <row r="13" spans="1:5" x14ac:dyDescent="0.25">
      <c r="A13" s="64" t="s">
        <v>51</v>
      </c>
      <c r="B13" s="5">
        <v>216.25</v>
      </c>
      <c r="C13" s="18"/>
      <c r="D13" s="18"/>
      <c r="E13" s="5">
        <f t="shared" si="0"/>
        <v>216.25</v>
      </c>
    </row>
    <row r="14" spans="1:5" x14ac:dyDescent="0.25">
      <c r="A14" s="64" t="s">
        <v>81</v>
      </c>
      <c r="B14" s="5">
        <v>381.8</v>
      </c>
      <c r="C14" s="18"/>
      <c r="D14" s="18"/>
      <c r="E14" s="5">
        <f t="shared" si="0"/>
        <v>381.8</v>
      </c>
    </row>
    <row r="15" spans="1:5" x14ac:dyDescent="0.25">
      <c r="A15" s="64" t="s">
        <v>82</v>
      </c>
      <c r="B15" s="5">
        <v>389.8</v>
      </c>
      <c r="C15" s="18"/>
      <c r="D15" s="18"/>
      <c r="E15" s="5">
        <f t="shared" si="0"/>
        <v>389.8</v>
      </c>
    </row>
    <row r="16" spans="1:5" x14ac:dyDescent="0.25">
      <c r="A16" s="64" t="s">
        <v>83</v>
      </c>
      <c r="B16" s="5">
        <v>474.75</v>
      </c>
      <c r="C16" s="18"/>
      <c r="D16" s="18"/>
      <c r="E16" s="5">
        <f t="shared" si="0"/>
        <v>474.75</v>
      </c>
    </row>
    <row r="17" spans="1:5" x14ac:dyDescent="0.25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5">
      <c r="A18" s="64" t="s">
        <v>85</v>
      </c>
      <c r="B18" s="5">
        <v>104.8</v>
      </c>
      <c r="C18" s="18"/>
      <c r="D18" s="18"/>
      <c r="E18" s="5">
        <f t="shared" si="0"/>
        <v>104.8</v>
      </c>
    </row>
    <row r="19" spans="1:5" x14ac:dyDescent="0.25">
      <c r="A19" s="64" t="s">
        <v>86</v>
      </c>
      <c r="B19" s="5">
        <v>369.8</v>
      </c>
      <c r="C19" s="18"/>
      <c r="D19" s="18"/>
      <c r="E19" s="5">
        <f t="shared" si="0"/>
        <v>369.8</v>
      </c>
    </row>
    <row r="20" spans="1:5" x14ac:dyDescent="0.25">
      <c r="A20" s="64" t="s">
        <v>58</v>
      </c>
      <c r="B20" s="5">
        <v>449.8</v>
      </c>
      <c r="C20" s="18"/>
      <c r="D20" s="18"/>
      <c r="E20" s="5">
        <f t="shared" si="0"/>
        <v>449.8</v>
      </c>
    </row>
    <row r="21" spans="1:5" x14ac:dyDescent="0.25">
      <c r="A21" s="64" t="s">
        <v>87</v>
      </c>
      <c r="B21" s="5">
        <v>400.6</v>
      </c>
      <c r="C21" s="18"/>
      <c r="D21" s="18"/>
      <c r="E21" s="5">
        <f t="shared" si="0"/>
        <v>400.6</v>
      </c>
    </row>
    <row r="22" spans="1:5" x14ac:dyDescent="0.25">
      <c r="A22" s="64" t="s">
        <v>88</v>
      </c>
      <c r="B22" s="5">
        <v>419.45</v>
      </c>
      <c r="C22" s="18"/>
      <c r="D22" s="18"/>
      <c r="E22" s="5">
        <f t="shared" si="0"/>
        <v>419.45</v>
      </c>
    </row>
    <row r="23" spans="1:5" x14ac:dyDescent="0.25">
      <c r="A23" s="64" t="s">
        <v>89</v>
      </c>
      <c r="B23" s="5">
        <v>348.35</v>
      </c>
      <c r="C23" s="18"/>
      <c r="D23" s="18"/>
      <c r="E23" s="5">
        <f t="shared" si="0"/>
        <v>348.35</v>
      </c>
    </row>
    <row r="24" spans="1:5" x14ac:dyDescent="0.25">
      <c r="A24" s="64" t="s">
        <v>90</v>
      </c>
      <c r="B24" s="5"/>
      <c r="C24" s="18"/>
      <c r="D24" s="18"/>
      <c r="E24" s="5">
        <f t="shared" si="0"/>
        <v>0</v>
      </c>
    </row>
    <row r="25" spans="1:5" x14ac:dyDescent="0.25">
      <c r="A25" s="64" t="s">
        <v>91</v>
      </c>
      <c r="B25" s="5">
        <v>295.64999999999998</v>
      </c>
      <c r="C25" s="18"/>
      <c r="D25" s="18"/>
      <c r="E25" s="5">
        <f t="shared" si="0"/>
        <v>295.64999999999998</v>
      </c>
    </row>
    <row r="26" spans="1:5" x14ac:dyDescent="0.25">
      <c r="A26" s="64" t="s">
        <v>92</v>
      </c>
      <c r="B26" s="5">
        <v>221.05</v>
      </c>
      <c r="C26" s="18"/>
      <c r="D26" s="18"/>
      <c r="E26" s="5">
        <f t="shared" si="0"/>
        <v>221.05</v>
      </c>
    </row>
    <row r="27" spans="1:5" x14ac:dyDescent="0.25">
      <c r="A27" s="64" t="s">
        <v>65</v>
      </c>
      <c r="B27" s="5">
        <v>434.45</v>
      </c>
      <c r="C27" s="18"/>
      <c r="D27" s="18"/>
      <c r="E27" s="5">
        <f t="shared" si="0"/>
        <v>434.45</v>
      </c>
    </row>
    <row r="28" spans="1:5" x14ac:dyDescent="0.25">
      <c r="A28" s="64" t="s">
        <v>93</v>
      </c>
      <c r="B28" s="5">
        <v>319.10000000000002</v>
      </c>
      <c r="C28" s="18"/>
      <c r="D28" s="18"/>
      <c r="E28" s="5">
        <f t="shared" si="0"/>
        <v>319.10000000000002</v>
      </c>
    </row>
    <row r="29" spans="1:5" x14ac:dyDescent="0.25">
      <c r="A29" s="64" t="s">
        <v>94</v>
      </c>
      <c r="B29" s="5">
        <v>424.2</v>
      </c>
      <c r="C29" s="18"/>
      <c r="D29" s="18"/>
      <c r="E29" s="5">
        <f t="shared" si="0"/>
        <v>424.2</v>
      </c>
    </row>
    <row r="30" spans="1:5" x14ac:dyDescent="0.25">
      <c r="A30" s="64" t="s">
        <v>95</v>
      </c>
      <c r="B30" s="5">
        <v>469.15</v>
      </c>
      <c r="C30" s="18"/>
      <c r="D30" s="18"/>
      <c r="E30" s="5">
        <f t="shared" si="0"/>
        <v>469.15</v>
      </c>
    </row>
    <row r="31" spans="1:5" x14ac:dyDescent="0.25">
      <c r="A31" s="64" t="s">
        <v>96</v>
      </c>
      <c r="B31" s="5"/>
      <c r="C31" s="18"/>
      <c r="D31" s="18"/>
      <c r="E31" s="5">
        <f t="shared" si="0"/>
        <v>0</v>
      </c>
    </row>
    <row r="32" spans="1:5" x14ac:dyDescent="0.25">
      <c r="A32" s="64" t="s">
        <v>97</v>
      </c>
      <c r="B32" s="5">
        <v>308.8</v>
      </c>
      <c r="C32" s="18"/>
      <c r="D32" s="18">
        <v>19.8</v>
      </c>
      <c r="E32" s="5">
        <f t="shared" si="0"/>
        <v>328.6</v>
      </c>
    </row>
    <row r="33" spans="1:5" x14ac:dyDescent="0.25">
      <c r="A33" s="64" t="s">
        <v>98</v>
      </c>
      <c r="B33" s="5">
        <v>330.9</v>
      </c>
      <c r="C33" s="18"/>
      <c r="D33" s="18"/>
      <c r="E33" s="5">
        <f t="shared" si="0"/>
        <v>330.9</v>
      </c>
    </row>
    <row r="34" spans="1:5" x14ac:dyDescent="0.25">
      <c r="A34" s="64" t="s">
        <v>72</v>
      </c>
      <c r="B34" s="5">
        <v>450.6</v>
      </c>
      <c r="C34" s="18"/>
      <c r="D34" s="18"/>
      <c r="E34" s="5">
        <f t="shared" si="0"/>
        <v>450.6</v>
      </c>
    </row>
    <row r="35" spans="1:5" x14ac:dyDescent="0.25">
      <c r="A35" s="64" t="s">
        <v>99</v>
      </c>
      <c r="B35" s="5">
        <v>313.45</v>
      </c>
      <c r="C35" s="18"/>
      <c r="D35" s="18"/>
      <c r="E35" s="5">
        <f t="shared" si="0"/>
        <v>313.45</v>
      </c>
    </row>
    <row r="36" spans="1:5" x14ac:dyDescent="0.25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5">
      <c r="A37" s="66" t="s">
        <v>2</v>
      </c>
      <c r="B37" s="31">
        <f>SUM(B6:B36)</f>
        <v>9405.9000000000015</v>
      </c>
      <c r="C37" s="31">
        <f>SUM(C6:C36)</f>
        <v>49.9</v>
      </c>
      <c r="D37" s="31">
        <f>SUM(D6:D36)</f>
        <v>267.2</v>
      </c>
      <c r="E37" s="31">
        <f>SUM(E6:E36)</f>
        <v>9723.0000000000018</v>
      </c>
    </row>
    <row r="38" spans="1:5" x14ac:dyDescent="0.25">
      <c r="A38" s="33" t="s">
        <v>7</v>
      </c>
      <c r="B38" s="19">
        <f>COUNTA(B6:B36)</f>
        <v>26</v>
      </c>
      <c r="C38" s="19">
        <f>COUNTA(C6:C36)</f>
        <v>3</v>
      </c>
      <c r="D38" s="19">
        <f>COUNTA(D6:D36)</f>
        <v>4</v>
      </c>
      <c r="E38" s="68">
        <f>COUNTA(E6:E36)-COUNTIF(E6:E36,0)</f>
        <v>26</v>
      </c>
    </row>
    <row r="39" spans="1:5" x14ac:dyDescent="0.25">
      <c r="A39" s="33" t="s">
        <v>8</v>
      </c>
      <c r="B39" s="69">
        <f>B37/B38</f>
        <v>361.76538461538468</v>
      </c>
      <c r="C39" s="69">
        <f>C37/C38</f>
        <v>16.633333333333333</v>
      </c>
      <c r="D39" s="69">
        <f>D37/D38</f>
        <v>66.8</v>
      </c>
      <c r="E39" s="69">
        <f>E37/E38</f>
        <v>373.96153846153851</v>
      </c>
    </row>
  </sheetData>
  <pageMargins left="0" right="0" top="0" bottom="0" header="0" footer="0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6" workbookViewId="0">
      <selection activeCell="H33" sqref="H33"/>
    </sheetView>
  </sheetViews>
  <sheetFormatPr defaultRowHeight="15" x14ac:dyDescent="0.2"/>
  <sheetData>
    <row r="2" spans="1:5" ht="18.75" x14ac:dyDescent="0.25">
      <c r="A2" s="58" t="s">
        <v>9</v>
      </c>
      <c r="B2" s="59"/>
      <c r="C2" s="59"/>
      <c r="D2" s="59"/>
      <c r="E2" s="60"/>
    </row>
    <row r="3" spans="1:5" ht="18.75" x14ac:dyDescent="0.2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37" t="s">
        <v>1</v>
      </c>
      <c r="D4" s="37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>
        <v>569.5</v>
      </c>
      <c r="C6" s="18"/>
      <c r="D6" s="18"/>
      <c r="E6" s="5">
        <f t="shared" ref="E6:E36" si="0">SUM(B6:D6)</f>
        <v>569.5</v>
      </c>
    </row>
    <row r="7" spans="1:5" x14ac:dyDescent="0.2">
      <c r="A7" s="64" t="s">
        <v>75</v>
      </c>
      <c r="B7" s="5"/>
      <c r="C7" s="18"/>
      <c r="D7" s="18"/>
      <c r="E7" s="5">
        <f t="shared" si="0"/>
        <v>0</v>
      </c>
    </row>
    <row r="8" spans="1:5" x14ac:dyDescent="0.2">
      <c r="A8" s="64" t="s">
        <v>76</v>
      </c>
      <c r="B8" s="5">
        <v>172.2</v>
      </c>
      <c r="C8" s="18"/>
      <c r="D8" s="18"/>
      <c r="E8" s="5">
        <f t="shared" si="0"/>
        <v>172.2</v>
      </c>
    </row>
    <row r="9" spans="1:5" x14ac:dyDescent="0.2">
      <c r="A9" s="64" t="s">
        <v>77</v>
      </c>
      <c r="B9" s="5">
        <v>233.15</v>
      </c>
      <c r="C9" s="18"/>
      <c r="D9" s="18"/>
      <c r="E9" s="5">
        <f t="shared" si="0"/>
        <v>233.15</v>
      </c>
    </row>
    <row r="10" spans="1:5" x14ac:dyDescent="0.2">
      <c r="A10" s="64" t="s">
        <v>78</v>
      </c>
      <c r="B10" s="5">
        <v>175.55</v>
      </c>
      <c r="C10" s="18"/>
      <c r="D10" s="18"/>
      <c r="E10" s="5">
        <f t="shared" si="0"/>
        <v>175.55</v>
      </c>
    </row>
    <row r="11" spans="1:5" x14ac:dyDescent="0.2">
      <c r="A11" s="64" t="s">
        <v>79</v>
      </c>
      <c r="B11" s="5">
        <v>305.55</v>
      </c>
      <c r="C11" s="18"/>
      <c r="D11" s="18"/>
      <c r="E11" s="5">
        <f t="shared" si="0"/>
        <v>305.55</v>
      </c>
    </row>
    <row r="12" spans="1:5" x14ac:dyDescent="0.2">
      <c r="A12" s="64" t="s">
        <v>80</v>
      </c>
      <c r="B12" s="5">
        <v>351.44</v>
      </c>
      <c r="C12" s="18"/>
      <c r="D12" s="18"/>
      <c r="E12" s="5">
        <f t="shared" si="0"/>
        <v>351.44</v>
      </c>
    </row>
    <row r="13" spans="1:5" x14ac:dyDescent="0.2">
      <c r="A13" s="64" t="s">
        <v>51</v>
      </c>
      <c r="B13" s="5">
        <v>677</v>
      </c>
      <c r="C13" s="18"/>
      <c r="D13" s="18"/>
      <c r="E13" s="5">
        <f t="shared" si="0"/>
        <v>677</v>
      </c>
    </row>
    <row r="14" spans="1:5" x14ac:dyDescent="0.2">
      <c r="A14" s="64" t="s">
        <v>81</v>
      </c>
      <c r="B14" s="5"/>
      <c r="C14" s="18"/>
      <c r="D14" s="18"/>
      <c r="E14" s="5">
        <f t="shared" si="0"/>
        <v>0</v>
      </c>
    </row>
    <row r="15" spans="1:5" x14ac:dyDescent="0.2">
      <c r="A15" s="64" t="s">
        <v>82</v>
      </c>
      <c r="B15" s="5">
        <v>345.85</v>
      </c>
      <c r="C15" s="18"/>
      <c r="D15" s="18"/>
      <c r="E15" s="5">
        <f t="shared" si="0"/>
        <v>345.85</v>
      </c>
    </row>
    <row r="16" spans="1:5" x14ac:dyDescent="0.2">
      <c r="A16" s="64" t="s">
        <v>83</v>
      </c>
      <c r="B16" s="5">
        <v>385.95</v>
      </c>
      <c r="C16" s="18"/>
      <c r="D16" s="18"/>
      <c r="E16" s="5">
        <f t="shared" si="0"/>
        <v>385.95</v>
      </c>
    </row>
    <row r="17" spans="1:5" x14ac:dyDescent="0.2">
      <c r="A17" s="64" t="s">
        <v>84</v>
      </c>
      <c r="B17" s="5">
        <v>213.5</v>
      </c>
      <c r="C17" s="18">
        <v>31.7</v>
      </c>
      <c r="D17" s="18"/>
      <c r="E17" s="5">
        <f t="shared" si="0"/>
        <v>245.2</v>
      </c>
    </row>
    <row r="18" spans="1:5" x14ac:dyDescent="0.2">
      <c r="A18" s="64" t="s">
        <v>85</v>
      </c>
      <c r="B18" s="5">
        <v>351.45</v>
      </c>
      <c r="C18" s="18"/>
      <c r="D18" s="18">
        <v>89.8</v>
      </c>
      <c r="E18" s="5">
        <f t="shared" si="0"/>
        <v>441.25</v>
      </c>
    </row>
    <row r="19" spans="1:5" x14ac:dyDescent="0.2">
      <c r="A19" s="64" t="s">
        <v>86</v>
      </c>
      <c r="B19" s="5">
        <v>404.1</v>
      </c>
      <c r="C19" s="18"/>
      <c r="D19" s="18">
        <v>9</v>
      </c>
      <c r="E19" s="5">
        <f t="shared" si="0"/>
        <v>413.1</v>
      </c>
    </row>
    <row r="20" spans="1:5" x14ac:dyDescent="0.2">
      <c r="A20" s="64" t="s">
        <v>58</v>
      </c>
      <c r="B20" s="5">
        <v>374.15</v>
      </c>
      <c r="C20" s="18">
        <v>55.05</v>
      </c>
      <c r="D20" s="18">
        <v>11.3</v>
      </c>
      <c r="E20" s="5">
        <f t="shared" si="0"/>
        <v>440.5</v>
      </c>
    </row>
    <row r="21" spans="1:5" x14ac:dyDescent="0.2">
      <c r="A21" s="64" t="s">
        <v>87</v>
      </c>
      <c r="B21" s="5"/>
      <c r="C21" s="18"/>
      <c r="D21" s="18"/>
      <c r="E21" s="5">
        <f t="shared" si="0"/>
        <v>0</v>
      </c>
    </row>
    <row r="22" spans="1:5" x14ac:dyDescent="0.2">
      <c r="A22" s="64" t="s">
        <v>88</v>
      </c>
      <c r="B22" s="5">
        <v>244.1</v>
      </c>
      <c r="C22" s="18"/>
      <c r="D22" s="18"/>
      <c r="E22" s="5">
        <f t="shared" si="0"/>
        <v>244.1</v>
      </c>
    </row>
    <row r="23" spans="1:5" x14ac:dyDescent="0.2">
      <c r="A23" s="64" t="s">
        <v>89</v>
      </c>
      <c r="B23" s="5">
        <v>203.5</v>
      </c>
      <c r="C23" s="18">
        <v>13</v>
      </c>
      <c r="D23" s="18">
        <v>11.5</v>
      </c>
      <c r="E23" s="5">
        <f t="shared" si="0"/>
        <v>228</v>
      </c>
    </row>
    <row r="24" spans="1:5" x14ac:dyDescent="0.2">
      <c r="A24" s="64" t="s">
        <v>90</v>
      </c>
      <c r="B24" s="5">
        <v>174.25</v>
      </c>
      <c r="C24" s="18"/>
      <c r="D24" s="18">
        <v>12.5</v>
      </c>
      <c r="E24" s="5">
        <f t="shared" si="0"/>
        <v>186.75</v>
      </c>
    </row>
    <row r="25" spans="1:5" x14ac:dyDescent="0.2">
      <c r="A25" s="64" t="s">
        <v>91</v>
      </c>
      <c r="B25" s="5">
        <v>329.75</v>
      </c>
      <c r="C25" s="18">
        <v>32.700000000000003</v>
      </c>
      <c r="D25" s="18"/>
      <c r="E25" s="5">
        <f t="shared" si="0"/>
        <v>362.45</v>
      </c>
    </row>
    <row r="26" spans="1:5" x14ac:dyDescent="0.2">
      <c r="A26" s="64" t="s">
        <v>92</v>
      </c>
      <c r="B26" s="5">
        <v>339.6</v>
      </c>
      <c r="C26" s="18">
        <v>50.5</v>
      </c>
      <c r="D26" s="18">
        <v>94.8</v>
      </c>
      <c r="E26" s="5">
        <f t="shared" si="0"/>
        <v>484.90000000000003</v>
      </c>
    </row>
    <row r="27" spans="1:5" x14ac:dyDescent="0.2">
      <c r="A27" s="64" t="s">
        <v>65</v>
      </c>
      <c r="B27" s="5">
        <v>424.6</v>
      </c>
      <c r="C27" s="18">
        <v>87.54</v>
      </c>
      <c r="D27" s="18">
        <v>35.200000000000003</v>
      </c>
      <c r="E27" s="5">
        <f t="shared" si="0"/>
        <v>547.34</v>
      </c>
    </row>
    <row r="28" spans="1:5" x14ac:dyDescent="0.2">
      <c r="A28" s="64" t="s">
        <v>93</v>
      </c>
      <c r="B28" s="5"/>
      <c r="C28" s="18"/>
      <c r="D28" s="18"/>
      <c r="E28" s="5">
        <f t="shared" si="0"/>
        <v>0</v>
      </c>
    </row>
    <row r="29" spans="1:5" x14ac:dyDescent="0.2">
      <c r="A29" s="64" t="s">
        <v>94</v>
      </c>
      <c r="B29" s="5">
        <v>208.25</v>
      </c>
      <c r="C29" s="18"/>
      <c r="D29" s="18"/>
      <c r="E29" s="5">
        <f t="shared" si="0"/>
        <v>208.25</v>
      </c>
    </row>
    <row r="30" spans="1:5" x14ac:dyDescent="0.2">
      <c r="A30" s="64" t="s">
        <v>95</v>
      </c>
      <c r="B30" s="5">
        <v>215.15</v>
      </c>
      <c r="C30" s="18"/>
      <c r="D30" s="18"/>
      <c r="E30" s="5">
        <f t="shared" si="0"/>
        <v>215.15</v>
      </c>
    </row>
    <row r="31" spans="1:5" x14ac:dyDescent="0.2">
      <c r="A31" s="64" t="s">
        <v>96</v>
      </c>
      <c r="B31" s="5">
        <v>297.2</v>
      </c>
      <c r="C31" s="18"/>
      <c r="D31" s="18"/>
      <c r="E31" s="5">
        <f t="shared" si="0"/>
        <v>297.2</v>
      </c>
    </row>
    <row r="32" spans="1:5" x14ac:dyDescent="0.2">
      <c r="A32" s="64" t="s">
        <v>97</v>
      </c>
      <c r="B32" s="5">
        <v>256.60000000000002</v>
      </c>
      <c r="C32" s="18"/>
      <c r="D32" s="18"/>
      <c r="E32" s="5">
        <f t="shared" si="0"/>
        <v>256.60000000000002</v>
      </c>
    </row>
    <row r="33" spans="1:5" x14ac:dyDescent="0.2">
      <c r="A33" s="64" t="s">
        <v>98</v>
      </c>
      <c r="B33" s="5">
        <v>304.55</v>
      </c>
      <c r="C33" s="18"/>
      <c r="D33" s="18"/>
      <c r="E33" s="5">
        <f t="shared" si="0"/>
        <v>304.55</v>
      </c>
    </row>
    <row r="34" spans="1:5" x14ac:dyDescent="0.2">
      <c r="A34" s="64" t="s">
        <v>72</v>
      </c>
      <c r="B34" s="5">
        <v>489.45</v>
      </c>
      <c r="C34" s="18"/>
      <c r="D34" s="18"/>
      <c r="E34" s="5">
        <f t="shared" si="0"/>
        <v>489.45</v>
      </c>
    </row>
    <row r="35" spans="1:5" x14ac:dyDescent="0.2">
      <c r="A35" s="64" t="s">
        <v>99</v>
      </c>
      <c r="B35" s="5"/>
      <c r="C35" s="18"/>
      <c r="D35" s="18"/>
      <c r="E35" s="5">
        <f t="shared" si="0"/>
        <v>0</v>
      </c>
    </row>
    <row r="36" spans="1:5" x14ac:dyDescent="0.2">
      <c r="A36" s="65" t="s">
        <v>140</v>
      </c>
      <c r="B36" s="27">
        <v>132.44999999999999</v>
      </c>
      <c r="C36" s="28"/>
      <c r="D36" s="28"/>
      <c r="E36" s="27">
        <f t="shared" si="0"/>
        <v>132.44999999999999</v>
      </c>
    </row>
    <row r="37" spans="1:5" x14ac:dyDescent="0.2">
      <c r="A37" s="66" t="s">
        <v>2</v>
      </c>
      <c r="B37" s="31">
        <f>SUM(B6:B36)</f>
        <v>8178.84</v>
      </c>
      <c r="C37" s="31">
        <f>SUM(C6:C36)</f>
        <v>270.49</v>
      </c>
      <c r="D37" s="31">
        <f>SUM(D6:D36)</f>
        <v>264.09999999999997</v>
      </c>
      <c r="E37" s="31">
        <f>SUM(E6:E36)</f>
        <v>8713.43</v>
      </c>
    </row>
    <row r="38" spans="1:5" x14ac:dyDescent="0.2">
      <c r="A38" s="33" t="s">
        <v>7</v>
      </c>
      <c r="B38" s="19">
        <f>COUNTA(B6:B36)</f>
        <v>26</v>
      </c>
      <c r="C38" s="19">
        <f>COUNTA(C6:C36)</f>
        <v>6</v>
      </c>
      <c r="D38" s="19">
        <f>COUNTA(D6:D36)</f>
        <v>7</v>
      </c>
      <c r="E38" s="68">
        <f>COUNTA(E6:E36)-COUNTIF(E6:E36,0)</f>
        <v>26</v>
      </c>
    </row>
    <row r="39" spans="1:5" x14ac:dyDescent="0.2">
      <c r="A39" s="33" t="s">
        <v>8</v>
      </c>
      <c r="B39" s="69">
        <f>B37/B38</f>
        <v>314.57076923076926</v>
      </c>
      <c r="C39" s="69">
        <f>C37/C38</f>
        <v>45.081666666666671</v>
      </c>
      <c r="D39" s="69">
        <f>D37/D38</f>
        <v>37.728571428571421</v>
      </c>
      <c r="E39" s="69">
        <f>E37/E38</f>
        <v>335.1319230769231</v>
      </c>
    </row>
  </sheetData>
  <pageMargins left="0" right="0" top="0" bottom="0" header="0" footer="0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1" workbookViewId="0">
      <selection activeCell="H31" sqref="H31"/>
    </sheetView>
  </sheetViews>
  <sheetFormatPr defaultRowHeight="15" x14ac:dyDescent="0.2"/>
  <sheetData>
    <row r="2" spans="1:5" ht="18.75" x14ac:dyDescent="0.25">
      <c r="A2" s="58" t="s">
        <v>10</v>
      </c>
      <c r="B2" s="59"/>
      <c r="C2" s="59"/>
      <c r="D2" s="59"/>
      <c r="E2" s="60"/>
    </row>
    <row r="3" spans="1:5" ht="18.75" x14ac:dyDescent="0.2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37" t="s">
        <v>1</v>
      </c>
      <c r="D4" s="37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>
        <v>126.9</v>
      </c>
      <c r="C6" s="18">
        <v>65.099999999999994</v>
      </c>
      <c r="D6" s="18"/>
      <c r="E6" s="5">
        <f t="shared" ref="E6:E36" si="0">SUM(B6:D6)</f>
        <v>192</v>
      </c>
    </row>
    <row r="7" spans="1:5" x14ac:dyDescent="0.2">
      <c r="A7" s="64" t="s">
        <v>75</v>
      </c>
      <c r="B7" s="5">
        <v>250.15</v>
      </c>
      <c r="C7" s="18"/>
      <c r="D7" s="18">
        <v>22.5</v>
      </c>
      <c r="E7" s="5">
        <f t="shared" si="0"/>
        <v>272.64999999999998</v>
      </c>
    </row>
    <row r="8" spans="1:5" x14ac:dyDescent="0.2">
      <c r="A8" s="64" t="s">
        <v>76</v>
      </c>
      <c r="B8" s="5">
        <v>636.95000000000005</v>
      </c>
      <c r="C8" s="18">
        <v>43.4</v>
      </c>
      <c r="D8" s="18"/>
      <c r="E8" s="5">
        <f t="shared" si="0"/>
        <v>680.35</v>
      </c>
    </row>
    <row r="9" spans="1:5" x14ac:dyDescent="0.2">
      <c r="A9" s="64" t="s">
        <v>77</v>
      </c>
      <c r="B9" s="5">
        <v>447.1</v>
      </c>
      <c r="C9" s="18">
        <v>47.4</v>
      </c>
      <c r="D9" s="18">
        <v>59.8</v>
      </c>
      <c r="E9" s="5">
        <f t="shared" si="0"/>
        <v>554.29999999999995</v>
      </c>
    </row>
    <row r="10" spans="1:5" x14ac:dyDescent="0.2">
      <c r="A10" s="64" t="s">
        <v>78</v>
      </c>
      <c r="B10" s="5">
        <v>131.5</v>
      </c>
      <c r="C10" s="18"/>
      <c r="D10" s="18">
        <v>22.5</v>
      </c>
      <c r="E10" s="5">
        <f t="shared" si="0"/>
        <v>154</v>
      </c>
    </row>
    <row r="11" spans="1:5" x14ac:dyDescent="0.2">
      <c r="A11" s="64" t="s">
        <v>79</v>
      </c>
      <c r="B11" s="5"/>
      <c r="C11" s="18"/>
      <c r="D11" s="18"/>
      <c r="E11" s="5">
        <f t="shared" si="0"/>
        <v>0</v>
      </c>
    </row>
    <row r="12" spans="1:5" x14ac:dyDescent="0.2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">
      <c r="A13" s="64" t="s">
        <v>51</v>
      </c>
      <c r="B13" s="5">
        <v>307.45</v>
      </c>
      <c r="C13" s="18">
        <v>25.5</v>
      </c>
      <c r="D13" s="18"/>
      <c r="E13" s="5">
        <f t="shared" si="0"/>
        <v>332.95</v>
      </c>
    </row>
    <row r="14" spans="1:5" x14ac:dyDescent="0.2">
      <c r="A14" s="64" t="s">
        <v>81</v>
      </c>
      <c r="B14" s="5">
        <v>330.1</v>
      </c>
      <c r="C14" s="18">
        <v>45.3</v>
      </c>
      <c r="D14" s="18"/>
      <c r="E14" s="5">
        <f t="shared" si="0"/>
        <v>375.40000000000003</v>
      </c>
    </row>
    <row r="15" spans="1:5" x14ac:dyDescent="0.2">
      <c r="A15" s="64" t="s">
        <v>82</v>
      </c>
      <c r="B15" s="5">
        <v>241.25</v>
      </c>
      <c r="C15" s="18">
        <v>16</v>
      </c>
      <c r="D15" s="18">
        <v>12.5</v>
      </c>
      <c r="E15" s="5">
        <f t="shared" si="0"/>
        <v>269.75</v>
      </c>
    </row>
    <row r="16" spans="1:5" x14ac:dyDescent="0.2">
      <c r="A16" s="64" t="s">
        <v>83</v>
      </c>
      <c r="B16" s="5">
        <v>373.05</v>
      </c>
      <c r="C16" s="18"/>
      <c r="D16" s="18">
        <v>79.2</v>
      </c>
      <c r="E16" s="5">
        <f t="shared" si="0"/>
        <v>452.25</v>
      </c>
    </row>
    <row r="17" spans="1:5" x14ac:dyDescent="0.2">
      <c r="A17" s="64" t="s">
        <v>84</v>
      </c>
      <c r="B17" s="5">
        <v>289.2</v>
      </c>
      <c r="C17" s="18" t="s">
        <v>156</v>
      </c>
      <c r="D17" s="18">
        <v>93.3</v>
      </c>
      <c r="E17" s="5">
        <f t="shared" si="0"/>
        <v>382.5</v>
      </c>
    </row>
    <row r="18" spans="1:5" x14ac:dyDescent="0.2">
      <c r="A18" s="64" t="s">
        <v>85</v>
      </c>
      <c r="B18" s="5"/>
      <c r="C18" s="18"/>
      <c r="D18" s="18"/>
      <c r="E18" s="5">
        <f t="shared" si="0"/>
        <v>0</v>
      </c>
    </row>
    <row r="19" spans="1:5" x14ac:dyDescent="0.2">
      <c r="A19" s="64" t="s">
        <v>86</v>
      </c>
      <c r="B19" s="5">
        <v>202.85</v>
      </c>
      <c r="C19" s="18">
        <v>27.9</v>
      </c>
      <c r="D19" s="18"/>
      <c r="E19" s="5">
        <f t="shared" si="0"/>
        <v>230.75</v>
      </c>
    </row>
    <row r="20" spans="1:5" x14ac:dyDescent="0.2">
      <c r="A20" s="64" t="s">
        <v>58</v>
      </c>
      <c r="B20" s="5">
        <v>282</v>
      </c>
      <c r="C20" s="18"/>
      <c r="D20" s="18"/>
      <c r="E20" s="5">
        <f t="shared" si="0"/>
        <v>282</v>
      </c>
    </row>
    <row r="21" spans="1:5" x14ac:dyDescent="0.2">
      <c r="A21" s="64" t="s">
        <v>87</v>
      </c>
      <c r="B21" s="5">
        <v>282.8</v>
      </c>
      <c r="C21" s="18"/>
      <c r="D21" s="18"/>
      <c r="E21" s="5">
        <f t="shared" si="0"/>
        <v>282.8</v>
      </c>
    </row>
    <row r="22" spans="1:5" x14ac:dyDescent="0.2">
      <c r="A22" s="64" t="s">
        <v>88</v>
      </c>
      <c r="B22" s="5">
        <v>282.25</v>
      </c>
      <c r="C22" s="18"/>
      <c r="D22" s="18"/>
      <c r="E22" s="5">
        <f t="shared" si="0"/>
        <v>282.25</v>
      </c>
    </row>
    <row r="23" spans="1:5" x14ac:dyDescent="0.2">
      <c r="A23" s="64" t="s">
        <v>89</v>
      </c>
      <c r="B23" s="5">
        <v>274.45</v>
      </c>
      <c r="C23" s="18">
        <v>55.9</v>
      </c>
      <c r="D23" s="18"/>
      <c r="E23" s="5">
        <f t="shared" si="0"/>
        <v>330.34999999999997</v>
      </c>
    </row>
    <row r="24" spans="1:5" x14ac:dyDescent="0.2">
      <c r="A24" s="64" t="s">
        <v>90</v>
      </c>
      <c r="B24" s="5">
        <v>338.1</v>
      </c>
      <c r="C24" s="18">
        <v>33.5</v>
      </c>
      <c r="D24" s="18">
        <v>11.5</v>
      </c>
      <c r="E24" s="5">
        <f t="shared" si="0"/>
        <v>383.1</v>
      </c>
    </row>
    <row r="25" spans="1:5" x14ac:dyDescent="0.2">
      <c r="A25" s="64" t="s">
        <v>91</v>
      </c>
      <c r="B25" s="5"/>
      <c r="C25" s="18"/>
      <c r="D25" s="18"/>
      <c r="E25" s="5">
        <f t="shared" si="0"/>
        <v>0</v>
      </c>
    </row>
    <row r="26" spans="1:5" x14ac:dyDescent="0.2">
      <c r="A26" s="64" t="s">
        <v>92</v>
      </c>
      <c r="B26" s="5">
        <v>158.25</v>
      </c>
      <c r="C26" s="18">
        <v>12.3</v>
      </c>
      <c r="D26" s="18"/>
      <c r="E26" s="5">
        <f t="shared" si="0"/>
        <v>170.55</v>
      </c>
    </row>
    <row r="27" spans="1:5" x14ac:dyDescent="0.2">
      <c r="A27" s="64" t="s">
        <v>65</v>
      </c>
      <c r="B27" s="5">
        <v>119</v>
      </c>
      <c r="C27" s="18"/>
      <c r="D27" s="18"/>
      <c r="E27" s="5">
        <f t="shared" si="0"/>
        <v>119</v>
      </c>
    </row>
    <row r="28" spans="1:5" x14ac:dyDescent="0.2">
      <c r="A28" s="64" t="s">
        <v>93</v>
      </c>
      <c r="B28" s="5">
        <v>412.35</v>
      </c>
      <c r="C28" s="18">
        <v>33.4</v>
      </c>
      <c r="D28" s="18"/>
      <c r="E28" s="5">
        <f t="shared" si="0"/>
        <v>445.75</v>
      </c>
    </row>
    <row r="29" spans="1:5" x14ac:dyDescent="0.2">
      <c r="A29" s="64" t="s">
        <v>94</v>
      </c>
      <c r="B29" s="5">
        <v>403.75</v>
      </c>
      <c r="C29" s="18"/>
      <c r="D29" s="18"/>
      <c r="E29" s="5">
        <f t="shared" si="0"/>
        <v>403.75</v>
      </c>
    </row>
    <row r="30" spans="1:5" x14ac:dyDescent="0.2">
      <c r="A30" s="64" t="s">
        <v>95</v>
      </c>
      <c r="B30" s="5">
        <v>489.6</v>
      </c>
      <c r="C30" s="18">
        <v>38.700000000000003</v>
      </c>
      <c r="D30" s="18"/>
      <c r="E30" s="5">
        <f t="shared" si="0"/>
        <v>528.30000000000007</v>
      </c>
    </row>
    <row r="31" spans="1:5" x14ac:dyDescent="0.2">
      <c r="A31" s="64" t="s">
        <v>96</v>
      </c>
      <c r="B31" s="5">
        <v>259.5</v>
      </c>
      <c r="C31" s="18">
        <v>51.8</v>
      </c>
      <c r="D31" s="18">
        <v>25.9</v>
      </c>
      <c r="E31" s="5">
        <f t="shared" si="0"/>
        <v>337.2</v>
      </c>
    </row>
    <row r="32" spans="1:5" x14ac:dyDescent="0.2">
      <c r="A32" s="64" t="s">
        <v>97</v>
      </c>
      <c r="B32" s="5"/>
      <c r="C32" s="18"/>
      <c r="D32" s="18"/>
      <c r="E32" s="5">
        <f t="shared" si="0"/>
        <v>0</v>
      </c>
    </row>
    <row r="33" spans="1:5" x14ac:dyDescent="0.2">
      <c r="A33" s="64" t="s">
        <v>98</v>
      </c>
      <c r="B33" s="5">
        <v>243.05</v>
      </c>
      <c r="C33" s="18">
        <v>18.399999999999999</v>
      </c>
      <c r="D33" s="18"/>
      <c r="E33" s="5">
        <f t="shared" si="0"/>
        <v>261.45</v>
      </c>
    </row>
    <row r="34" spans="1:5" x14ac:dyDescent="0.2">
      <c r="A34" s="64" t="s">
        <v>72</v>
      </c>
      <c r="B34" s="5">
        <v>258.89999999999998</v>
      </c>
      <c r="C34" s="18"/>
      <c r="D34" s="18">
        <v>26.4</v>
      </c>
      <c r="E34" s="5">
        <f t="shared" si="0"/>
        <v>285.29999999999995</v>
      </c>
    </row>
    <row r="35" spans="1:5" x14ac:dyDescent="0.2">
      <c r="A35" s="64" t="s">
        <v>99</v>
      </c>
      <c r="B35" s="5">
        <v>193.9</v>
      </c>
      <c r="C35" s="18"/>
      <c r="D35" s="18">
        <v>13.5</v>
      </c>
      <c r="E35" s="5">
        <f t="shared" si="0"/>
        <v>207.4</v>
      </c>
    </row>
    <row r="36" spans="1:5" x14ac:dyDescent="0.2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">
      <c r="A37" s="66" t="s">
        <v>2</v>
      </c>
      <c r="B37" s="31">
        <f>SUM(B6:B36)</f>
        <v>7334.4000000000005</v>
      </c>
      <c r="C37" s="31">
        <f>SUM(C6:C36)</f>
        <v>514.59999999999991</v>
      </c>
      <c r="D37" s="31">
        <f>SUM(D6:D36)</f>
        <v>367.09999999999997</v>
      </c>
      <c r="E37" s="31">
        <f>SUM(E6:E36)</f>
        <v>8216.1</v>
      </c>
    </row>
    <row r="38" spans="1:5" x14ac:dyDescent="0.2">
      <c r="A38" s="33" t="s">
        <v>7</v>
      </c>
      <c r="B38" s="19">
        <f>COUNTA(B6:B36)</f>
        <v>25</v>
      </c>
      <c r="C38" s="19">
        <f>COUNTA(C6:C36)</f>
        <v>15</v>
      </c>
      <c r="D38" s="19">
        <f>COUNTA(D6:D36)</f>
        <v>10</v>
      </c>
      <c r="E38" s="68">
        <f>COUNTA(E6:E36)-COUNTIF(E6:E36,0)</f>
        <v>25</v>
      </c>
    </row>
    <row r="39" spans="1:5" x14ac:dyDescent="0.2">
      <c r="A39" s="33" t="s">
        <v>8</v>
      </c>
      <c r="B39" s="69">
        <f>B37/B38</f>
        <v>293.37600000000003</v>
      </c>
      <c r="C39" s="69">
        <f>C37/C38</f>
        <v>34.306666666666658</v>
      </c>
      <c r="D39" s="69">
        <f>D37/D38</f>
        <v>36.709999999999994</v>
      </c>
      <c r="E39" s="69">
        <f>E37/E38</f>
        <v>328.64400000000001</v>
      </c>
    </row>
  </sheetData>
  <pageMargins left="0" right="0" top="0" bottom="0" header="0" footer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opLeftCell="A16" workbookViewId="0"/>
  </sheetViews>
  <sheetFormatPr defaultRowHeight="15" x14ac:dyDescent="0.2"/>
  <cols>
    <col min="2" max="2" width="14.85546875" customWidth="1"/>
  </cols>
  <sheetData>
    <row r="3" spans="1:12" ht="18.75" x14ac:dyDescent="0.25">
      <c r="A3" s="78" t="s">
        <v>10</v>
      </c>
      <c r="B3" s="79"/>
      <c r="C3" s="79"/>
      <c r="D3" s="79"/>
      <c r="E3" s="80"/>
      <c r="F3" s="1"/>
      <c r="G3" s="1"/>
      <c r="H3" s="1"/>
      <c r="I3" s="1"/>
      <c r="J3" s="1"/>
      <c r="K3" s="1"/>
      <c r="L3" s="1"/>
    </row>
    <row r="4" spans="1:12" x14ac:dyDescent="0.25">
      <c r="A4" s="81" t="s">
        <v>3</v>
      </c>
      <c r="B4" s="75" t="s">
        <v>1</v>
      </c>
      <c r="C4" s="75"/>
      <c r="D4" s="75"/>
      <c r="E4" s="76" t="s">
        <v>2</v>
      </c>
      <c r="F4" s="2"/>
      <c r="G4" s="2"/>
      <c r="H4" s="2"/>
      <c r="I4" s="2"/>
      <c r="J4" s="2"/>
      <c r="K4" s="2"/>
      <c r="L4" s="2"/>
    </row>
    <row r="5" spans="1:12" x14ac:dyDescent="0.25">
      <c r="A5" s="82"/>
      <c r="B5" s="17" t="s">
        <v>4</v>
      </c>
      <c r="C5" s="17" t="s">
        <v>5</v>
      </c>
      <c r="D5" s="17" t="s">
        <v>6</v>
      </c>
      <c r="E5" s="77"/>
    </row>
    <row r="6" spans="1:12" x14ac:dyDescent="0.25">
      <c r="A6" s="6">
        <v>1</v>
      </c>
      <c r="B6" s="5"/>
      <c r="C6" s="18"/>
      <c r="D6" s="18"/>
      <c r="E6" s="20">
        <f t="shared" ref="E6:E36" si="0">SUM(B6:D6)</f>
        <v>0</v>
      </c>
    </row>
    <row r="7" spans="1:12" x14ac:dyDescent="0.25">
      <c r="A7" s="6">
        <v>2</v>
      </c>
      <c r="B7" s="5">
        <v>136.1</v>
      </c>
      <c r="C7" s="18"/>
      <c r="D7" s="18"/>
      <c r="E7" s="20">
        <f t="shared" si="0"/>
        <v>136.1</v>
      </c>
    </row>
    <row r="8" spans="1:12" x14ac:dyDescent="0.25">
      <c r="A8" s="6">
        <v>3</v>
      </c>
      <c r="B8" s="5">
        <v>181.55</v>
      </c>
      <c r="C8" s="18"/>
      <c r="D8" s="18"/>
      <c r="E8" s="20">
        <f t="shared" si="0"/>
        <v>181.55</v>
      </c>
    </row>
    <row r="9" spans="1:12" x14ac:dyDescent="0.25">
      <c r="A9" s="6">
        <v>4</v>
      </c>
      <c r="B9" s="5">
        <v>101</v>
      </c>
      <c r="C9" s="18">
        <v>16.600000000000001</v>
      </c>
      <c r="D9" s="18">
        <v>25.7</v>
      </c>
      <c r="E9" s="20">
        <f t="shared" si="0"/>
        <v>143.29999999999998</v>
      </c>
    </row>
    <row r="10" spans="1:12" x14ac:dyDescent="0.25">
      <c r="A10" s="6">
        <v>5</v>
      </c>
      <c r="B10" s="5">
        <v>220.6</v>
      </c>
      <c r="C10" s="18"/>
      <c r="D10" s="18"/>
      <c r="E10" s="20">
        <f t="shared" si="0"/>
        <v>220.6</v>
      </c>
    </row>
    <row r="11" spans="1:12" x14ac:dyDescent="0.25">
      <c r="A11" s="6">
        <v>6</v>
      </c>
      <c r="B11" s="5">
        <v>289.64999999999998</v>
      </c>
      <c r="C11" s="18"/>
      <c r="D11" s="18">
        <v>27.4</v>
      </c>
      <c r="E11" s="20">
        <f t="shared" si="0"/>
        <v>317.04999999999995</v>
      </c>
    </row>
    <row r="12" spans="1:12" x14ac:dyDescent="0.25">
      <c r="A12" s="6">
        <v>7</v>
      </c>
      <c r="B12" s="5">
        <v>111.9</v>
      </c>
      <c r="C12" s="18"/>
      <c r="D12" s="18"/>
      <c r="E12" s="20">
        <f t="shared" si="0"/>
        <v>111.9</v>
      </c>
    </row>
    <row r="13" spans="1:12" x14ac:dyDescent="0.25">
      <c r="A13" s="6">
        <v>8</v>
      </c>
      <c r="B13" s="5"/>
      <c r="C13" s="18"/>
      <c r="D13" s="18"/>
      <c r="E13" s="20">
        <f t="shared" si="0"/>
        <v>0</v>
      </c>
    </row>
    <row r="14" spans="1:12" x14ac:dyDescent="0.25">
      <c r="A14" s="6">
        <v>9</v>
      </c>
      <c r="B14" s="5">
        <v>166.35</v>
      </c>
      <c r="C14" s="18">
        <v>11.5</v>
      </c>
      <c r="D14" s="18"/>
      <c r="E14" s="20">
        <f t="shared" si="0"/>
        <v>177.85</v>
      </c>
    </row>
    <row r="15" spans="1:12" x14ac:dyDescent="0.25">
      <c r="A15" s="6">
        <v>10</v>
      </c>
      <c r="B15" s="5">
        <v>237.95</v>
      </c>
      <c r="C15" s="18">
        <v>16</v>
      </c>
      <c r="D15" s="18"/>
      <c r="E15" s="20">
        <f t="shared" si="0"/>
        <v>253.95</v>
      </c>
    </row>
    <row r="16" spans="1:12" x14ac:dyDescent="0.25">
      <c r="A16" s="6">
        <v>11</v>
      </c>
      <c r="B16" s="5">
        <v>41.75</v>
      </c>
      <c r="C16" s="18"/>
      <c r="D16" s="18"/>
      <c r="E16" s="20">
        <f t="shared" si="0"/>
        <v>41.75</v>
      </c>
    </row>
    <row r="17" spans="1:5" x14ac:dyDescent="0.25">
      <c r="A17" s="6">
        <v>12</v>
      </c>
      <c r="B17" s="5">
        <v>197.4</v>
      </c>
      <c r="C17" s="18"/>
      <c r="D17" s="18">
        <v>32</v>
      </c>
      <c r="E17" s="20">
        <f t="shared" si="0"/>
        <v>229.4</v>
      </c>
    </row>
    <row r="18" spans="1:5" x14ac:dyDescent="0.25">
      <c r="A18" s="6">
        <v>13</v>
      </c>
      <c r="B18" s="5">
        <v>201.4</v>
      </c>
      <c r="C18" s="18"/>
      <c r="D18" s="18"/>
      <c r="E18" s="20">
        <f t="shared" si="0"/>
        <v>201.4</v>
      </c>
    </row>
    <row r="19" spans="1:5" x14ac:dyDescent="0.25">
      <c r="A19" s="6">
        <v>14</v>
      </c>
      <c r="B19" s="5">
        <v>261.7</v>
      </c>
      <c r="C19" s="18">
        <v>18.399999999999999</v>
      </c>
      <c r="D19" s="18">
        <v>42.7</v>
      </c>
      <c r="E19" s="20">
        <f t="shared" si="0"/>
        <v>322.79999999999995</v>
      </c>
    </row>
    <row r="20" spans="1:5" x14ac:dyDescent="0.25">
      <c r="A20" s="6">
        <v>15</v>
      </c>
      <c r="B20" s="5"/>
      <c r="C20" s="18"/>
      <c r="D20" s="18"/>
      <c r="E20" s="20">
        <f t="shared" si="0"/>
        <v>0</v>
      </c>
    </row>
    <row r="21" spans="1:5" x14ac:dyDescent="0.25">
      <c r="A21" s="6">
        <v>16</v>
      </c>
      <c r="B21" s="5">
        <v>108.7</v>
      </c>
      <c r="C21" s="18"/>
      <c r="D21" s="18"/>
      <c r="E21" s="20">
        <f t="shared" si="0"/>
        <v>108.7</v>
      </c>
    </row>
    <row r="22" spans="1:5" x14ac:dyDescent="0.25">
      <c r="A22" s="6">
        <v>17</v>
      </c>
      <c r="B22" s="5">
        <v>57.2</v>
      </c>
      <c r="C22" s="18">
        <v>13.3</v>
      </c>
      <c r="D22" s="18">
        <v>37.450000000000003</v>
      </c>
      <c r="E22" s="20">
        <f t="shared" si="0"/>
        <v>107.95</v>
      </c>
    </row>
    <row r="23" spans="1:5" x14ac:dyDescent="0.25">
      <c r="A23" s="6">
        <v>18</v>
      </c>
      <c r="B23" s="5">
        <v>233.65</v>
      </c>
      <c r="C23" s="18"/>
      <c r="D23" s="18"/>
      <c r="E23" s="20">
        <f t="shared" si="0"/>
        <v>233.65</v>
      </c>
    </row>
    <row r="24" spans="1:5" x14ac:dyDescent="0.25">
      <c r="A24" s="6">
        <v>19</v>
      </c>
      <c r="B24" s="5">
        <v>91.25</v>
      </c>
      <c r="C24" s="18"/>
      <c r="D24" s="18"/>
      <c r="E24" s="20">
        <f t="shared" si="0"/>
        <v>91.25</v>
      </c>
    </row>
    <row r="25" spans="1:5" x14ac:dyDescent="0.25">
      <c r="A25" s="6">
        <v>20</v>
      </c>
      <c r="B25" s="5">
        <v>193.2</v>
      </c>
      <c r="C25" s="18"/>
      <c r="D25" s="18">
        <v>8.3000000000000007</v>
      </c>
      <c r="E25" s="20">
        <f t="shared" si="0"/>
        <v>201.5</v>
      </c>
    </row>
    <row r="26" spans="1:5" x14ac:dyDescent="0.25">
      <c r="A26" s="6">
        <v>21</v>
      </c>
      <c r="B26" s="5">
        <v>92.65</v>
      </c>
      <c r="C26" s="18">
        <v>31.5</v>
      </c>
      <c r="D26" s="18"/>
      <c r="E26" s="20">
        <f t="shared" si="0"/>
        <v>124.15</v>
      </c>
    </row>
    <row r="27" spans="1:5" x14ac:dyDescent="0.25">
      <c r="A27" s="6">
        <v>22</v>
      </c>
      <c r="B27" s="5"/>
      <c r="C27" s="18"/>
      <c r="D27" s="18"/>
      <c r="E27" s="20">
        <f t="shared" si="0"/>
        <v>0</v>
      </c>
    </row>
    <row r="28" spans="1:5" x14ac:dyDescent="0.25">
      <c r="A28" s="6">
        <v>23</v>
      </c>
      <c r="B28" s="5">
        <v>54.5</v>
      </c>
      <c r="C28" s="18">
        <v>52</v>
      </c>
      <c r="D28" s="18">
        <v>33.299999999999997</v>
      </c>
      <c r="E28" s="20">
        <f t="shared" si="0"/>
        <v>139.80000000000001</v>
      </c>
    </row>
    <row r="29" spans="1:5" x14ac:dyDescent="0.25">
      <c r="A29" s="6">
        <v>24</v>
      </c>
      <c r="B29" s="5">
        <v>133.65</v>
      </c>
      <c r="C29" s="18"/>
      <c r="D29" s="18">
        <v>1.6</v>
      </c>
      <c r="E29" s="20">
        <f t="shared" si="0"/>
        <v>135.25</v>
      </c>
    </row>
    <row r="30" spans="1:5" x14ac:dyDescent="0.25">
      <c r="A30" s="6">
        <v>25</v>
      </c>
      <c r="B30" s="5">
        <v>102.5</v>
      </c>
      <c r="C30" s="18"/>
      <c r="D30" s="18">
        <v>45.9</v>
      </c>
      <c r="E30" s="20">
        <f t="shared" si="0"/>
        <v>148.4</v>
      </c>
    </row>
    <row r="31" spans="1:5" x14ac:dyDescent="0.25">
      <c r="A31" s="6">
        <v>26</v>
      </c>
      <c r="B31" s="5">
        <v>65.5</v>
      </c>
      <c r="C31" s="18"/>
      <c r="D31" s="18"/>
      <c r="E31" s="20">
        <f t="shared" si="0"/>
        <v>65.5</v>
      </c>
    </row>
    <row r="32" spans="1:5" x14ac:dyDescent="0.25">
      <c r="A32" s="6">
        <v>27</v>
      </c>
      <c r="B32" s="5">
        <v>230.3</v>
      </c>
      <c r="C32" s="18"/>
      <c r="D32" s="18">
        <v>12.25</v>
      </c>
      <c r="E32" s="20">
        <f t="shared" si="0"/>
        <v>242.55</v>
      </c>
    </row>
    <row r="33" spans="1:5" x14ac:dyDescent="0.25">
      <c r="A33" s="6">
        <v>28</v>
      </c>
      <c r="B33" s="5">
        <v>216.25</v>
      </c>
      <c r="C33" s="18">
        <v>16.5</v>
      </c>
      <c r="D33" s="18">
        <v>7</v>
      </c>
      <c r="E33" s="20">
        <f t="shared" si="0"/>
        <v>239.75</v>
      </c>
    </row>
    <row r="34" spans="1:5" x14ac:dyDescent="0.25">
      <c r="A34" s="6">
        <v>29</v>
      </c>
      <c r="B34" s="5"/>
      <c r="C34" s="18"/>
      <c r="D34" s="18"/>
      <c r="E34" s="20">
        <f t="shared" si="0"/>
        <v>0</v>
      </c>
    </row>
    <row r="35" spans="1:5" x14ac:dyDescent="0.25">
      <c r="A35" s="6">
        <v>30</v>
      </c>
      <c r="B35" s="5">
        <v>115.55</v>
      </c>
      <c r="C35" s="18">
        <v>15.3</v>
      </c>
      <c r="D35" s="18">
        <v>89.65</v>
      </c>
      <c r="E35" s="20">
        <f t="shared" si="0"/>
        <v>220.5</v>
      </c>
    </row>
    <row r="36" spans="1:5" x14ac:dyDescent="0.25">
      <c r="A36" s="26">
        <v>31</v>
      </c>
      <c r="B36" s="27"/>
      <c r="C36" s="28"/>
      <c r="D36" s="28"/>
      <c r="E36" s="29">
        <f t="shared" si="0"/>
        <v>0</v>
      </c>
    </row>
    <row r="37" spans="1:5" x14ac:dyDescent="0.25">
      <c r="A37" s="30" t="s">
        <v>2</v>
      </c>
      <c r="B37" s="31">
        <f>SUM(B6:B36)</f>
        <v>3842.25</v>
      </c>
      <c r="C37" s="31">
        <f>SUM(C6:C36)</f>
        <v>191.10000000000002</v>
      </c>
      <c r="D37" s="31">
        <f>SUM(D6:D36)</f>
        <v>363.25</v>
      </c>
      <c r="E37" s="32">
        <f>SUM(E6:E36)</f>
        <v>4396.6000000000004</v>
      </c>
    </row>
    <row r="38" spans="1:5" x14ac:dyDescent="0.25">
      <c r="A38" s="24" t="s">
        <v>7</v>
      </c>
      <c r="B38" s="19">
        <f>COUNTA(B6:B36)</f>
        <v>25</v>
      </c>
      <c r="C38" s="19">
        <f>COUNTA(C6:C36)</f>
        <v>9</v>
      </c>
      <c r="D38" s="19">
        <f>COUNTA(D6:D36)</f>
        <v>12</v>
      </c>
      <c r="E38" s="21">
        <f>COUNTA(E6:E36)-COUNTIF(E6:E36,0)</f>
        <v>25</v>
      </c>
    </row>
    <row r="39" spans="1:5" x14ac:dyDescent="0.25">
      <c r="A39" s="25" t="s">
        <v>8</v>
      </c>
      <c r="B39" s="22">
        <f>B37/B38</f>
        <v>153.69</v>
      </c>
      <c r="C39" s="22">
        <f>C37/C38</f>
        <v>21.233333333333334</v>
      </c>
      <c r="D39" s="22">
        <f>D37/D38</f>
        <v>30.270833333333332</v>
      </c>
      <c r="E39" s="23">
        <f>E37/E38</f>
        <v>175.864</v>
      </c>
    </row>
  </sheetData>
  <mergeCells count="4">
    <mergeCell ref="A3:E3"/>
    <mergeCell ref="A4:A5"/>
    <mergeCell ref="B4:D4"/>
    <mergeCell ref="E4:E5"/>
  </mergeCells>
  <pageMargins left="0" right="0" top="0" bottom="0" header="0" footer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31" workbookViewId="0">
      <selection activeCell="D45" sqref="D45"/>
    </sheetView>
  </sheetViews>
  <sheetFormatPr defaultRowHeight="15" x14ac:dyDescent="0.2"/>
  <sheetData>
    <row r="2" spans="1:5" ht="18.75" x14ac:dyDescent="0.25">
      <c r="A2" s="58" t="s">
        <v>11</v>
      </c>
      <c r="B2" s="59"/>
      <c r="C2" s="59"/>
      <c r="D2" s="59"/>
      <c r="E2" s="60"/>
    </row>
    <row r="3" spans="1:5" ht="18.75" x14ac:dyDescent="0.2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37" t="s">
        <v>1</v>
      </c>
      <c r="D4" s="37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>
        <v>162.44999999999999</v>
      </c>
      <c r="C6" s="18"/>
      <c r="D6" s="18"/>
      <c r="E6" s="5">
        <f t="shared" ref="E6:E36" si="0">SUM(B6:D6)</f>
        <v>162.44999999999999</v>
      </c>
    </row>
    <row r="7" spans="1:5" x14ac:dyDescent="0.2">
      <c r="A7" s="64" t="s">
        <v>75</v>
      </c>
      <c r="B7" s="5">
        <v>603.54999999999995</v>
      </c>
      <c r="C7" s="18">
        <v>49.4</v>
      </c>
      <c r="D7" s="18">
        <v>17.899999999999999</v>
      </c>
      <c r="E7" s="5">
        <f t="shared" si="0"/>
        <v>670.84999999999991</v>
      </c>
    </row>
    <row r="8" spans="1:5" x14ac:dyDescent="0.2">
      <c r="A8" s="64" t="s">
        <v>76</v>
      </c>
      <c r="B8" s="5"/>
      <c r="C8" s="18"/>
      <c r="D8" s="18"/>
      <c r="E8" s="5">
        <f t="shared" si="0"/>
        <v>0</v>
      </c>
    </row>
    <row r="9" spans="1:5" x14ac:dyDescent="0.2">
      <c r="A9" s="64" t="s">
        <v>77</v>
      </c>
      <c r="B9" s="5">
        <v>588.1</v>
      </c>
      <c r="C9" s="18">
        <v>32.299999999999997</v>
      </c>
      <c r="D9" s="18"/>
      <c r="E9" s="5">
        <f t="shared" si="0"/>
        <v>620.4</v>
      </c>
    </row>
    <row r="10" spans="1:5" x14ac:dyDescent="0.2">
      <c r="A10" s="64" t="s">
        <v>78</v>
      </c>
      <c r="B10" s="5">
        <v>235</v>
      </c>
      <c r="C10" s="18"/>
      <c r="D10" s="18">
        <v>70.400000000000006</v>
      </c>
      <c r="E10" s="5">
        <f t="shared" si="0"/>
        <v>305.39999999999998</v>
      </c>
    </row>
    <row r="11" spans="1:5" x14ac:dyDescent="0.2">
      <c r="A11" s="64" t="s">
        <v>79</v>
      </c>
      <c r="B11" s="5">
        <v>154.4</v>
      </c>
      <c r="C11" s="18">
        <v>30.9</v>
      </c>
      <c r="D11" s="18"/>
      <c r="E11" s="5">
        <f t="shared" si="0"/>
        <v>185.3</v>
      </c>
    </row>
    <row r="12" spans="1:5" x14ac:dyDescent="0.2">
      <c r="A12" s="64" t="s">
        <v>80</v>
      </c>
      <c r="B12" s="5">
        <v>401.7</v>
      </c>
      <c r="C12" s="18">
        <v>25.2</v>
      </c>
      <c r="D12" s="18">
        <v>13.5</v>
      </c>
      <c r="E12" s="5">
        <f t="shared" si="0"/>
        <v>440.4</v>
      </c>
    </row>
    <row r="13" spans="1:5" x14ac:dyDescent="0.2">
      <c r="A13" s="64" t="s">
        <v>51</v>
      </c>
      <c r="B13" s="5">
        <v>337.45</v>
      </c>
      <c r="C13" s="18"/>
      <c r="D13" s="18">
        <v>90.4</v>
      </c>
      <c r="E13" s="5">
        <f t="shared" si="0"/>
        <v>427.85</v>
      </c>
    </row>
    <row r="14" spans="1:5" x14ac:dyDescent="0.2">
      <c r="A14" s="64" t="s">
        <v>81</v>
      </c>
      <c r="B14" s="5">
        <v>540.65</v>
      </c>
      <c r="C14" s="18">
        <v>40.200000000000003</v>
      </c>
      <c r="D14" s="18">
        <v>45.3</v>
      </c>
      <c r="E14" s="5">
        <f t="shared" si="0"/>
        <v>626.15</v>
      </c>
    </row>
    <row r="15" spans="1:5" x14ac:dyDescent="0.2">
      <c r="A15" s="64" t="s">
        <v>82</v>
      </c>
      <c r="B15" s="5">
        <v>371</v>
      </c>
      <c r="C15" s="18"/>
      <c r="D15" s="18">
        <v>15</v>
      </c>
      <c r="E15" s="5">
        <f t="shared" si="0"/>
        <v>386</v>
      </c>
    </row>
    <row r="16" spans="1:5" x14ac:dyDescent="0.2">
      <c r="A16" s="64" t="s">
        <v>83</v>
      </c>
      <c r="B16" s="5"/>
      <c r="C16" s="18"/>
      <c r="D16" s="18"/>
      <c r="E16" s="5">
        <f t="shared" si="0"/>
        <v>0</v>
      </c>
    </row>
    <row r="17" spans="1:5" x14ac:dyDescent="0.2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">
      <c r="A18" s="64" t="s">
        <v>85</v>
      </c>
      <c r="B18" s="5">
        <v>347.6</v>
      </c>
      <c r="C18" s="18"/>
      <c r="D18" s="18"/>
      <c r="E18" s="5">
        <f t="shared" si="0"/>
        <v>347.6</v>
      </c>
    </row>
    <row r="19" spans="1:5" x14ac:dyDescent="0.2">
      <c r="A19" s="64" t="s">
        <v>86</v>
      </c>
      <c r="B19" s="5">
        <v>306.05</v>
      </c>
      <c r="C19" s="18">
        <v>39.700000000000003</v>
      </c>
      <c r="D19" s="18">
        <v>57.6</v>
      </c>
      <c r="E19" s="5">
        <f t="shared" si="0"/>
        <v>403.35</v>
      </c>
    </row>
    <row r="20" spans="1:5" x14ac:dyDescent="0.2">
      <c r="A20" s="64" t="s">
        <v>58</v>
      </c>
      <c r="B20" s="5">
        <v>413.55</v>
      </c>
      <c r="C20" s="18"/>
      <c r="D20" s="18">
        <v>65.3</v>
      </c>
      <c r="E20" s="5">
        <f t="shared" si="0"/>
        <v>478.85</v>
      </c>
    </row>
    <row r="21" spans="1:5" x14ac:dyDescent="0.2">
      <c r="A21" s="64" t="s">
        <v>87</v>
      </c>
      <c r="B21" s="5">
        <v>517.4</v>
      </c>
      <c r="C21" s="18">
        <v>52</v>
      </c>
      <c r="D21" s="18">
        <v>46.9</v>
      </c>
      <c r="E21" s="5">
        <f t="shared" si="0"/>
        <v>616.29999999999995</v>
      </c>
    </row>
    <row r="22" spans="1:5" x14ac:dyDescent="0.2">
      <c r="A22" s="64" t="s">
        <v>88</v>
      </c>
      <c r="B22" s="5">
        <v>385.85</v>
      </c>
      <c r="C22" s="18">
        <v>48.7</v>
      </c>
      <c r="D22" s="18"/>
      <c r="E22" s="5">
        <f t="shared" si="0"/>
        <v>434.55</v>
      </c>
    </row>
    <row r="23" spans="1:5" x14ac:dyDescent="0.2">
      <c r="A23" s="64" t="s">
        <v>89</v>
      </c>
      <c r="B23" s="5"/>
      <c r="C23" s="18"/>
      <c r="D23" s="18"/>
      <c r="E23" s="5">
        <f t="shared" si="0"/>
        <v>0</v>
      </c>
    </row>
    <row r="24" spans="1:5" x14ac:dyDescent="0.2">
      <c r="A24" s="64" t="s">
        <v>90</v>
      </c>
      <c r="B24" s="5">
        <v>182.75</v>
      </c>
      <c r="C24" s="18">
        <v>23.3</v>
      </c>
      <c r="D24" s="18"/>
      <c r="E24" s="5">
        <f t="shared" si="0"/>
        <v>206.05</v>
      </c>
    </row>
    <row r="25" spans="1:5" x14ac:dyDescent="0.2">
      <c r="A25" s="64" t="s">
        <v>91</v>
      </c>
      <c r="B25" s="5">
        <v>147.9</v>
      </c>
      <c r="C25" s="18"/>
      <c r="D25" s="18">
        <v>29.9</v>
      </c>
      <c r="E25" s="5">
        <f t="shared" si="0"/>
        <v>177.8</v>
      </c>
    </row>
    <row r="26" spans="1:5" x14ac:dyDescent="0.2">
      <c r="A26" s="64" t="s">
        <v>92</v>
      </c>
      <c r="B26" s="5">
        <v>213.35</v>
      </c>
      <c r="C26" s="18">
        <v>38.700000000000003</v>
      </c>
      <c r="D26" s="18">
        <v>16.5</v>
      </c>
      <c r="E26" s="5">
        <f t="shared" si="0"/>
        <v>268.55</v>
      </c>
    </row>
    <row r="27" spans="1:5" x14ac:dyDescent="0.2">
      <c r="A27" s="64" t="s">
        <v>65</v>
      </c>
      <c r="B27" s="5">
        <v>276.60000000000002</v>
      </c>
      <c r="C27" s="18">
        <v>35.1</v>
      </c>
      <c r="D27" s="18">
        <v>57.2</v>
      </c>
      <c r="E27" s="5">
        <f t="shared" si="0"/>
        <v>368.90000000000003</v>
      </c>
    </row>
    <row r="28" spans="1:5" x14ac:dyDescent="0.2">
      <c r="A28" s="64" t="s">
        <v>93</v>
      </c>
      <c r="B28" s="5">
        <v>353.4</v>
      </c>
      <c r="C28" s="18"/>
      <c r="D28" s="18"/>
      <c r="E28" s="5">
        <f t="shared" si="0"/>
        <v>353.4</v>
      </c>
    </row>
    <row r="29" spans="1:5" x14ac:dyDescent="0.2">
      <c r="A29" s="64" t="s">
        <v>94</v>
      </c>
      <c r="B29" s="5">
        <v>308.75</v>
      </c>
      <c r="C29" s="18">
        <v>107.6</v>
      </c>
      <c r="D29" s="18">
        <v>57.9</v>
      </c>
      <c r="E29" s="5">
        <f t="shared" si="0"/>
        <v>474.25</v>
      </c>
    </row>
    <row r="30" spans="1:5" x14ac:dyDescent="0.2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">
      <c r="A31" s="64" t="s">
        <v>96</v>
      </c>
      <c r="B31" s="5">
        <v>213.7</v>
      </c>
      <c r="C31" s="18"/>
      <c r="D31" s="18">
        <v>4</v>
      </c>
      <c r="E31" s="5">
        <f t="shared" si="0"/>
        <v>217.7</v>
      </c>
    </row>
    <row r="32" spans="1:5" x14ac:dyDescent="0.2">
      <c r="A32" s="64" t="s">
        <v>97</v>
      </c>
      <c r="B32" s="5">
        <v>148.6</v>
      </c>
      <c r="C32" s="18"/>
      <c r="D32" s="18"/>
      <c r="E32" s="5">
        <f t="shared" si="0"/>
        <v>148.6</v>
      </c>
    </row>
    <row r="33" spans="1:5" x14ac:dyDescent="0.2">
      <c r="A33" s="64" t="s">
        <v>98</v>
      </c>
      <c r="B33" s="5">
        <v>352.3</v>
      </c>
      <c r="C33" s="18">
        <v>111.7</v>
      </c>
      <c r="D33" s="18"/>
      <c r="E33" s="5">
        <f t="shared" si="0"/>
        <v>464</v>
      </c>
    </row>
    <row r="34" spans="1:5" x14ac:dyDescent="0.2">
      <c r="A34" s="64" t="s">
        <v>72</v>
      </c>
      <c r="B34" s="5">
        <v>437.8</v>
      </c>
      <c r="C34" s="18">
        <v>31.9</v>
      </c>
      <c r="D34" s="18"/>
      <c r="E34" s="5">
        <f t="shared" si="0"/>
        <v>469.7</v>
      </c>
    </row>
    <row r="35" spans="1:5" x14ac:dyDescent="0.2">
      <c r="A35" s="64" t="s">
        <v>99</v>
      </c>
      <c r="B35" s="5">
        <v>600.5</v>
      </c>
      <c r="C35" s="18">
        <v>117.4</v>
      </c>
      <c r="D35" s="18">
        <v>8</v>
      </c>
      <c r="E35" s="5">
        <f t="shared" si="0"/>
        <v>725.9</v>
      </c>
    </row>
    <row r="36" spans="1:5" x14ac:dyDescent="0.2">
      <c r="A36" s="65" t="s">
        <v>140</v>
      </c>
      <c r="B36" s="27">
        <v>545.35</v>
      </c>
      <c r="C36" s="28">
        <v>36.4</v>
      </c>
      <c r="D36" s="28"/>
      <c r="E36" s="27">
        <f t="shared" si="0"/>
        <v>581.75</v>
      </c>
    </row>
    <row r="37" spans="1:5" x14ac:dyDescent="0.2">
      <c r="A37" s="66" t="s">
        <v>2</v>
      </c>
      <c r="B37" s="31">
        <f>SUM(B6:B36)</f>
        <v>9145.7500000000018</v>
      </c>
      <c r="C37" s="31">
        <f>SUM(C6:C36)</f>
        <v>820.5</v>
      </c>
      <c r="D37" s="31">
        <f>SUM(D6:D36)</f>
        <v>595.79999999999995</v>
      </c>
      <c r="E37" s="31">
        <f>SUM(E6:E36)</f>
        <v>10562.050000000001</v>
      </c>
    </row>
    <row r="38" spans="1:5" x14ac:dyDescent="0.2">
      <c r="A38" s="33" t="s">
        <v>7</v>
      </c>
      <c r="B38" s="19">
        <f>COUNTA(B6:B36)</f>
        <v>26</v>
      </c>
      <c r="C38" s="19">
        <f>COUNTA(C6:C36)</f>
        <v>16</v>
      </c>
      <c r="D38" s="19">
        <f>COUNTA(D6:D36)</f>
        <v>15</v>
      </c>
      <c r="E38" s="68">
        <f>COUNTA(E6:E36)-COUNTIF(E6:E36,0)</f>
        <v>26</v>
      </c>
    </row>
    <row r="39" spans="1:5" x14ac:dyDescent="0.2">
      <c r="A39" s="33" t="s">
        <v>8</v>
      </c>
      <c r="B39" s="69">
        <f>B37/B38</f>
        <v>351.75961538461547</v>
      </c>
      <c r="C39" s="69">
        <f>C37/C38</f>
        <v>51.28125</v>
      </c>
      <c r="D39" s="69">
        <f>D37/D38</f>
        <v>39.72</v>
      </c>
      <c r="E39" s="69">
        <f>E37/E38</f>
        <v>406.23269230769233</v>
      </c>
    </row>
  </sheetData>
  <pageMargins left="0" right="0" top="0" bottom="0" header="0" footer="0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7" workbookViewId="0">
      <selection activeCell="F41" sqref="F41"/>
    </sheetView>
  </sheetViews>
  <sheetFormatPr defaultRowHeight="15" x14ac:dyDescent="0.2"/>
  <cols>
    <col min="1" max="1" width="9.42578125" customWidth="1"/>
  </cols>
  <sheetData>
    <row r="2" spans="1:5" ht="18.75" x14ac:dyDescent="0.25">
      <c r="A2" s="70" t="s">
        <v>12</v>
      </c>
      <c r="B2" s="59"/>
      <c r="C2" s="59"/>
      <c r="D2" s="59"/>
      <c r="E2" s="60"/>
    </row>
    <row r="3" spans="1:5" ht="18.75" x14ac:dyDescent="0.2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37" t="s">
        <v>1</v>
      </c>
      <c r="D4" s="37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">
      <c r="A7" s="64" t="s">
        <v>75</v>
      </c>
      <c r="B7" s="5"/>
      <c r="C7" s="18"/>
      <c r="D7" s="18"/>
      <c r="E7" s="5">
        <f t="shared" si="0"/>
        <v>0</v>
      </c>
    </row>
    <row r="8" spans="1:5" x14ac:dyDescent="0.2">
      <c r="A8" s="64" t="s">
        <v>76</v>
      </c>
      <c r="B8" s="5">
        <v>256.75</v>
      </c>
      <c r="C8" s="18">
        <v>46</v>
      </c>
      <c r="D8" s="18"/>
      <c r="E8" s="5">
        <f t="shared" si="0"/>
        <v>302.75</v>
      </c>
    </row>
    <row r="9" spans="1:5" x14ac:dyDescent="0.2">
      <c r="A9" s="64" t="s">
        <v>77</v>
      </c>
      <c r="B9" s="5">
        <v>245.1</v>
      </c>
      <c r="C9" s="18">
        <v>15.9</v>
      </c>
      <c r="D9" s="18">
        <v>29.6</v>
      </c>
      <c r="E9" s="5">
        <f t="shared" si="0"/>
        <v>290.60000000000002</v>
      </c>
    </row>
    <row r="10" spans="1:5" x14ac:dyDescent="0.2">
      <c r="A10" s="64" t="s">
        <v>78</v>
      </c>
      <c r="B10" s="5">
        <v>180.9</v>
      </c>
      <c r="C10" s="18">
        <v>23.5</v>
      </c>
      <c r="D10" s="18"/>
      <c r="E10" s="5">
        <f t="shared" si="0"/>
        <v>204.4</v>
      </c>
    </row>
    <row r="11" spans="1:5" x14ac:dyDescent="0.2">
      <c r="A11" s="64" t="s">
        <v>79</v>
      </c>
      <c r="B11" s="5">
        <v>531.20000000000005</v>
      </c>
      <c r="C11" s="18">
        <v>79.900000000000006</v>
      </c>
      <c r="D11" s="18">
        <v>15.6</v>
      </c>
      <c r="E11" s="5">
        <f t="shared" si="0"/>
        <v>626.70000000000005</v>
      </c>
    </row>
    <row r="12" spans="1:5" x14ac:dyDescent="0.2">
      <c r="A12" s="64" t="s">
        <v>80</v>
      </c>
      <c r="B12" s="5">
        <v>611.75</v>
      </c>
      <c r="C12" s="18">
        <v>16.7</v>
      </c>
      <c r="D12" s="18">
        <v>28</v>
      </c>
      <c r="E12" s="5">
        <f t="shared" si="0"/>
        <v>656.45</v>
      </c>
    </row>
    <row r="13" spans="1:5" x14ac:dyDescent="0.2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">
      <c r="A14" s="64" t="s">
        <v>81</v>
      </c>
      <c r="B14" s="5">
        <v>186.25</v>
      </c>
      <c r="C14" s="18">
        <v>24</v>
      </c>
      <c r="D14" s="18">
        <v>46.7</v>
      </c>
      <c r="E14" s="5">
        <f t="shared" si="0"/>
        <v>256.95</v>
      </c>
    </row>
    <row r="15" spans="1:5" x14ac:dyDescent="0.2">
      <c r="A15" s="64" t="s">
        <v>82</v>
      </c>
      <c r="B15" s="5">
        <v>375</v>
      </c>
      <c r="C15" s="18">
        <v>39.6</v>
      </c>
      <c r="D15" s="18">
        <v>46</v>
      </c>
      <c r="E15" s="5">
        <f t="shared" si="0"/>
        <v>460.6</v>
      </c>
    </row>
    <row r="16" spans="1:5" x14ac:dyDescent="0.2">
      <c r="A16" s="64" t="s">
        <v>83</v>
      </c>
      <c r="B16" s="5">
        <v>329.85</v>
      </c>
      <c r="C16" s="18"/>
      <c r="D16" s="18"/>
      <c r="E16" s="5">
        <f t="shared" si="0"/>
        <v>329.85</v>
      </c>
    </row>
    <row r="17" spans="1:5" x14ac:dyDescent="0.2">
      <c r="A17" s="64" t="s">
        <v>84</v>
      </c>
      <c r="B17" s="5">
        <v>270</v>
      </c>
      <c r="C17" s="18">
        <v>83.39</v>
      </c>
      <c r="D17" s="18">
        <v>159.65</v>
      </c>
      <c r="E17" s="5">
        <f t="shared" si="0"/>
        <v>513.04</v>
      </c>
    </row>
    <row r="18" spans="1:5" x14ac:dyDescent="0.2">
      <c r="A18" s="64" t="s">
        <v>85</v>
      </c>
      <c r="B18" s="5">
        <v>252.15</v>
      </c>
      <c r="C18" s="18"/>
      <c r="D18" s="18"/>
      <c r="E18" s="5">
        <f t="shared" si="0"/>
        <v>252.15</v>
      </c>
    </row>
    <row r="19" spans="1:5" x14ac:dyDescent="0.2">
      <c r="A19" s="64" t="s">
        <v>86</v>
      </c>
      <c r="B19" s="5">
        <v>454.55</v>
      </c>
      <c r="C19" s="18">
        <v>81.400000000000006</v>
      </c>
      <c r="D19" s="18">
        <v>45.25</v>
      </c>
      <c r="E19" s="5">
        <f t="shared" si="0"/>
        <v>581.20000000000005</v>
      </c>
    </row>
    <row r="20" spans="1:5" x14ac:dyDescent="0.2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">
      <c r="A21" s="64" t="s">
        <v>87</v>
      </c>
      <c r="B21" s="5">
        <v>181.15</v>
      </c>
      <c r="C21" s="18"/>
      <c r="D21" s="18"/>
      <c r="E21" s="5">
        <f t="shared" si="0"/>
        <v>181.15</v>
      </c>
    </row>
    <row r="22" spans="1:5" x14ac:dyDescent="0.2">
      <c r="A22" s="64" t="s">
        <v>88</v>
      </c>
      <c r="B22" s="5">
        <v>197.15</v>
      </c>
      <c r="C22" s="18"/>
      <c r="D22" s="18">
        <v>16.5</v>
      </c>
      <c r="E22" s="5">
        <f t="shared" si="0"/>
        <v>213.65</v>
      </c>
    </row>
    <row r="23" spans="1:5" x14ac:dyDescent="0.2">
      <c r="A23" s="64" t="s">
        <v>89</v>
      </c>
      <c r="B23" s="5">
        <v>261.55</v>
      </c>
      <c r="C23" s="18"/>
      <c r="D23" s="18"/>
      <c r="E23" s="5">
        <f t="shared" si="0"/>
        <v>261.55</v>
      </c>
    </row>
    <row r="24" spans="1:5" x14ac:dyDescent="0.2">
      <c r="A24" s="64" t="s">
        <v>90</v>
      </c>
      <c r="B24" s="5">
        <v>383.55</v>
      </c>
      <c r="C24" s="18"/>
      <c r="D24" s="18">
        <v>7.5</v>
      </c>
      <c r="E24" s="5">
        <f t="shared" si="0"/>
        <v>391.05</v>
      </c>
    </row>
    <row r="25" spans="1:5" x14ac:dyDescent="0.2">
      <c r="A25" s="64" t="s">
        <v>91</v>
      </c>
      <c r="B25" s="5">
        <v>264.8</v>
      </c>
      <c r="C25" s="18"/>
      <c r="D25" s="18"/>
      <c r="E25" s="5">
        <f t="shared" si="0"/>
        <v>264.8</v>
      </c>
    </row>
    <row r="26" spans="1:5" x14ac:dyDescent="0.2">
      <c r="A26" s="64" t="s">
        <v>92</v>
      </c>
      <c r="B26" s="5">
        <v>323.25</v>
      </c>
      <c r="C26" s="18">
        <v>37.549999999999997</v>
      </c>
      <c r="D26" s="18"/>
      <c r="E26" s="5">
        <f t="shared" si="0"/>
        <v>360.8</v>
      </c>
    </row>
    <row r="27" spans="1:5" x14ac:dyDescent="0.2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">
      <c r="A28" s="64" t="s">
        <v>93</v>
      </c>
      <c r="B28" s="5">
        <v>219.3</v>
      </c>
      <c r="C28" s="18"/>
      <c r="D28" s="18"/>
      <c r="E28" s="5">
        <f t="shared" si="0"/>
        <v>219.3</v>
      </c>
    </row>
    <row r="29" spans="1:5" x14ac:dyDescent="0.2">
      <c r="A29" s="64" t="s">
        <v>94</v>
      </c>
      <c r="B29" s="5">
        <v>158.5</v>
      </c>
      <c r="C29" s="18"/>
      <c r="D29" s="18"/>
      <c r="E29" s="5">
        <f t="shared" si="0"/>
        <v>158.5</v>
      </c>
    </row>
    <row r="30" spans="1:5" x14ac:dyDescent="0.2">
      <c r="A30" s="64" t="s">
        <v>95</v>
      </c>
      <c r="B30" s="5">
        <v>427.55</v>
      </c>
      <c r="C30" s="18"/>
      <c r="D30" s="18"/>
      <c r="E30" s="5">
        <f t="shared" si="0"/>
        <v>427.55</v>
      </c>
    </row>
    <row r="31" spans="1:5" x14ac:dyDescent="0.2">
      <c r="A31" s="64" t="s">
        <v>96</v>
      </c>
      <c r="B31" s="5">
        <v>194.3</v>
      </c>
      <c r="C31" s="18">
        <v>22.9</v>
      </c>
      <c r="D31" s="18">
        <v>44.1</v>
      </c>
      <c r="E31" s="5">
        <f t="shared" si="0"/>
        <v>261.3</v>
      </c>
    </row>
    <row r="32" spans="1:5" x14ac:dyDescent="0.2">
      <c r="A32" s="64" t="s">
        <v>97</v>
      </c>
      <c r="B32" s="5">
        <v>291.14999999999998</v>
      </c>
      <c r="C32" s="18">
        <v>46.2</v>
      </c>
      <c r="D32" s="18">
        <v>20.9</v>
      </c>
      <c r="E32" s="5">
        <f t="shared" si="0"/>
        <v>358.24999999999994</v>
      </c>
    </row>
    <row r="33" spans="1:5" x14ac:dyDescent="0.2">
      <c r="A33" s="64" t="s">
        <v>98</v>
      </c>
      <c r="B33" s="5">
        <v>651.9</v>
      </c>
      <c r="C33" s="18">
        <v>32.25</v>
      </c>
      <c r="D33" s="18">
        <v>15.9</v>
      </c>
      <c r="E33" s="5">
        <f t="shared" si="0"/>
        <v>700.05</v>
      </c>
    </row>
    <row r="34" spans="1:5" x14ac:dyDescent="0.2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">
      <c r="A35" s="64" t="s">
        <v>99</v>
      </c>
      <c r="B35" s="5">
        <v>392.65</v>
      </c>
      <c r="C35" s="18"/>
      <c r="D35" s="18">
        <v>10</v>
      </c>
      <c r="E35" s="5">
        <f t="shared" si="0"/>
        <v>402.65</v>
      </c>
    </row>
    <row r="36" spans="1:5" x14ac:dyDescent="0.2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">
      <c r="A37" s="66" t="s">
        <v>2</v>
      </c>
      <c r="B37" s="31">
        <f>SUM(B6:B36)</f>
        <v>7640.3</v>
      </c>
      <c r="C37" s="31">
        <f>SUM(C6:C36)</f>
        <v>549.29</v>
      </c>
      <c r="D37" s="31">
        <f>SUM(D6:D36)</f>
        <v>485.7</v>
      </c>
      <c r="E37" s="31">
        <f>SUM(E6:E36)</f>
        <v>8675.2899999999991</v>
      </c>
    </row>
    <row r="38" spans="1:5" x14ac:dyDescent="0.2">
      <c r="A38" s="33" t="s">
        <v>7</v>
      </c>
      <c r="B38" s="19">
        <f>COUNTA(B6:B36)</f>
        <v>24</v>
      </c>
      <c r="C38" s="19">
        <f>COUNTA(C6:C36)</f>
        <v>13</v>
      </c>
      <c r="D38" s="19">
        <f>COUNTA(D6:D36)</f>
        <v>13</v>
      </c>
      <c r="E38" s="68">
        <f>COUNTA(E6:E36)-COUNTIF(E6:E36,0)</f>
        <v>24</v>
      </c>
    </row>
    <row r="39" spans="1:5" x14ac:dyDescent="0.2">
      <c r="A39" s="33" t="s">
        <v>8</v>
      </c>
      <c r="B39" s="69">
        <f>B37/B38</f>
        <v>318.34583333333336</v>
      </c>
      <c r="C39" s="69">
        <f>C37/C38</f>
        <v>42.253076923076918</v>
      </c>
      <c r="D39" s="69">
        <f>D37/D38</f>
        <v>37.361538461538458</v>
      </c>
      <c r="E39" s="69">
        <f>E37/E38</f>
        <v>361.47041666666661</v>
      </c>
    </row>
  </sheetData>
  <pageMargins left="0" right="0" top="0" bottom="0" header="0" footer="0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topLeftCell="A4" workbookViewId="0">
      <selection activeCell="H25" sqref="H25"/>
    </sheetView>
  </sheetViews>
  <sheetFormatPr defaultRowHeight="15" x14ac:dyDescent="0.2"/>
  <sheetData>
    <row r="3" spans="1:5" ht="18.75" x14ac:dyDescent="0.25">
      <c r="A3" s="83" t="s">
        <v>13</v>
      </c>
      <c r="B3" s="84"/>
      <c r="C3" s="84"/>
      <c r="D3" s="84"/>
      <c r="E3" s="85"/>
    </row>
    <row r="4" spans="1:5" ht="18.75" x14ac:dyDescent="0.2">
      <c r="A4" s="61" t="s">
        <v>38</v>
      </c>
      <c r="B4" s="56" t="s">
        <v>35</v>
      </c>
      <c r="C4" s="56" t="s">
        <v>39</v>
      </c>
      <c r="D4" s="56" t="s">
        <v>40</v>
      </c>
      <c r="E4" s="67" t="s">
        <v>41</v>
      </c>
    </row>
    <row r="5" spans="1:5" x14ac:dyDescent="0.2">
      <c r="A5" s="62" t="s">
        <v>3</v>
      </c>
      <c r="C5" s="37" t="s">
        <v>1</v>
      </c>
      <c r="D5" s="37"/>
      <c r="E5" s="62" t="s">
        <v>2</v>
      </c>
    </row>
    <row r="6" spans="1:5" x14ac:dyDescent="0.2">
      <c r="A6" s="63"/>
      <c r="B6" s="17" t="s">
        <v>4</v>
      </c>
      <c r="C6" s="17" t="s">
        <v>5</v>
      </c>
      <c r="D6" s="17" t="s">
        <v>6</v>
      </c>
      <c r="E6" s="63"/>
    </row>
    <row r="7" spans="1:5" x14ac:dyDescent="0.2">
      <c r="A7" s="64" t="s">
        <v>44</v>
      </c>
      <c r="B7" s="5">
        <v>256.60000000000002</v>
      </c>
      <c r="C7" s="18"/>
      <c r="D7" s="18">
        <v>102.6</v>
      </c>
      <c r="E7" s="5">
        <f t="shared" ref="E7:E37" si="0">SUM(B7:D7)</f>
        <v>359.20000000000005</v>
      </c>
    </row>
    <row r="8" spans="1:5" x14ac:dyDescent="0.2">
      <c r="A8" s="64" t="s">
        <v>75</v>
      </c>
      <c r="B8" s="5">
        <v>368.75</v>
      </c>
      <c r="C8" s="18">
        <v>44.8</v>
      </c>
      <c r="D8" s="18"/>
      <c r="E8" s="5">
        <f t="shared" si="0"/>
        <v>413.55</v>
      </c>
    </row>
    <row r="9" spans="1:5" x14ac:dyDescent="0.2">
      <c r="A9" s="64" t="s">
        <v>76</v>
      </c>
      <c r="B9" s="5">
        <v>292.55</v>
      </c>
      <c r="C9" s="18"/>
      <c r="D9" s="18"/>
      <c r="E9" s="5">
        <f t="shared" si="0"/>
        <v>292.55</v>
      </c>
    </row>
    <row r="10" spans="1:5" x14ac:dyDescent="0.2">
      <c r="A10" s="64" t="s">
        <v>77</v>
      </c>
      <c r="B10" s="5">
        <v>501.5</v>
      </c>
      <c r="C10" s="18"/>
      <c r="D10" s="18">
        <v>18.8</v>
      </c>
      <c r="E10" s="5">
        <f t="shared" si="0"/>
        <v>520.29999999999995</v>
      </c>
    </row>
    <row r="11" spans="1:5" x14ac:dyDescent="0.2">
      <c r="A11" s="64" t="s">
        <v>78</v>
      </c>
      <c r="B11" s="5">
        <v>509.5</v>
      </c>
      <c r="C11" s="18"/>
      <c r="D11" s="18">
        <v>73.8</v>
      </c>
      <c r="E11" s="5">
        <f t="shared" si="0"/>
        <v>583.29999999999995</v>
      </c>
    </row>
    <row r="12" spans="1:5" x14ac:dyDescent="0.2">
      <c r="A12" s="64" t="s">
        <v>79</v>
      </c>
      <c r="B12" s="5"/>
      <c r="C12" s="18"/>
      <c r="D12" s="18"/>
      <c r="E12" s="5">
        <f t="shared" si="0"/>
        <v>0</v>
      </c>
    </row>
    <row r="13" spans="1:5" x14ac:dyDescent="0.2">
      <c r="A13" s="64" t="s">
        <v>80</v>
      </c>
      <c r="B13" s="5">
        <v>214.9</v>
      </c>
      <c r="C13" s="18">
        <v>17</v>
      </c>
      <c r="D13" s="18">
        <v>29.4</v>
      </c>
      <c r="E13" s="5">
        <f t="shared" si="0"/>
        <v>261.3</v>
      </c>
    </row>
    <row r="14" spans="1:5" x14ac:dyDescent="0.2">
      <c r="A14" s="64" t="s">
        <v>51</v>
      </c>
      <c r="B14" s="5">
        <v>340.75</v>
      </c>
      <c r="C14" s="18"/>
      <c r="D14" s="18"/>
      <c r="E14" s="5">
        <f t="shared" si="0"/>
        <v>340.75</v>
      </c>
    </row>
    <row r="15" spans="1:5" x14ac:dyDescent="0.2">
      <c r="A15" s="64" t="s">
        <v>81</v>
      </c>
      <c r="B15" s="5">
        <v>509.9</v>
      </c>
      <c r="C15" s="18">
        <v>12.5</v>
      </c>
      <c r="D15" s="18">
        <v>128.9</v>
      </c>
      <c r="E15" s="5">
        <f t="shared" si="0"/>
        <v>651.29999999999995</v>
      </c>
    </row>
    <row r="16" spans="1:5" x14ac:dyDescent="0.2">
      <c r="A16" s="64" t="s">
        <v>82</v>
      </c>
      <c r="B16" s="5">
        <v>323.2</v>
      </c>
      <c r="C16" s="18">
        <v>33.4</v>
      </c>
      <c r="D16" s="18">
        <v>90.89</v>
      </c>
      <c r="E16" s="5">
        <f t="shared" si="0"/>
        <v>447.48999999999995</v>
      </c>
    </row>
    <row r="17" spans="1:5" x14ac:dyDescent="0.2">
      <c r="A17" s="64" t="s">
        <v>83</v>
      </c>
      <c r="B17" s="5">
        <v>675.5</v>
      </c>
      <c r="C17" s="18">
        <v>48.9</v>
      </c>
      <c r="D17" s="18">
        <v>32.9</v>
      </c>
      <c r="E17" s="5">
        <f t="shared" si="0"/>
        <v>757.3</v>
      </c>
    </row>
    <row r="18" spans="1:5" x14ac:dyDescent="0.2">
      <c r="A18" s="64" t="s">
        <v>84</v>
      </c>
      <c r="B18" s="5">
        <v>472.95</v>
      </c>
      <c r="C18" s="18">
        <v>109.4</v>
      </c>
      <c r="D18" s="18"/>
      <c r="E18" s="5">
        <f t="shared" si="0"/>
        <v>582.35</v>
      </c>
    </row>
    <row r="19" spans="1:5" x14ac:dyDescent="0.2">
      <c r="A19" s="64" t="s">
        <v>85</v>
      </c>
      <c r="B19" s="5"/>
      <c r="C19" s="18"/>
      <c r="D19" s="18"/>
      <c r="E19" s="5">
        <f t="shared" si="0"/>
        <v>0</v>
      </c>
    </row>
    <row r="20" spans="1:5" x14ac:dyDescent="0.2">
      <c r="A20" s="64" t="s">
        <v>86</v>
      </c>
      <c r="B20" s="5">
        <v>218.3</v>
      </c>
      <c r="C20" s="18"/>
      <c r="D20" s="18"/>
      <c r="E20" s="5">
        <f t="shared" si="0"/>
        <v>218.3</v>
      </c>
    </row>
    <row r="21" spans="1:5" x14ac:dyDescent="0.2">
      <c r="A21" s="64" t="s">
        <v>58</v>
      </c>
      <c r="B21" s="5">
        <v>345.35</v>
      </c>
      <c r="C21" s="18"/>
      <c r="D21" s="18"/>
      <c r="E21" s="5">
        <f t="shared" si="0"/>
        <v>345.35</v>
      </c>
    </row>
    <row r="22" spans="1:5" x14ac:dyDescent="0.2">
      <c r="A22" s="64" t="s">
        <v>87</v>
      </c>
      <c r="B22" s="5">
        <v>276.39999999999998</v>
      </c>
      <c r="C22" s="18">
        <v>61.9</v>
      </c>
      <c r="D22" s="18">
        <v>62.6</v>
      </c>
      <c r="E22" s="5">
        <f t="shared" si="0"/>
        <v>400.9</v>
      </c>
    </row>
    <row r="23" spans="1:5" x14ac:dyDescent="0.2">
      <c r="A23" s="64" t="s">
        <v>88</v>
      </c>
      <c r="B23" s="5">
        <v>313.25</v>
      </c>
      <c r="C23" s="18">
        <v>107.95</v>
      </c>
      <c r="D23" s="18"/>
      <c r="E23" s="5">
        <f t="shared" si="0"/>
        <v>421.2</v>
      </c>
    </row>
    <row r="24" spans="1:5" x14ac:dyDescent="0.2">
      <c r="A24" s="64" t="s">
        <v>89</v>
      </c>
      <c r="B24" s="5">
        <v>495.1</v>
      </c>
      <c r="C24" s="18"/>
      <c r="D24" s="18">
        <v>111.4</v>
      </c>
      <c r="E24" s="5">
        <f t="shared" si="0"/>
        <v>606.5</v>
      </c>
    </row>
    <row r="25" spans="1:5" x14ac:dyDescent="0.2">
      <c r="A25" s="64" t="s">
        <v>90</v>
      </c>
      <c r="B25" s="5">
        <v>1059.9000000000001</v>
      </c>
      <c r="C25" s="18">
        <v>33.1</v>
      </c>
      <c r="D25" s="18">
        <v>132.75</v>
      </c>
      <c r="E25" s="5">
        <f t="shared" si="0"/>
        <v>1225.75</v>
      </c>
    </row>
    <row r="26" spans="1:5" x14ac:dyDescent="0.2">
      <c r="A26" s="64" t="s">
        <v>91</v>
      </c>
      <c r="B26" s="5"/>
      <c r="C26" s="18"/>
      <c r="D26" s="18"/>
      <c r="E26" s="5">
        <f t="shared" si="0"/>
        <v>0</v>
      </c>
    </row>
    <row r="27" spans="1:5" x14ac:dyDescent="0.2">
      <c r="A27" s="64" t="s">
        <v>92</v>
      </c>
      <c r="B27" s="5">
        <v>561.25</v>
      </c>
      <c r="C27" s="18"/>
      <c r="D27" s="18">
        <v>37.5</v>
      </c>
      <c r="E27" s="5">
        <f t="shared" si="0"/>
        <v>598.75</v>
      </c>
    </row>
    <row r="28" spans="1:5" x14ac:dyDescent="0.2">
      <c r="A28" s="64" t="s">
        <v>65</v>
      </c>
      <c r="B28" s="5">
        <v>672.2</v>
      </c>
      <c r="C28" s="18">
        <v>61.4</v>
      </c>
      <c r="D28" s="18">
        <v>148.94999999999999</v>
      </c>
      <c r="E28" s="5">
        <f t="shared" si="0"/>
        <v>882.55</v>
      </c>
    </row>
    <row r="29" spans="1:5" x14ac:dyDescent="0.2">
      <c r="A29" s="64" t="s">
        <v>93</v>
      </c>
      <c r="B29" s="5">
        <v>987.6</v>
      </c>
      <c r="C29" s="18">
        <v>15</v>
      </c>
      <c r="D29" s="18">
        <v>27.7</v>
      </c>
      <c r="E29" s="5">
        <f t="shared" si="0"/>
        <v>1030.3</v>
      </c>
    </row>
    <row r="30" spans="1:5" x14ac:dyDescent="0.2">
      <c r="A30" s="64" t="s">
        <v>94</v>
      </c>
      <c r="B30" s="5">
        <v>902.9</v>
      </c>
      <c r="C30" s="18">
        <v>22.2</v>
      </c>
      <c r="D30" s="18">
        <v>5.8</v>
      </c>
      <c r="E30" s="5">
        <f t="shared" si="0"/>
        <v>930.9</v>
      </c>
    </row>
    <row r="31" spans="1:5" x14ac:dyDescent="0.2">
      <c r="A31" s="64" t="s">
        <v>95</v>
      </c>
      <c r="B31" s="5"/>
      <c r="C31" s="18"/>
      <c r="D31" s="18"/>
      <c r="E31" s="5">
        <f t="shared" si="0"/>
        <v>0</v>
      </c>
    </row>
    <row r="32" spans="1:5" x14ac:dyDescent="0.2">
      <c r="A32" s="64" t="s">
        <v>96</v>
      </c>
      <c r="B32" s="5">
        <v>188.55</v>
      </c>
      <c r="C32" s="18"/>
      <c r="D32" s="18"/>
      <c r="E32" s="5">
        <f t="shared" si="0"/>
        <v>188.55</v>
      </c>
    </row>
    <row r="33" spans="1:5" x14ac:dyDescent="0.2">
      <c r="A33" s="64" t="s">
        <v>97</v>
      </c>
      <c r="B33" s="5"/>
      <c r="C33" s="18"/>
      <c r="D33" s="18"/>
      <c r="E33" s="5">
        <f t="shared" si="0"/>
        <v>0</v>
      </c>
    </row>
    <row r="34" spans="1:5" x14ac:dyDescent="0.2">
      <c r="A34" s="64" t="s">
        <v>98</v>
      </c>
      <c r="B34" s="5">
        <v>278.64999999999998</v>
      </c>
      <c r="C34" s="18">
        <v>20.399999999999999</v>
      </c>
      <c r="D34" s="18">
        <v>132.5</v>
      </c>
      <c r="E34" s="5">
        <f t="shared" si="0"/>
        <v>431.54999999999995</v>
      </c>
    </row>
    <row r="35" spans="1:5" x14ac:dyDescent="0.2">
      <c r="A35" s="64" t="s">
        <v>72</v>
      </c>
      <c r="B35" s="5">
        <v>547.35</v>
      </c>
      <c r="C35" s="18">
        <v>18.399999999999999</v>
      </c>
      <c r="D35" s="18">
        <v>263.10000000000002</v>
      </c>
      <c r="E35" s="5">
        <f t="shared" si="0"/>
        <v>828.85</v>
      </c>
    </row>
    <row r="36" spans="1:5" x14ac:dyDescent="0.2">
      <c r="A36" s="64" t="s">
        <v>99</v>
      </c>
      <c r="B36" s="5">
        <v>687.6</v>
      </c>
      <c r="C36" s="18">
        <v>69.8</v>
      </c>
      <c r="D36" s="18">
        <v>32.700000000000003</v>
      </c>
      <c r="E36" s="5">
        <f t="shared" si="0"/>
        <v>790.1</v>
      </c>
    </row>
    <row r="37" spans="1:5" x14ac:dyDescent="0.2">
      <c r="A37" s="65" t="s">
        <v>140</v>
      </c>
      <c r="B37" s="27">
        <v>857.95</v>
      </c>
      <c r="C37" s="28">
        <v>37.299999999999997</v>
      </c>
      <c r="D37" s="28">
        <v>37.549999999999997</v>
      </c>
      <c r="E37" s="27">
        <f t="shared" si="0"/>
        <v>932.8</v>
      </c>
    </row>
    <row r="38" spans="1:5" x14ac:dyDescent="0.2">
      <c r="A38" s="66" t="s">
        <v>2</v>
      </c>
      <c r="B38" s="31">
        <f>SUM(B7:B37)</f>
        <v>12858.450000000003</v>
      </c>
      <c r="C38" s="31">
        <f>SUM(C7:C37)</f>
        <v>713.44999999999993</v>
      </c>
      <c r="D38" s="31">
        <f>SUM(D7:D37)</f>
        <v>1469.8400000000001</v>
      </c>
      <c r="E38" s="31">
        <f>SUM(E7:E37)</f>
        <v>15041.739999999996</v>
      </c>
    </row>
    <row r="39" spans="1:5" x14ac:dyDescent="0.2">
      <c r="A39" s="33" t="s">
        <v>7</v>
      </c>
      <c r="B39" s="19">
        <f>COUNTA(B7:B37)</f>
        <v>26</v>
      </c>
      <c r="C39" s="19">
        <f>COUNTA(C7:C37)</f>
        <v>16</v>
      </c>
      <c r="D39" s="19">
        <f>COUNTA(D7:D37)</f>
        <v>18</v>
      </c>
      <c r="E39" s="68">
        <f>COUNTA(E7:E37)-COUNTIF(E7:E37,0)</f>
        <v>26</v>
      </c>
    </row>
    <row r="40" spans="1:5" x14ac:dyDescent="0.2">
      <c r="A40" s="33" t="s">
        <v>8</v>
      </c>
      <c r="B40" s="69">
        <f>B38/B39</f>
        <v>494.55576923076933</v>
      </c>
      <c r="C40" s="69">
        <f>C38/C39</f>
        <v>44.590624999999996</v>
      </c>
      <c r="D40" s="69">
        <f>D38/D39</f>
        <v>81.657777777777781</v>
      </c>
      <c r="E40" s="69">
        <f>E38/E39</f>
        <v>578.52846153846144</v>
      </c>
    </row>
  </sheetData>
  <mergeCells count="1">
    <mergeCell ref="A3:E3"/>
  </mergeCells>
  <pageMargins left="0" right="0" top="0" bottom="0" header="0" footer="0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50" sqref="F50"/>
    </sheetView>
  </sheetViews>
  <sheetFormatPr defaultRowHeight="15" x14ac:dyDescent="0.2"/>
  <cols>
    <col min="2" max="2" width="16" customWidth="1"/>
    <col min="3" max="3" width="17.5703125" customWidth="1"/>
    <col min="4" max="4" width="15.140625" customWidth="1"/>
  </cols>
  <sheetData>
    <row r="1" spans="1:4" x14ac:dyDescent="0.2">
      <c r="A1" s="11" t="s">
        <v>15</v>
      </c>
      <c r="B1" s="12" t="s">
        <v>2</v>
      </c>
      <c r="C1" s="12" t="s">
        <v>16</v>
      </c>
      <c r="D1" s="13" t="s">
        <v>17</v>
      </c>
    </row>
    <row r="2" spans="1:4" x14ac:dyDescent="0.2">
      <c r="A2" s="9" t="s">
        <v>141</v>
      </c>
      <c r="B2" s="10">
        <f>'JAN-15'!E37</f>
        <v>8003.5999999999995</v>
      </c>
      <c r="C2" s="10">
        <f>'JAN-15'!E39</f>
        <v>307.83076923076919</v>
      </c>
      <c r="D2" s="15">
        <f>((C2*'JAN-14'!E36)*C20)/100</f>
        <v>0</v>
      </c>
    </row>
    <row r="3" spans="1:4" x14ac:dyDescent="0.2">
      <c r="A3" s="6" t="s">
        <v>33</v>
      </c>
      <c r="B3" s="10">
        <f>'FEV-15'!E37</f>
        <v>7381.9000000000005</v>
      </c>
      <c r="C3" s="10">
        <f>'FEV-15'!E39</f>
        <v>335.54090909090911</v>
      </c>
      <c r="D3" s="15">
        <f>((C3*'FEV-14'!E36)*C20)/100</f>
        <v>0</v>
      </c>
    </row>
    <row r="4" spans="1:4" x14ac:dyDescent="0.2">
      <c r="A4" s="6" t="s">
        <v>34</v>
      </c>
      <c r="B4" s="10">
        <f>'MAR-15'!E37</f>
        <v>9171.44</v>
      </c>
      <c r="C4" s="10">
        <f>'MAR-15'!E39</f>
        <v>352.74769230769232</v>
      </c>
      <c r="D4" s="15">
        <f>((C4*'MAR-14'!E36)*C20)/100</f>
        <v>0</v>
      </c>
    </row>
    <row r="5" spans="1:4" x14ac:dyDescent="0.2">
      <c r="A5" s="6" t="s">
        <v>142</v>
      </c>
      <c r="B5" s="10">
        <f>'ABR-15'!E37</f>
        <v>9372.4499999999989</v>
      </c>
      <c r="C5" s="10">
        <f>'ABR-15'!E39</f>
        <v>390.51874999999995</v>
      </c>
      <c r="D5" s="15">
        <f>((C5*'ABR-14'!E36)*C20)/100</f>
        <v>0</v>
      </c>
    </row>
    <row r="6" spans="1:4" x14ac:dyDescent="0.2">
      <c r="A6" s="6" t="s">
        <v>143</v>
      </c>
      <c r="B6" s="10">
        <f>'MAI-15'!E37</f>
        <v>8865.0300000000007</v>
      </c>
      <c r="C6" s="10">
        <f>'MAI-15'!E39</f>
        <v>354.60120000000001</v>
      </c>
      <c r="D6" s="15">
        <f>((C6*'MAI-14'!E36)*C20)/100</f>
        <v>0</v>
      </c>
    </row>
    <row r="7" spans="1:4" x14ac:dyDescent="0.2">
      <c r="A7" s="6" t="s">
        <v>144</v>
      </c>
      <c r="B7" s="10">
        <f>'JUN-15'!E37</f>
        <v>8269.85</v>
      </c>
      <c r="C7" s="10">
        <f>'JUN-15'!E39</f>
        <v>330.79400000000004</v>
      </c>
      <c r="D7" s="15">
        <f>((C7*'JUN-14'!E36)*C20)/100</f>
        <v>0</v>
      </c>
    </row>
    <row r="8" spans="1:4" x14ac:dyDescent="0.2">
      <c r="A8" s="6" t="s">
        <v>18</v>
      </c>
      <c r="B8" s="10">
        <f>'JUL-15'!E37</f>
        <v>9723.0000000000018</v>
      </c>
      <c r="C8" s="10">
        <f>'JUL-15'!E39</f>
        <v>373.96153846153851</v>
      </c>
      <c r="D8" s="15">
        <f>((C8*'JUL-14'!E36)*C20)/100</f>
        <v>0</v>
      </c>
    </row>
    <row r="9" spans="1:4" x14ac:dyDescent="0.2">
      <c r="A9" s="6" t="s">
        <v>19</v>
      </c>
      <c r="B9" s="10">
        <f>'AGO-15'!E37</f>
        <v>8713.43</v>
      </c>
      <c r="C9" s="10">
        <f>'AGO-15'!E39</f>
        <v>335.1319230769231</v>
      </c>
      <c r="D9" s="15">
        <f>((C9*'AGO-14'!E36)*C20)/100</f>
        <v>0</v>
      </c>
    </row>
    <row r="10" spans="1:4" x14ac:dyDescent="0.2">
      <c r="A10" s="6" t="s">
        <v>20</v>
      </c>
      <c r="B10" s="10">
        <f>'SET-15'!E37</f>
        <v>8216.1</v>
      </c>
      <c r="C10" s="10">
        <f>'SET-15'!E39</f>
        <v>328.64400000000001</v>
      </c>
      <c r="D10" s="15">
        <f>((C10*'SET-14'!E36)*C20)/100</f>
        <v>0</v>
      </c>
    </row>
    <row r="11" spans="1:4" x14ac:dyDescent="0.2">
      <c r="A11" s="6" t="s">
        <v>21</v>
      </c>
      <c r="B11" s="10">
        <f>'OUT-15'!E37</f>
        <v>10562.050000000001</v>
      </c>
      <c r="C11" s="10">
        <f>'OUT-15'!E39</f>
        <v>406.23269230769233</v>
      </c>
      <c r="D11" s="15">
        <f>((C11*'OUT-14'!E36)*C20)/100</f>
        <v>0</v>
      </c>
    </row>
    <row r="12" spans="1:4" x14ac:dyDescent="0.2">
      <c r="A12" s="6" t="s">
        <v>22</v>
      </c>
      <c r="B12" s="10">
        <f>'NOV-15'!E37</f>
        <v>8675.2899999999991</v>
      </c>
      <c r="C12" s="10">
        <f>'NOV-15'!E39</f>
        <v>361.47041666666661</v>
      </c>
      <c r="D12" s="15">
        <f>((C12*'NOV-14'!E36)*C20)/100</f>
        <v>0</v>
      </c>
    </row>
    <row r="13" spans="1:4" x14ac:dyDescent="0.2">
      <c r="A13" s="6" t="s">
        <v>23</v>
      </c>
      <c r="B13" s="10">
        <f>'DEZ-15'!E38</f>
        <v>15041.739999999996</v>
      </c>
      <c r="C13" s="10">
        <f>'DEZ-15'!E40</f>
        <v>578.52846153846144</v>
      </c>
      <c r="D13" s="15">
        <f>((C13*'DEZ-14'!E36)*C20)/100</f>
        <v>0</v>
      </c>
    </row>
    <row r="14" spans="1:4" x14ac:dyDescent="0.2">
      <c r="A14" s="71" t="s">
        <v>2</v>
      </c>
      <c r="B14" s="69">
        <f>B2+B3+B4+B5+B6+B7+B8+B9+B10+B11+B12+B13</f>
        <v>111995.87999999999</v>
      </c>
      <c r="C14" s="5"/>
      <c r="D14" s="15"/>
    </row>
    <row r="15" spans="1:4" x14ac:dyDescent="0.2">
      <c r="A15" s="7" t="s">
        <v>8</v>
      </c>
      <c r="B15" s="8">
        <f>AVERAGE(B2:B13)</f>
        <v>9332.99</v>
      </c>
      <c r="C15" s="8"/>
      <c r="D15" s="15"/>
    </row>
  </sheetData>
  <pageMargins left="0" right="0" top="0" bottom="0" header="0" footer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4" workbookViewId="0">
      <selection activeCell="G39" sqref="G39"/>
    </sheetView>
  </sheetViews>
  <sheetFormatPr defaultRowHeight="15" x14ac:dyDescent="0.2"/>
  <sheetData>
    <row r="2" spans="1:5" ht="18.75" x14ac:dyDescent="0.25">
      <c r="A2" s="83" t="s">
        <v>27</v>
      </c>
      <c r="B2" s="84"/>
      <c r="C2" s="84"/>
      <c r="D2" s="84"/>
      <c r="E2" s="85"/>
    </row>
    <row r="3" spans="1:5" ht="19.5" thickBot="1" x14ac:dyDescent="0.25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73" t="s">
        <v>1</v>
      </c>
      <c r="D4" s="73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">
      <c r="A7" s="64" t="s">
        <v>45</v>
      </c>
      <c r="B7" s="5"/>
      <c r="C7" s="18"/>
      <c r="D7" s="18"/>
      <c r="E7" s="5">
        <f t="shared" si="0"/>
        <v>0</v>
      </c>
    </row>
    <row r="8" spans="1:5" x14ac:dyDescent="0.2">
      <c r="A8" s="64" t="s">
        <v>46</v>
      </c>
      <c r="B8" s="5"/>
      <c r="C8" s="18"/>
      <c r="D8" s="18"/>
      <c r="E8" s="5">
        <f t="shared" si="0"/>
        <v>0</v>
      </c>
    </row>
    <row r="9" spans="1:5" x14ac:dyDescent="0.2">
      <c r="A9" s="64" t="s">
        <v>47</v>
      </c>
      <c r="B9" s="5">
        <v>180.05</v>
      </c>
      <c r="C9" s="18">
        <v>59.98</v>
      </c>
      <c r="D9" s="18">
        <v>24.9</v>
      </c>
      <c r="E9" s="5">
        <f t="shared" si="0"/>
        <v>264.93</v>
      </c>
    </row>
    <row r="10" spans="1:5" x14ac:dyDescent="0.2">
      <c r="A10" s="64" t="s">
        <v>48</v>
      </c>
      <c r="B10" s="5">
        <v>190.95</v>
      </c>
      <c r="C10" s="18">
        <v>23.99</v>
      </c>
      <c r="D10" s="18"/>
      <c r="E10" s="5">
        <f t="shared" si="0"/>
        <v>214.94</v>
      </c>
    </row>
    <row r="11" spans="1:5" x14ac:dyDescent="0.2">
      <c r="A11" s="64" t="s">
        <v>49</v>
      </c>
      <c r="B11" s="5">
        <v>118.05</v>
      </c>
      <c r="C11" s="18">
        <v>25</v>
      </c>
      <c r="D11" s="18">
        <v>11.9</v>
      </c>
      <c r="E11" s="5">
        <f t="shared" si="0"/>
        <v>154.95000000000002</v>
      </c>
    </row>
    <row r="12" spans="1:5" x14ac:dyDescent="0.2">
      <c r="A12" s="64" t="s">
        <v>50</v>
      </c>
      <c r="B12" s="5">
        <v>395.9</v>
      </c>
      <c r="C12" s="18">
        <v>82.79</v>
      </c>
      <c r="D12" s="18"/>
      <c r="E12" s="5">
        <f t="shared" si="0"/>
        <v>478.69</v>
      </c>
    </row>
    <row r="13" spans="1:5" x14ac:dyDescent="0.2">
      <c r="A13" s="64" t="s">
        <v>51</v>
      </c>
      <c r="B13" s="5">
        <v>227.85</v>
      </c>
      <c r="C13" s="18"/>
      <c r="D13" s="18">
        <v>15.2</v>
      </c>
      <c r="E13" s="5">
        <f t="shared" si="0"/>
        <v>243.04999999999998</v>
      </c>
    </row>
    <row r="14" spans="1:5" x14ac:dyDescent="0.2">
      <c r="A14" s="64" t="s">
        <v>52</v>
      </c>
      <c r="B14" s="5">
        <v>198.9</v>
      </c>
      <c r="C14" s="18"/>
      <c r="D14" s="18">
        <v>67.89</v>
      </c>
      <c r="E14" s="5">
        <f t="shared" si="0"/>
        <v>266.79000000000002</v>
      </c>
    </row>
    <row r="15" spans="1:5" x14ac:dyDescent="0.2">
      <c r="A15" s="64" t="s">
        <v>53</v>
      </c>
      <c r="B15" s="5"/>
      <c r="C15" s="18"/>
      <c r="D15" s="18"/>
      <c r="E15" s="5">
        <f t="shared" si="0"/>
        <v>0</v>
      </c>
    </row>
    <row r="16" spans="1:5" x14ac:dyDescent="0.2">
      <c r="A16" s="64" t="s">
        <v>54</v>
      </c>
      <c r="B16" s="5">
        <v>125.25</v>
      </c>
      <c r="C16" s="18">
        <v>61.5</v>
      </c>
      <c r="D16" s="18">
        <v>30.5</v>
      </c>
      <c r="E16" s="5">
        <f t="shared" si="0"/>
        <v>217.25</v>
      </c>
    </row>
    <row r="17" spans="1:5" x14ac:dyDescent="0.2">
      <c r="A17" s="64" t="s">
        <v>55</v>
      </c>
      <c r="B17" s="5">
        <v>332.5</v>
      </c>
      <c r="C17" s="18"/>
      <c r="D17" s="18">
        <v>88.5</v>
      </c>
      <c r="E17" s="5">
        <f t="shared" si="0"/>
        <v>421</v>
      </c>
    </row>
    <row r="18" spans="1:5" x14ac:dyDescent="0.2">
      <c r="A18" s="64" t="s">
        <v>56</v>
      </c>
      <c r="B18" s="5">
        <v>281.64999999999998</v>
      </c>
      <c r="C18" s="18"/>
      <c r="D18" s="18">
        <v>24.9</v>
      </c>
      <c r="E18" s="5">
        <f t="shared" si="0"/>
        <v>306.54999999999995</v>
      </c>
    </row>
    <row r="19" spans="1:5" x14ac:dyDescent="0.2">
      <c r="A19" s="64" t="s">
        <v>57</v>
      </c>
      <c r="B19" s="5">
        <v>291.95</v>
      </c>
      <c r="C19" s="18"/>
      <c r="D19" s="18"/>
      <c r="E19" s="5">
        <f t="shared" si="0"/>
        <v>291.95</v>
      </c>
    </row>
    <row r="20" spans="1:5" x14ac:dyDescent="0.2">
      <c r="A20" s="64" t="s">
        <v>58</v>
      </c>
      <c r="B20" s="5">
        <v>237.45</v>
      </c>
      <c r="C20" s="18"/>
      <c r="D20" s="18">
        <v>68.849999999999994</v>
      </c>
      <c r="E20" s="5">
        <f t="shared" si="0"/>
        <v>306.29999999999995</v>
      </c>
    </row>
    <row r="21" spans="1:5" x14ac:dyDescent="0.2">
      <c r="A21" s="64" t="s">
        <v>59</v>
      </c>
      <c r="B21" s="5">
        <v>650.9</v>
      </c>
      <c r="C21" s="18"/>
      <c r="D21" s="18"/>
      <c r="E21" s="5">
        <f t="shared" si="0"/>
        <v>650.9</v>
      </c>
    </row>
    <row r="22" spans="1:5" x14ac:dyDescent="0.2">
      <c r="A22" s="64" t="s">
        <v>60</v>
      </c>
      <c r="B22" s="5"/>
      <c r="C22" s="18"/>
      <c r="D22" s="18"/>
      <c r="E22" s="5">
        <f t="shared" si="0"/>
        <v>0</v>
      </c>
    </row>
    <row r="23" spans="1:5" x14ac:dyDescent="0.2">
      <c r="A23" s="64" t="s">
        <v>61</v>
      </c>
      <c r="B23" s="5">
        <v>182.6</v>
      </c>
      <c r="C23" s="18"/>
      <c r="D23" s="18"/>
      <c r="E23" s="5">
        <f t="shared" si="0"/>
        <v>182.6</v>
      </c>
    </row>
    <row r="24" spans="1:5" x14ac:dyDescent="0.2">
      <c r="A24" s="64" t="s">
        <v>62</v>
      </c>
      <c r="B24" s="5">
        <v>247.45</v>
      </c>
      <c r="C24" s="18">
        <v>16</v>
      </c>
      <c r="D24" s="18">
        <v>19.399999999999999</v>
      </c>
      <c r="E24" s="5">
        <f t="shared" si="0"/>
        <v>282.84999999999997</v>
      </c>
    </row>
    <row r="25" spans="1:5" x14ac:dyDescent="0.2">
      <c r="A25" s="64" t="s">
        <v>63</v>
      </c>
      <c r="B25" s="5">
        <v>253.65</v>
      </c>
      <c r="C25" s="18">
        <v>25.6</v>
      </c>
      <c r="D25" s="18"/>
      <c r="E25" s="5">
        <f t="shared" si="0"/>
        <v>279.25</v>
      </c>
    </row>
    <row r="26" spans="1:5" x14ac:dyDescent="0.2">
      <c r="A26" s="64" t="s">
        <v>64</v>
      </c>
      <c r="B26" s="5">
        <v>513</v>
      </c>
      <c r="C26" s="18">
        <v>9.9</v>
      </c>
      <c r="D26" s="18">
        <v>24.1</v>
      </c>
      <c r="E26" s="5">
        <f t="shared" si="0"/>
        <v>547</v>
      </c>
    </row>
    <row r="27" spans="1:5" x14ac:dyDescent="0.2">
      <c r="A27" s="64" t="s">
        <v>65</v>
      </c>
      <c r="B27" s="5">
        <v>348.55</v>
      </c>
      <c r="C27" s="18">
        <v>19.7</v>
      </c>
      <c r="D27" s="18">
        <v>25.4</v>
      </c>
      <c r="E27" s="5">
        <f t="shared" si="0"/>
        <v>393.65</v>
      </c>
    </row>
    <row r="28" spans="1:5" x14ac:dyDescent="0.2">
      <c r="A28" s="64" t="s">
        <v>66</v>
      </c>
      <c r="B28" s="5">
        <v>435.35</v>
      </c>
      <c r="C28" s="18">
        <v>30.05</v>
      </c>
      <c r="D28" s="18">
        <v>70.3</v>
      </c>
      <c r="E28" s="5">
        <f t="shared" si="0"/>
        <v>535.70000000000005</v>
      </c>
    </row>
    <row r="29" spans="1:5" x14ac:dyDescent="0.2">
      <c r="A29" s="64" t="s">
        <v>67</v>
      </c>
      <c r="B29" s="5"/>
      <c r="C29" s="18"/>
      <c r="D29" s="18"/>
      <c r="E29" s="5">
        <f t="shared" si="0"/>
        <v>0</v>
      </c>
    </row>
    <row r="30" spans="1:5" x14ac:dyDescent="0.2">
      <c r="A30" s="64" t="s">
        <v>68</v>
      </c>
      <c r="B30" s="5">
        <v>237.2</v>
      </c>
      <c r="C30" s="18">
        <v>39.799999999999997</v>
      </c>
      <c r="D30" s="18"/>
      <c r="E30" s="5">
        <f t="shared" si="0"/>
        <v>277</v>
      </c>
    </row>
    <row r="31" spans="1:5" x14ac:dyDescent="0.2">
      <c r="A31" s="64" t="s">
        <v>69</v>
      </c>
      <c r="B31" s="5">
        <v>254.2</v>
      </c>
      <c r="C31" s="18">
        <v>17.25</v>
      </c>
      <c r="D31" s="18"/>
      <c r="E31" s="5">
        <f t="shared" si="0"/>
        <v>271.45</v>
      </c>
    </row>
    <row r="32" spans="1:5" x14ac:dyDescent="0.2">
      <c r="A32" s="64" t="s">
        <v>70</v>
      </c>
      <c r="B32" s="5">
        <v>152.85</v>
      </c>
      <c r="C32" s="18">
        <v>30.6</v>
      </c>
      <c r="D32" s="18">
        <v>23.4</v>
      </c>
      <c r="E32" s="5">
        <f t="shared" si="0"/>
        <v>206.85</v>
      </c>
    </row>
    <row r="33" spans="1:5" x14ac:dyDescent="0.2">
      <c r="A33" s="64" t="s">
        <v>71</v>
      </c>
      <c r="B33" s="5">
        <v>356</v>
      </c>
      <c r="C33" s="18">
        <v>49</v>
      </c>
      <c r="D33" s="18"/>
      <c r="E33" s="5">
        <f t="shared" si="0"/>
        <v>405</v>
      </c>
    </row>
    <row r="34" spans="1:5" x14ac:dyDescent="0.2">
      <c r="A34" s="64" t="s">
        <v>72</v>
      </c>
      <c r="B34" s="5">
        <v>255.95</v>
      </c>
      <c r="C34" s="18">
        <v>34.65</v>
      </c>
      <c r="D34" s="18">
        <v>25</v>
      </c>
      <c r="E34" s="5">
        <f t="shared" si="0"/>
        <v>315.59999999999997</v>
      </c>
    </row>
    <row r="35" spans="1:5" x14ac:dyDescent="0.2">
      <c r="A35" s="64" t="s">
        <v>73</v>
      </c>
      <c r="B35" s="5">
        <v>479.7</v>
      </c>
      <c r="C35" s="18">
        <v>30.5</v>
      </c>
      <c r="D35" s="18">
        <v>53.1</v>
      </c>
      <c r="E35" s="5">
        <f t="shared" si="0"/>
        <v>563.29999999999995</v>
      </c>
    </row>
    <row r="36" spans="1:5" ht="15.75" thickBot="1" x14ac:dyDescent="0.25">
      <c r="A36" s="65" t="s">
        <v>74</v>
      </c>
      <c r="B36" s="27"/>
      <c r="C36" s="28"/>
      <c r="D36" s="28"/>
      <c r="E36" s="27">
        <f t="shared" si="0"/>
        <v>0</v>
      </c>
    </row>
    <row r="37" spans="1:5" x14ac:dyDescent="0.2">
      <c r="A37" s="66" t="s">
        <v>2</v>
      </c>
      <c r="B37" s="31">
        <f>SUM(B6:B36)</f>
        <v>6947.9</v>
      </c>
      <c r="C37" s="31">
        <f>SUM(C6:C36)</f>
        <v>556.31000000000006</v>
      </c>
      <c r="D37" s="31">
        <f>SUM(D6:D36)</f>
        <v>573.34</v>
      </c>
      <c r="E37" s="31">
        <f>SUM(E6:E36)</f>
        <v>8077.55</v>
      </c>
    </row>
    <row r="38" spans="1:5" x14ac:dyDescent="0.2">
      <c r="A38" s="33" t="s">
        <v>7</v>
      </c>
      <c r="B38" s="19">
        <f>COUNTA(B6:B36)</f>
        <v>24</v>
      </c>
      <c r="C38" s="19">
        <f>COUNTA(C6:C36)</f>
        <v>16</v>
      </c>
      <c r="D38" s="19">
        <f>COUNTA(D6:D36)</f>
        <v>15</v>
      </c>
      <c r="E38" s="68">
        <f>COUNTA(E6:E36)-COUNTIF(E6:E36,0)</f>
        <v>24</v>
      </c>
    </row>
    <row r="39" spans="1:5" x14ac:dyDescent="0.2">
      <c r="A39" s="33" t="s">
        <v>8</v>
      </c>
      <c r="B39" s="69">
        <f>B37/B38</f>
        <v>289.49583333333334</v>
      </c>
      <c r="C39" s="69">
        <f>C37/C38</f>
        <v>34.769375000000004</v>
      </c>
      <c r="D39" s="69">
        <f>D37/D38</f>
        <v>38.222666666666669</v>
      </c>
      <c r="E39" s="69">
        <f>E37/E38</f>
        <v>336.56458333333336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5" workbookViewId="0">
      <selection activeCell="F41" sqref="F41"/>
    </sheetView>
  </sheetViews>
  <sheetFormatPr defaultRowHeight="15" x14ac:dyDescent="0.2"/>
  <sheetData>
    <row r="2" spans="1:5" ht="18.75" x14ac:dyDescent="0.25">
      <c r="A2" s="83" t="s">
        <v>154</v>
      </c>
      <c r="B2" s="84"/>
      <c r="C2" s="84"/>
      <c r="D2" s="84"/>
      <c r="E2" s="85"/>
    </row>
    <row r="3" spans="1:5" ht="19.5" thickBot="1" x14ac:dyDescent="0.25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73" t="s">
        <v>1</v>
      </c>
      <c r="D4" s="73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>
        <v>216.2</v>
      </c>
      <c r="C6" s="18">
        <v>214</v>
      </c>
      <c r="D6" s="18"/>
      <c r="E6" s="5">
        <f t="shared" ref="E6:E36" si="0">SUM(B6:D6)</f>
        <v>430.2</v>
      </c>
    </row>
    <row r="7" spans="1:5" x14ac:dyDescent="0.2">
      <c r="A7" s="64" t="s">
        <v>75</v>
      </c>
      <c r="B7" s="5">
        <v>267.85000000000002</v>
      </c>
      <c r="C7" s="18"/>
      <c r="D7" s="18">
        <v>55.5</v>
      </c>
      <c r="E7" s="5">
        <f t="shared" si="0"/>
        <v>323.35000000000002</v>
      </c>
    </row>
    <row r="8" spans="1:5" x14ac:dyDescent="0.2">
      <c r="A8" s="64" t="s">
        <v>76</v>
      </c>
      <c r="B8" s="5">
        <v>367.35</v>
      </c>
      <c r="C8" s="18">
        <v>23.5</v>
      </c>
      <c r="D8" s="18"/>
      <c r="E8" s="5">
        <f t="shared" si="0"/>
        <v>390.85</v>
      </c>
    </row>
    <row r="9" spans="1:5" x14ac:dyDescent="0.2">
      <c r="A9" s="64" t="s">
        <v>77</v>
      </c>
      <c r="B9" s="5">
        <v>424.3</v>
      </c>
      <c r="C9" s="18"/>
      <c r="D9" s="18">
        <v>60.3</v>
      </c>
      <c r="E9" s="5">
        <f t="shared" si="0"/>
        <v>484.6</v>
      </c>
    </row>
    <row r="10" spans="1:5" x14ac:dyDescent="0.2">
      <c r="A10" s="64" t="s">
        <v>78</v>
      </c>
      <c r="B10" s="5">
        <v>306.85000000000002</v>
      </c>
      <c r="C10" s="18">
        <v>10</v>
      </c>
      <c r="D10" s="18"/>
      <c r="E10" s="5">
        <f t="shared" si="0"/>
        <v>316.85000000000002</v>
      </c>
    </row>
    <row r="11" spans="1:5" x14ac:dyDescent="0.2">
      <c r="A11" s="64" t="s">
        <v>79</v>
      </c>
      <c r="B11" s="5">
        <v>601.9</v>
      </c>
      <c r="C11" s="18">
        <v>39</v>
      </c>
      <c r="D11" s="18">
        <v>46.45</v>
      </c>
      <c r="E11" s="5">
        <f t="shared" si="0"/>
        <v>687.35</v>
      </c>
    </row>
    <row r="12" spans="1:5" x14ac:dyDescent="0.2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">
      <c r="A13" s="64" t="s">
        <v>51</v>
      </c>
      <c r="B13" s="5">
        <v>85.8</v>
      </c>
      <c r="C13" s="18"/>
      <c r="D13" s="18"/>
      <c r="E13" s="5">
        <f t="shared" si="0"/>
        <v>85.8</v>
      </c>
    </row>
    <row r="14" spans="1:5" x14ac:dyDescent="0.2">
      <c r="A14" s="64" t="s">
        <v>81</v>
      </c>
      <c r="B14" s="5">
        <v>204.4</v>
      </c>
      <c r="C14" s="18"/>
      <c r="D14" s="18"/>
      <c r="E14" s="5">
        <f t="shared" si="0"/>
        <v>204.4</v>
      </c>
    </row>
    <row r="15" spans="1:5" x14ac:dyDescent="0.2">
      <c r="A15" s="64" t="s">
        <v>82</v>
      </c>
      <c r="B15" s="5">
        <v>204.4</v>
      </c>
      <c r="C15" s="18"/>
      <c r="D15" s="18">
        <v>7.5</v>
      </c>
      <c r="E15" s="5">
        <f t="shared" si="0"/>
        <v>211.9</v>
      </c>
    </row>
    <row r="16" spans="1:5" x14ac:dyDescent="0.2">
      <c r="A16" s="64" t="s">
        <v>83</v>
      </c>
      <c r="B16" s="5">
        <v>181.5</v>
      </c>
      <c r="C16" s="18">
        <v>108.7</v>
      </c>
      <c r="D16" s="18">
        <v>17.5</v>
      </c>
      <c r="E16" s="5">
        <f t="shared" si="0"/>
        <v>307.7</v>
      </c>
    </row>
    <row r="17" spans="1:5" x14ac:dyDescent="0.2">
      <c r="A17" s="64" t="s">
        <v>84</v>
      </c>
      <c r="B17" s="5">
        <v>438.5</v>
      </c>
      <c r="C17" s="18">
        <v>104.15</v>
      </c>
      <c r="D17" s="18"/>
      <c r="E17" s="5">
        <f t="shared" si="0"/>
        <v>542.65</v>
      </c>
    </row>
    <row r="18" spans="1:5" x14ac:dyDescent="0.2">
      <c r="A18" s="64" t="s">
        <v>85</v>
      </c>
      <c r="B18" s="5">
        <v>441.9</v>
      </c>
      <c r="C18" s="18">
        <v>53.5</v>
      </c>
      <c r="D18" s="18">
        <v>284.55</v>
      </c>
      <c r="E18" s="5">
        <f t="shared" si="0"/>
        <v>779.95</v>
      </c>
    </row>
    <row r="19" spans="1:5" x14ac:dyDescent="0.2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">
      <c r="A20" s="64" t="s">
        <v>58</v>
      </c>
      <c r="B20" s="5">
        <v>263.55</v>
      </c>
      <c r="C20" s="18"/>
      <c r="D20" s="18"/>
      <c r="E20" s="5">
        <f t="shared" si="0"/>
        <v>263.55</v>
      </c>
    </row>
    <row r="21" spans="1:5" x14ac:dyDescent="0.2">
      <c r="A21" s="64" t="s">
        <v>87</v>
      </c>
      <c r="B21" s="5">
        <v>399.4</v>
      </c>
      <c r="C21" s="18"/>
      <c r="D21" s="18"/>
      <c r="E21" s="5">
        <f t="shared" si="0"/>
        <v>399.4</v>
      </c>
    </row>
    <row r="22" spans="1:5" x14ac:dyDescent="0.2">
      <c r="A22" s="64" t="s">
        <v>88</v>
      </c>
      <c r="B22" s="5">
        <v>271.25</v>
      </c>
      <c r="C22" s="18">
        <v>32.5</v>
      </c>
      <c r="D22" s="18"/>
      <c r="E22" s="5">
        <f t="shared" si="0"/>
        <v>303.75</v>
      </c>
    </row>
    <row r="23" spans="1:5" x14ac:dyDescent="0.2">
      <c r="A23" s="64" t="s">
        <v>89</v>
      </c>
      <c r="B23" s="5">
        <v>180.85</v>
      </c>
      <c r="C23" s="18"/>
      <c r="D23" s="18">
        <v>57</v>
      </c>
      <c r="E23" s="5">
        <f t="shared" si="0"/>
        <v>237.85</v>
      </c>
    </row>
    <row r="24" spans="1:5" x14ac:dyDescent="0.2">
      <c r="A24" s="64" t="s">
        <v>90</v>
      </c>
      <c r="B24" s="5">
        <v>370.25</v>
      </c>
      <c r="C24" s="18"/>
      <c r="D24" s="18"/>
      <c r="E24" s="5">
        <f t="shared" si="0"/>
        <v>370.25</v>
      </c>
    </row>
    <row r="25" spans="1:5" x14ac:dyDescent="0.2">
      <c r="A25" s="64" t="s">
        <v>91</v>
      </c>
      <c r="B25" s="5">
        <v>596.15</v>
      </c>
      <c r="C25" s="18"/>
      <c r="D25" s="18">
        <v>18.399999999999999</v>
      </c>
      <c r="E25" s="5">
        <f t="shared" si="0"/>
        <v>614.54999999999995</v>
      </c>
    </row>
    <row r="26" spans="1:5" x14ac:dyDescent="0.2">
      <c r="A26" s="64" t="s">
        <v>92</v>
      </c>
      <c r="B26" s="5">
        <v>70</v>
      </c>
      <c r="C26" s="18"/>
      <c r="D26" s="18"/>
      <c r="E26" s="5">
        <f t="shared" si="0"/>
        <v>70</v>
      </c>
    </row>
    <row r="27" spans="1:5" x14ac:dyDescent="0.2">
      <c r="A27" s="64" t="s">
        <v>65</v>
      </c>
      <c r="B27" s="5">
        <v>115.5</v>
      </c>
      <c r="C27" s="18"/>
      <c r="D27" s="18">
        <v>62.35</v>
      </c>
      <c r="E27" s="5">
        <f t="shared" si="0"/>
        <v>177.85</v>
      </c>
    </row>
    <row r="28" spans="1:5" x14ac:dyDescent="0.2">
      <c r="A28" s="64" t="s">
        <v>93</v>
      </c>
      <c r="B28" s="5">
        <v>166.7</v>
      </c>
      <c r="C28" s="18">
        <v>100.55</v>
      </c>
      <c r="D28" s="18">
        <v>85.5</v>
      </c>
      <c r="E28" s="5">
        <f t="shared" si="0"/>
        <v>352.75</v>
      </c>
    </row>
    <row r="29" spans="1:5" x14ac:dyDescent="0.2">
      <c r="A29" s="64" t="s">
        <v>94</v>
      </c>
      <c r="B29" s="5">
        <v>135.05000000000001</v>
      </c>
      <c r="C29" s="18">
        <v>20.5</v>
      </c>
      <c r="D29" s="18"/>
      <c r="E29" s="5">
        <f t="shared" si="0"/>
        <v>155.55000000000001</v>
      </c>
    </row>
    <row r="30" spans="1:5" x14ac:dyDescent="0.2">
      <c r="A30" s="64" t="s">
        <v>95</v>
      </c>
      <c r="B30" s="5">
        <v>254.85</v>
      </c>
      <c r="C30" s="18"/>
      <c r="D30" s="18"/>
      <c r="E30" s="5">
        <f t="shared" si="0"/>
        <v>254.85</v>
      </c>
    </row>
    <row r="31" spans="1:5" x14ac:dyDescent="0.2">
      <c r="A31" s="64" t="s">
        <v>96</v>
      </c>
      <c r="B31" s="5">
        <v>380</v>
      </c>
      <c r="C31" s="18"/>
      <c r="D31" s="18"/>
      <c r="E31" s="5">
        <f t="shared" si="0"/>
        <v>380</v>
      </c>
    </row>
    <row r="32" spans="1:5" x14ac:dyDescent="0.2">
      <c r="A32" s="64" t="s">
        <v>97</v>
      </c>
      <c r="B32" s="5">
        <v>416.45</v>
      </c>
      <c r="C32" s="18">
        <v>81.150000000000006</v>
      </c>
      <c r="D32" s="18">
        <v>9.8000000000000007</v>
      </c>
      <c r="E32" s="5">
        <f t="shared" si="0"/>
        <v>507.40000000000003</v>
      </c>
    </row>
    <row r="33" spans="1:5" x14ac:dyDescent="0.2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">
      <c r="A34" s="64" t="s">
        <v>72</v>
      </c>
      <c r="B34" s="5">
        <v>167.45</v>
      </c>
      <c r="C34" s="18"/>
      <c r="D34" s="18"/>
      <c r="E34" s="5">
        <f t="shared" si="0"/>
        <v>167.45</v>
      </c>
    </row>
    <row r="35" spans="1:5" x14ac:dyDescent="0.2">
      <c r="A35" s="64" t="s">
        <v>99</v>
      </c>
      <c r="B35" s="5"/>
      <c r="C35" s="18"/>
      <c r="D35" s="18"/>
      <c r="E35" s="5">
        <f t="shared" si="0"/>
        <v>0</v>
      </c>
    </row>
    <row r="36" spans="1:5" ht="15.75" thickBot="1" x14ac:dyDescent="0.25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">
      <c r="A37" s="66" t="s">
        <v>2</v>
      </c>
      <c r="B37" s="31">
        <f>SUM(B6:B36)</f>
        <v>7528.4000000000005</v>
      </c>
      <c r="C37" s="31">
        <f>SUM(C6:C36)</f>
        <v>787.55</v>
      </c>
      <c r="D37" s="31">
        <f>SUM(D6:D36)</f>
        <v>704.84999999999991</v>
      </c>
      <c r="E37" s="31">
        <f>SUM(E6:E36)</f>
        <v>9020.8000000000011</v>
      </c>
    </row>
    <row r="38" spans="1:5" x14ac:dyDescent="0.2">
      <c r="A38" s="33" t="s">
        <v>7</v>
      </c>
      <c r="B38" s="19">
        <f>COUNTA(B6:B36)</f>
        <v>26</v>
      </c>
      <c r="C38" s="19">
        <f>COUNTA(C6:C36)</f>
        <v>11</v>
      </c>
      <c r="D38" s="19">
        <f>COUNTA(D6:D36)</f>
        <v>11</v>
      </c>
      <c r="E38" s="68">
        <f>COUNTA(E6:E36)-COUNTIF(E6:E36,0)</f>
        <v>26</v>
      </c>
    </row>
    <row r="39" spans="1:5" x14ac:dyDescent="0.2">
      <c r="A39" s="33" t="s">
        <v>8</v>
      </c>
      <c r="B39" s="69">
        <f>B37/B38</f>
        <v>289.55384615384617</v>
      </c>
      <c r="C39" s="69">
        <f>C37/C38</f>
        <v>71.595454545454544</v>
      </c>
      <c r="D39" s="69">
        <f>D37/D38</f>
        <v>64.077272727272714</v>
      </c>
      <c r="E39" s="69">
        <f>E37/E38</f>
        <v>346.9538461538462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9" workbookViewId="0">
      <selection activeCell="C44" sqref="C44"/>
    </sheetView>
  </sheetViews>
  <sheetFormatPr defaultRowHeight="15" x14ac:dyDescent="0.2"/>
  <sheetData>
    <row r="2" spans="1:5" ht="18.75" x14ac:dyDescent="0.25">
      <c r="A2" s="83" t="s">
        <v>155</v>
      </c>
      <c r="B2" s="84"/>
      <c r="C2" s="84"/>
      <c r="D2" s="84"/>
      <c r="E2" s="85"/>
    </row>
    <row r="3" spans="1:5" ht="19.5" thickBot="1" x14ac:dyDescent="0.25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73" t="s">
        <v>1</v>
      </c>
      <c r="D4" s="73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157</v>
      </c>
      <c r="B6" s="5">
        <v>376.1</v>
      </c>
      <c r="C6" s="18">
        <v>100.55</v>
      </c>
      <c r="D6" s="18"/>
      <c r="E6" s="5">
        <f t="shared" ref="E6:E36" si="0">SUM(B6:D6)</f>
        <v>476.65000000000003</v>
      </c>
    </row>
    <row r="7" spans="1:5" x14ac:dyDescent="0.2">
      <c r="A7" s="64" t="s">
        <v>101</v>
      </c>
      <c r="B7" s="5">
        <v>319.05</v>
      </c>
      <c r="C7" s="18">
        <v>74.400000000000006</v>
      </c>
      <c r="D7" s="18"/>
      <c r="E7" s="5">
        <f t="shared" si="0"/>
        <v>393.45000000000005</v>
      </c>
    </row>
    <row r="8" spans="1:5" x14ac:dyDescent="0.2">
      <c r="A8" s="64" t="s">
        <v>76</v>
      </c>
      <c r="B8" s="5">
        <v>160.94999999999999</v>
      </c>
      <c r="C8" s="18">
        <v>45.5</v>
      </c>
      <c r="D8" s="18">
        <v>132.4</v>
      </c>
      <c r="E8" s="5">
        <f t="shared" si="0"/>
        <v>338.85</v>
      </c>
    </row>
    <row r="9" spans="1:5" x14ac:dyDescent="0.2">
      <c r="A9" s="64" t="s">
        <v>47</v>
      </c>
      <c r="B9" s="5">
        <v>236.25</v>
      </c>
      <c r="C9" s="18">
        <v>105.45</v>
      </c>
      <c r="D9" s="18">
        <v>27.6</v>
      </c>
      <c r="E9" s="5">
        <f t="shared" si="0"/>
        <v>369.3</v>
      </c>
    </row>
    <row r="10" spans="1:5" x14ac:dyDescent="0.2">
      <c r="A10" s="64" t="s">
        <v>78</v>
      </c>
      <c r="B10" s="5">
        <v>696.9</v>
      </c>
      <c r="C10" s="18">
        <v>58.6</v>
      </c>
      <c r="D10" s="18">
        <v>5.9</v>
      </c>
      <c r="E10" s="5">
        <f t="shared" si="0"/>
        <v>761.4</v>
      </c>
    </row>
    <row r="11" spans="1:5" x14ac:dyDescent="0.2">
      <c r="A11" s="64" t="s">
        <v>158</v>
      </c>
      <c r="B11" s="5"/>
      <c r="C11" s="18"/>
      <c r="D11" s="18"/>
      <c r="E11" s="5">
        <f t="shared" si="0"/>
        <v>0</v>
      </c>
    </row>
    <row r="12" spans="1:5" x14ac:dyDescent="0.2">
      <c r="A12" s="64" t="s">
        <v>126</v>
      </c>
      <c r="B12" s="5">
        <v>248.85</v>
      </c>
      <c r="C12" s="18"/>
      <c r="D12" s="18">
        <v>13.5</v>
      </c>
      <c r="E12" s="5">
        <f t="shared" si="0"/>
        <v>262.35000000000002</v>
      </c>
    </row>
    <row r="13" spans="1:5" x14ac:dyDescent="0.2">
      <c r="A13" s="64" t="s">
        <v>159</v>
      </c>
      <c r="B13" s="5">
        <v>310.25</v>
      </c>
      <c r="C13" s="18">
        <v>24.75</v>
      </c>
      <c r="D13" s="18">
        <v>18.899999999999999</v>
      </c>
      <c r="E13" s="5">
        <f t="shared" si="0"/>
        <v>353.9</v>
      </c>
    </row>
    <row r="14" spans="1:5" x14ac:dyDescent="0.2">
      <c r="A14" s="64" t="s">
        <v>106</v>
      </c>
      <c r="B14" s="5">
        <v>379.75</v>
      </c>
      <c r="C14" s="18">
        <v>9.1999999999999993</v>
      </c>
      <c r="D14" s="18"/>
      <c r="E14" s="5">
        <f t="shared" si="0"/>
        <v>388.95</v>
      </c>
    </row>
    <row r="15" spans="1:5" x14ac:dyDescent="0.2">
      <c r="A15" s="64" t="s">
        <v>82</v>
      </c>
      <c r="B15" s="5">
        <v>605.5</v>
      </c>
      <c r="C15" s="18"/>
      <c r="D15" s="18"/>
      <c r="E15" s="5">
        <f t="shared" si="0"/>
        <v>605.5</v>
      </c>
    </row>
    <row r="16" spans="1:5" x14ac:dyDescent="0.2">
      <c r="A16" s="64" t="s">
        <v>54</v>
      </c>
      <c r="B16" s="5">
        <v>406.35</v>
      </c>
      <c r="C16" s="18">
        <v>26.5</v>
      </c>
      <c r="D16" s="18"/>
      <c r="E16" s="5">
        <f t="shared" si="0"/>
        <v>432.85</v>
      </c>
    </row>
    <row r="17" spans="1:5" x14ac:dyDescent="0.2">
      <c r="A17" s="64" t="s">
        <v>84</v>
      </c>
      <c r="B17" s="5">
        <v>353</v>
      </c>
      <c r="C17" s="18"/>
      <c r="D17" s="18">
        <v>35</v>
      </c>
      <c r="E17" s="5">
        <f t="shared" si="0"/>
        <v>388</v>
      </c>
    </row>
    <row r="18" spans="1:5" x14ac:dyDescent="0.2">
      <c r="A18" s="64" t="s">
        <v>160</v>
      </c>
      <c r="B18" s="5"/>
      <c r="C18" s="18"/>
      <c r="D18" s="18"/>
      <c r="E18" s="5">
        <f t="shared" si="0"/>
        <v>0</v>
      </c>
    </row>
    <row r="19" spans="1:5" x14ac:dyDescent="0.2">
      <c r="A19" s="64" t="s">
        <v>130</v>
      </c>
      <c r="B19" s="5">
        <v>281.75</v>
      </c>
      <c r="C19" s="18"/>
      <c r="D19" s="18"/>
      <c r="E19" s="5">
        <f t="shared" si="0"/>
        <v>281.75</v>
      </c>
    </row>
    <row r="20" spans="1:5" x14ac:dyDescent="0.2">
      <c r="A20" s="64" t="s">
        <v>161</v>
      </c>
      <c r="B20" s="5">
        <v>270.10000000000002</v>
      </c>
      <c r="C20" s="18">
        <v>15.9</v>
      </c>
      <c r="D20" s="18">
        <v>95.9</v>
      </c>
      <c r="E20" s="5">
        <f t="shared" si="0"/>
        <v>381.9</v>
      </c>
    </row>
    <row r="21" spans="1:5" x14ac:dyDescent="0.2">
      <c r="A21" s="64" t="s">
        <v>111</v>
      </c>
      <c r="B21" s="5">
        <v>266.75</v>
      </c>
      <c r="C21" s="18"/>
      <c r="D21" s="18">
        <v>80.599999999999994</v>
      </c>
      <c r="E21" s="5">
        <f t="shared" si="0"/>
        <v>347.35</v>
      </c>
    </row>
    <row r="22" spans="1:5" x14ac:dyDescent="0.2">
      <c r="A22" s="64" t="s">
        <v>88</v>
      </c>
      <c r="B22" s="5">
        <v>427.5</v>
      </c>
      <c r="C22" s="18"/>
      <c r="D22" s="18">
        <v>82.8</v>
      </c>
      <c r="E22" s="5">
        <f t="shared" si="0"/>
        <v>510.3</v>
      </c>
    </row>
    <row r="23" spans="1:5" x14ac:dyDescent="0.2">
      <c r="A23" s="64" t="s">
        <v>61</v>
      </c>
      <c r="B23" s="5">
        <v>425.05</v>
      </c>
      <c r="C23" s="18">
        <v>55.8</v>
      </c>
      <c r="D23" s="18"/>
      <c r="E23" s="5">
        <f t="shared" si="0"/>
        <v>480.85</v>
      </c>
    </row>
    <row r="24" spans="1:5" x14ac:dyDescent="0.2">
      <c r="A24" s="64" t="s">
        <v>90</v>
      </c>
      <c r="B24" s="5">
        <v>465</v>
      </c>
      <c r="C24" s="18"/>
      <c r="D24" s="18"/>
      <c r="E24" s="5">
        <f t="shared" si="0"/>
        <v>465</v>
      </c>
    </row>
    <row r="25" spans="1:5" x14ac:dyDescent="0.2">
      <c r="A25" s="64" t="s">
        <v>162</v>
      </c>
      <c r="B25" s="5"/>
      <c r="C25" s="18"/>
      <c r="D25" s="18"/>
      <c r="E25" s="5">
        <f t="shared" si="0"/>
        <v>0</v>
      </c>
    </row>
    <row r="26" spans="1:5" x14ac:dyDescent="0.2">
      <c r="A26" s="64" t="s">
        <v>134</v>
      </c>
      <c r="B26" s="5">
        <v>93.45</v>
      </c>
      <c r="C26" s="18"/>
      <c r="D26" s="18">
        <v>15.9</v>
      </c>
      <c r="E26" s="5">
        <f t="shared" si="0"/>
        <v>109.35000000000001</v>
      </c>
    </row>
    <row r="27" spans="1:5" x14ac:dyDescent="0.2">
      <c r="A27" s="64" t="s">
        <v>163</v>
      </c>
      <c r="B27" s="5">
        <v>189.3</v>
      </c>
      <c r="C27" s="18">
        <v>21.85</v>
      </c>
      <c r="D27" s="18"/>
      <c r="E27" s="5">
        <f t="shared" si="0"/>
        <v>211.15</v>
      </c>
    </row>
    <row r="28" spans="1:5" x14ac:dyDescent="0.2">
      <c r="A28" s="64" t="s">
        <v>116</v>
      </c>
      <c r="B28" s="5">
        <v>235.05</v>
      </c>
      <c r="C28" s="18">
        <v>43.4</v>
      </c>
      <c r="D28" s="18">
        <v>111.4</v>
      </c>
      <c r="E28" s="5">
        <f t="shared" si="0"/>
        <v>389.85</v>
      </c>
    </row>
    <row r="29" spans="1:5" x14ac:dyDescent="0.2">
      <c r="A29" s="64" t="s">
        <v>94</v>
      </c>
      <c r="B29" s="5">
        <v>499.4</v>
      </c>
      <c r="C29" s="18">
        <v>74.400000000000006</v>
      </c>
      <c r="D29" s="18"/>
      <c r="E29" s="5">
        <f t="shared" si="0"/>
        <v>573.79999999999995</v>
      </c>
    </row>
    <row r="30" spans="1:5" x14ac:dyDescent="0.2">
      <c r="A30" s="64" t="s">
        <v>68</v>
      </c>
      <c r="B30" s="5"/>
      <c r="C30" s="18"/>
      <c r="D30" s="18"/>
      <c r="E30" s="5">
        <f t="shared" si="0"/>
        <v>0</v>
      </c>
    </row>
    <row r="31" spans="1:5" x14ac:dyDescent="0.2">
      <c r="A31" s="64" t="s">
        <v>96</v>
      </c>
      <c r="B31" s="5">
        <v>463.35</v>
      </c>
      <c r="C31" s="18"/>
      <c r="D31" s="18"/>
      <c r="E31" s="5">
        <f t="shared" si="0"/>
        <v>463.35</v>
      </c>
    </row>
    <row r="32" spans="1:5" x14ac:dyDescent="0.2">
      <c r="A32" s="64" t="s">
        <v>164</v>
      </c>
      <c r="B32" s="5"/>
      <c r="C32" s="18"/>
      <c r="D32" s="18"/>
      <c r="E32" s="5">
        <f t="shared" si="0"/>
        <v>0</v>
      </c>
    </row>
    <row r="33" spans="1:5" x14ac:dyDescent="0.2">
      <c r="A33" s="64" t="s">
        <v>138</v>
      </c>
      <c r="B33" s="5">
        <v>237.8</v>
      </c>
      <c r="C33" s="18"/>
      <c r="D33" s="18">
        <v>75.8</v>
      </c>
      <c r="E33" s="5">
        <f t="shared" si="0"/>
        <v>313.60000000000002</v>
      </c>
    </row>
    <row r="34" spans="1:5" x14ac:dyDescent="0.2">
      <c r="A34" s="64" t="s">
        <v>165</v>
      </c>
      <c r="B34" s="5">
        <v>381.45</v>
      </c>
      <c r="C34" s="18">
        <v>65.2</v>
      </c>
      <c r="D34" s="18">
        <v>38.15</v>
      </c>
      <c r="E34" s="5">
        <f t="shared" si="0"/>
        <v>484.79999999999995</v>
      </c>
    </row>
    <row r="35" spans="1:5" x14ac:dyDescent="0.2">
      <c r="A35" s="64" t="s">
        <v>121</v>
      </c>
      <c r="B35" s="5">
        <v>312.64999999999998</v>
      </c>
      <c r="C35" s="18"/>
      <c r="D35" s="18">
        <v>58</v>
      </c>
      <c r="E35" s="5">
        <f t="shared" si="0"/>
        <v>370.65</v>
      </c>
    </row>
    <row r="36" spans="1:5" ht="15.75" thickBot="1" x14ac:dyDescent="0.25">
      <c r="A36" s="65" t="s">
        <v>140</v>
      </c>
      <c r="B36" s="27">
        <v>362.15</v>
      </c>
      <c r="C36" s="28">
        <v>66.8</v>
      </c>
      <c r="D36" s="28">
        <v>134</v>
      </c>
      <c r="E36" s="27">
        <f t="shared" si="0"/>
        <v>562.95000000000005</v>
      </c>
    </row>
    <row r="37" spans="1:5" x14ac:dyDescent="0.2">
      <c r="A37" s="66" t="s">
        <v>2</v>
      </c>
      <c r="B37" s="31">
        <f>SUM(B6:B36)</f>
        <v>9003.7000000000007</v>
      </c>
      <c r="C37" s="31">
        <f>SUM(C6:C36)</f>
        <v>788.3</v>
      </c>
      <c r="D37" s="31">
        <f>SUM(D6:D36)</f>
        <v>925.85</v>
      </c>
      <c r="E37" s="31">
        <f>SUM(E6:E36)</f>
        <v>10717.85</v>
      </c>
    </row>
    <row r="38" spans="1:5" x14ac:dyDescent="0.2">
      <c r="A38" s="33" t="s">
        <v>7</v>
      </c>
      <c r="B38" s="19">
        <f>COUNTA(B6:B36)</f>
        <v>26</v>
      </c>
      <c r="C38" s="19">
        <f>COUNTA(C6:C36)</f>
        <v>15</v>
      </c>
      <c r="D38" s="19">
        <f>COUNTA(D6:D36)</f>
        <v>15</v>
      </c>
      <c r="E38" s="68">
        <f>COUNTA(E6:E36)-COUNTIF(E6:E36,0)</f>
        <v>26</v>
      </c>
    </row>
    <row r="39" spans="1:5" x14ac:dyDescent="0.2">
      <c r="A39" s="33" t="s">
        <v>8</v>
      </c>
      <c r="B39" s="69">
        <f>B37/B38</f>
        <v>346.29615384615386</v>
      </c>
      <c r="C39" s="69">
        <f>C37/C38</f>
        <v>52.553333333333327</v>
      </c>
      <c r="D39" s="69">
        <f>D37/D38</f>
        <v>61.723333333333336</v>
      </c>
      <c r="E39" s="69">
        <f>E37/E38</f>
        <v>412.22500000000002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opLeftCell="A16" workbookViewId="0"/>
  </sheetViews>
  <sheetFormatPr defaultRowHeight="15" x14ac:dyDescent="0.2"/>
  <cols>
    <col min="2" max="2" width="14.85546875" customWidth="1"/>
  </cols>
  <sheetData>
    <row r="3" spans="1:12" ht="18.75" x14ac:dyDescent="0.25">
      <c r="A3" s="78" t="s">
        <v>11</v>
      </c>
      <c r="B3" s="79"/>
      <c r="C3" s="79"/>
      <c r="D3" s="79"/>
      <c r="E3" s="80"/>
      <c r="F3" s="1"/>
      <c r="G3" s="1"/>
      <c r="H3" s="1"/>
      <c r="I3" s="1"/>
      <c r="J3" s="1"/>
      <c r="K3" s="1"/>
      <c r="L3" s="1"/>
    </row>
    <row r="4" spans="1:12" x14ac:dyDescent="0.25">
      <c r="A4" s="81" t="s">
        <v>3</v>
      </c>
      <c r="B4" s="75" t="s">
        <v>1</v>
      </c>
      <c r="C4" s="75"/>
      <c r="D4" s="75"/>
      <c r="E4" s="76" t="s">
        <v>2</v>
      </c>
      <c r="F4" s="2"/>
      <c r="G4" s="2"/>
      <c r="H4" s="2"/>
      <c r="I4" s="2"/>
      <c r="J4" s="2"/>
      <c r="K4" s="2"/>
      <c r="L4" s="2"/>
    </row>
    <row r="5" spans="1:12" x14ac:dyDescent="0.25">
      <c r="A5" s="82"/>
      <c r="B5" s="17" t="s">
        <v>4</v>
      </c>
      <c r="C5" s="17" t="s">
        <v>5</v>
      </c>
      <c r="D5" s="17" t="s">
        <v>6</v>
      </c>
      <c r="E5" s="77"/>
    </row>
    <row r="6" spans="1:12" x14ac:dyDescent="0.25">
      <c r="A6" s="6">
        <v>1</v>
      </c>
      <c r="B6" s="5">
        <v>113.65</v>
      </c>
      <c r="C6" s="18"/>
      <c r="D6" s="18"/>
      <c r="E6" s="20">
        <f t="shared" ref="E6:E36" si="0">SUM(B6:D6)</f>
        <v>113.65</v>
      </c>
    </row>
    <row r="7" spans="1:12" x14ac:dyDescent="0.25">
      <c r="A7" s="6">
        <v>2</v>
      </c>
      <c r="B7" s="5">
        <v>123.25</v>
      </c>
      <c r="C7" s="18"/>
      <c r="D7" s="18">
        <v>42.7</v>
      </c>
      <c r="E7" s="20">
        <f t="shared" si="0"/>
        <v>165.95</v>
      </c>
    </row>
    <row r="8" spans="1:12" x14ac:dyDescent="0.25">
      <c r="A8" s="6">
        <v>3</v>
      </c>
      <c r="B8" s="5">
        <v>256.55</v>
      </c>
      <c r="C8" s="18"/>
      <c r="D8" s="18"/>
      <c r="E8" s="20">
        <f t="shared" si="0"/>
        <v>256.55</v>
      </c>
    </row>
    <row r="9" spans="1:12" x14ac:dyDescent="0.25">
      <c r="A9" s="6">
        <v>4</v>
      </c>
      <c r="B9" s="5">
        <v>163.75</v>
      </c>
      <c r="C9" s="18"/>
      <c r="D9" s="18">
        <v>8.8000000000000007</v>
      </c>
      <c r="E9" s="20">
        <f t="shared" si="0"/>
        <v>172.55</v>
      </c>
    </row>
    <row r="10" spans="1:12" x14ac:dyDescent="0.25">
      <c r="A10" s="6">
        <v>5</v>
      </c>
      <c r="B10" s="5">
        <v>322.8</v>
      </c>
      <c r="C10" s="18">
        <v>58.6</v>
      </c>
      <c r="D10" s="18">
        <v>14</v>
      </c>
      <c r="E10" s="20">
        <f t="shared" si="0"/>
        <v>395.40000000000003</v>
      </c>
    </row>
    <row r="11" spans="1:12" x14ac:dyDescent="0.25">
      <c r="A11" s="6">
        <v>6</v>
      </c>
      <c r="B11" s="5"/>
      <c r="C11" s="18"/>
      <c r="D11" s="18"/>
      <c r="E11" s="20">
        <f t="shared" si="0"/>
        <v>0</v>
      </c>
    </row>
    <row r="12" spans="1:12" x14ac:dyDescent="0.25">
      <c r="A12" s="6">
        <v>7</v>
      </c>
      <c r="B12" s="5">
        <v>184.65</v>
      </c>
      <c r="C12" s="18"/>
      <c r="D12" s="18"/>
      <c r="E12" s="20">
        <f t="shared" si="0"/>
        <v>184.65</v>
      </c>
    </row>
    <row r="13" spans="1:12" x14ac:dyDescent="0.25">
      <c r="A13" s="6">
        <v>8</v>
      </c>
      <c r="B13" s="5">
        <v>240.65</v>
      </c>
      <c r="C13" s="18"/>
      <c r="D13" s="18"/>
      <c r="E13" s="20">
        <f t="shared" si="0"/>
        <v>240.65</v>
      </c>
    </row>
    <row r="14" spans="1:12" x14ac:dyDescent="0.25">
      <c r="A14" s="6">
        <v>9</v>
      </c>
      <c r="B14" s="5">
        <v>193.15</v>
      </c>
      <c r="C14" s="18"/>
      <c r="D14" s="18"/>
      <c r="E14" s="20">
        <f t="shared" si="0"/>
        <v>193.15</v>
      </c>
    </row>
    <row r="15" spans="1:12" x14ac:dyDescent="0.25">
      <c r="A15" s="6">
        <v>10</v>
      </c>
      <c r="B15" s="5">
        <v>325.2</v>
      </c>
      <c r="C15" s="18">
        <v>23</v>
      </c>
      <c r="D15" s="18"/>
      <c r="E15" s="20">
        <f t="shared" si="0"/>
        <v>348.2</v>
      </c>
    </row>
    <row r="16" spans="1:12" x14ac:dyDescent="0.25">
      <c r="A16" s="6">
        <v>11</v>
      </c>
      <c r="B16" s="5">
        <v>146.30000000000001</v>
      </c>
      <c r="C16" s="18"/>
      <c r="D16" s="18"/>
      <c r="E16" s="20">
        <f t="shared" si="0"/>
        <v>146.30000000000001</v>
      </c>
    </row>
    <row r="17" spans="1:5" x14ac:dyDescent="0.25">
      <c r="A17" s="6">
        <v>12</v>
      </c>
      <c r="B17" s="5">
        <v>181.8</v>
      </c>
      <c r="C17" s="18"/>
      <c r="D17" s="18"/>
      <c r="E17" s="20">
        <f t="shared" si="0"/>
        <v>181.8</v>
      </c>
    </row>
    <row r="18" spans="1:5" x14ac:dyDescent="0.25">
      <c r="A18" s="6">
        <v>13</v>
      </c>
      <c r="B18" s="5"/>
      <c r="C18" s="18"/>
      <c r="D18" s="18"/>
      <c r="E18" s="20">
        <f t="shared" si="0"/>
        <v>0</v>
      </c>
    </row>
    <row r="19" spans="1:5" x14ac:dyDescent="0.25">
      <c r="A19" s="6">
        <v>14</v>
      </c>
      <c r="B19" s="5">
        <v>215.8</v>
      </c>
      <c r="C19" s="18">
        <v>68</v>
      </c>
      <c r="D19" s="18"/>
      <c r="E19" s="20">
        <f t="shared" si="0"/>
        <v>283.8</v>
      </c>
    </row>
    <row r="20" spans="1:5" x14ac:dyDescent="0.25">
      <c r="A20" s="6">
        <v>15</v>
      </c>
      <c r="B20" s="5">
        <v>113.1</v>
      </c>
      <c r="C20" s="18"/>
      <c r="D20" s="18"/>
      <c r="E20" s="20">
        <f t="shared" si="0"/>
        <v>113.1</v>
      </c>
    </row>
    <row r="21" spans="1:5" x14ac:dyDescent="0.25">
      <c r="A21" s="6">
        <v>16</v>
      </c>
      <c r="B21" s="5">
        <v>115.2</v>
      </c>
      <c r="C21" s="18"/>
      <c r="D21" s="18">
        <v>42.1</v>
      </c>
      <c r="E21" s="20">
        <f t="shared" si="0"/>
        <v>157.30000000000001</v>
      </c>
    </row>
    <row r="22" spans="1:5" x14ac:dyDescent="0.25">
      <c r="A22" s="6">
        <v>17</v>
      </c>
      <c r="B22" s="5">
        <v>173.9</v>
      </c>
      <c r="C22" s="18"/>
      <c r="D22" s="18">
        <v>66</v>
      </c>
      <c r="E22" s="20">
        <f t="shared" si="0"/>
        <v>239.9</v>
      </c>
    </row>
    <row r="23" spans="1:5" x14ac:dyDescent="0.25">
      <c r="A23" s="6">
        <v>18</v>
      </c>
      <c r="B23" s="5">
        <v>129.35</v>
      </c>
      <c r="C23" s="18"/>
      <c r="D23" s="18"/>
      <c r="E23" s="20">
        <f t="shared" si="0"/>
        <v>129.35</v>
      </c>
    </row>
    <row r="24" spans="1:5" x14ac:dyDescent="0.25">
      <c r="A24" s="6">
        <v>19</v>
      </c>
      <c r="B24" s="5">
        <v>253.4</v>
      </c>
      <c r="C24" s="18"/>
      <c r="D24" s="18"/>
      <c r="E24" s="20">
        <f t="shared" si="0"/>
        <v>253.4</v>
      </c>
    </row>
    <row r="25" spans="1:5" x14ac:dyDescent="0.25">
      <c r="A25" s="6">
        <v>20</v>
      </c>
      <c r="B25" s="5"/>
      <c r="C25" s="18"/>
      <c r="D25" s="18"/>
      <c r="E25" s="20">
        <f t="shared" si="0"/>
        <v>0</v>
      </c>
    </row>
    <row r="26" spans="1:5" x14ac:dyDescent="0.25">
      <c r="A26" s="6">
        <v>21</v>
      </c>
      <c r="B26" s="5">
        <v>71.599999999999994</v>
      </c>
      <c r="C26" s="18"/>
      <c r="D26" s="18"/>
      <c r="E26" s="20">
        <f t="shared" si="0"/>
        <v>71.599999999999994</v>
      </c>
    </row>
    <row r="27" spans="1:5" x14ac:dyDescent="0.25">
      <c r="A27" s="6">
        <v>22</v>
      </c>
      <c r="B27" s="5">
        <v>104.2</v>
      </c>
      <c r="C27" s="18"/>
      <c r="D27" s="18"/>
      <c r="E27" s="20">
        <f t="shared" si="0"/>
        <v>104.2</v>
      </c>
    </row>
    <row r="28" spans="1:5" x14ac:dyDescent="0.25">
      <c r="A28" s="6">
        <v>23</v>
      </c>
      <c r="B28" s="5">
        <v>241.05</v>
      </c>
      <c r="C28" s="18">
        <v>14</v>
      </c>
      <c r="D28" s="18"/>
      <c r="E28" s="20">
        <f t="shared" si="0"/>
        <v>255.05</v>
      </c>
    </row>
    <row r="29" spans="1:5" x14ac:dyDescent="0.25">
      <c r="A29" s="6">
        <v>24</v>
      </c>
      <c r="B29" s="5">
        <v>160.25</v>
      </c>
      <c r="C29" s="18"/>
      <c r="D29" s="18"/>
      <c r="E29" s="20">
        <f t="shared" si="0"/>
        <v>160.25</v>
      </c>
    </row>
    <row r="30" spans="1:5" x14ac:dyDescent="0.25">
      <c r="A30" s="6">
        <v>25</v>
      </c>
      <c r="B30" s="5">
        <v>127.4</v>
      </c>
      <c r="C30" s="18"/>
      <c r="D30" s="18">
        <v>31.1</v>
      </c>
      <c r="E30" s="20">
        <f t="shared" si="0"/>
        <v>158.5</v>
      </c>
    </row>
    <row r="31" spans="1:5" x14ac:dyDescent="0.25">
      <c r="A31" s="6">
        <v>26</v>
      </c>
      <c r="B31" s="5">
        <v>140.6</v>
      </c>
      <c r="C31" s="18">
        <v>27.5</v>
      </c>
      <c r="D31" s="18"/>
      <c r="E31" s="20">
        <f t="shared" si="0"/>
        <v>168.1</v>
      </c>
    </row>
    <row r="32" spans="1:5" x14ac:dyDescent="0.25">
      <c r="A32" s="6">
        <v>27</v>
      </c>
      <c r="B32" s="5"/>
      <c r="C32" s="18"/>
      <c r="D32" s="18"/>
      <c r="E32" s="20">
        <f t="shared" si="0"/>
        <v>0</v>
      </c>
    </row>
    <row r="33" spans="1:5" x14ac:dyDescent="0.25">
      <c r="A33" s="6">
        <v>28</v>
      </c>
      <c r="B33" s="5">
        <v>96.45</v>
      </c>
      <c r="C33" s="18"/>
      <c r="D33" s="18">
        <v>20.5</v>
      </c>
      <c r="E33" s="20">
        <f t="shared" si="0"/>
        <v>116.95</v>
      </c>
    </row>
    <row r="34" spans="1:5" x14ac:dyDescent="0.25">
      <c r="A34" s="6">
        <v>29</v>
      </c>
      <c r="B34" s="5">
        <v>67.75</v>
      </c>
      <c r="C34" s="18"/>
      <c r="D34" s="18"/>
      <c r="E34" s="20">
        <f t="shared" si="0"/>
        <v>67.75</v>
      </c>
    </row>
    <row r="35" spans="1:5" x14ac:dyDescent="0.25">
      <c r="A35" s="6">
        <v>30</v>
      </c>
      <c r="B35" s="5">
        <v>196.75</v>
      </c>
      <c r="C35" s="18"/>
      <c r="D35" s="18"/>
      <c r="E35" s="20">
        <f t="shared" si="0"/>
        <v>196.75</v>
      </c>
    </row>
    <row r="36" spans="1:5" x14ac:dyDescent="0.25">
      <c r="A36" s="26">
        <v>31</v>
      </c>
      <c r="B36" s="27">
        <v>400</v>
      </c>
      <c r="C36" s="28"/>
      <c r="D36" s="28">
        <v>26.5</v>
      </c>
      <c r="E36" s="29">
        <f t="shared" si="0"/>
        <v>426.5</v>
      </c>
    </row>
    <row r="37" spans="1:5" x14ac:dyDescent="0.25">
      <c r="A37" s="30" t="s">
        <v>2</v>
      </c>
      <c r="B37" s="31">
        <f>SUM(B6:B36)</f>
        <v>4858.55</v>
      </c>
      <c r="C37" s="31">
        <f>SUM(C6:C36)</f>
        <v>191.1</v>
      </c>
      <c r="D37" s="31">
        <f>SUM(D6:D36)</f>
        <v>251.7</v>
      </c>
      <c r="E37" s="32">
        <f>SUM(E6:E36)</f>
        <v>5301.3500000000013</v>
      </c>
    </row>
    <row r="38" spans="1:5" x14ac:dyDescent="0.25">
      <c r="A38" s="24" t="s">
        <v>7</v>
      </c>
      <c r="B38" s="19">
        <f>COUNTA(B6:B36)</f>
        <v>27</v>
      </c>
      <c r="C38" s="19">
        <f>COUNTA(C6:C36)</f>
        <v>5</v>
      </c>
      <c r="D38" s="19">
        <f>COUNTA(D6:D36)</f>
        <v>8</v>
      </c>
      <c r="E38" s="21">
        <f>COUNTA(E6:E36)-COUNTIF(E6:E36,0)</f>
        <v>27</v>
      </c>
    </row>
    <row r="39" spans="1:5" x14ac:dyDescent="0.25">
      <c r="A39" s="25" t="s">
        <v>8</v>
      </c>
      <c r="B39" s="22">
        <f>B37/B38</f>
        <v>179.94629629629631</v>
      </c>
      <c r="C39" s="22">
        <f>C37/C38</f>
        <v>38.22</v>
      </c>
      <c r="D39" s="22">
        <f>D37/D38</f>
        <v>31.462499999999999</v>
      </c>
      <c r="E39" s="23">
        <f>E37/E38</f>
        <v>196.34629629629634</v>
      </c>
    </row>
  </sheetData>
  <mergeCells count="4">
    <mergeCell ref="A3:E3"/>
    <mergeCell ref="A4:A5"/>
    <mergeCell ref="B4:D4"/>
    <mergeCell ref="E4:E5"/>
  </mergeCells>
  <pageMargins left="0" right="0" top="0" bottom="0" header="0" footer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3" workbookViewId="0">
      <selection activeCell="G38" sqref="G38"/>
    </sheetView>
  </sheetViews>
  <sheetFormatPr defaultRowHeight="15" x14ac:dyDescent="0.2"/>
  <sheetData>
    <row r="2" spans="1:5" ht="18.75" x14ac:dyDescent="0.25">
      <c r="A2" s="83" t="s">
        <v>37</v>
      </c>
      <c r="B2" s="84"/>
      <c r="C2" s="84"/>
      <c r="D2" s="84"/>
      <c r="E2" s="85"/>
    </row>
    <row r="3" spans="1:5" ht="19.5" thickBot="1" x14ac:dyDescent="0.25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73" t="s">
        <v>1</v>
      </c>
      <c r="D4" s="73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44</v>
      </c>
      <c r="B6" s="5">
        <v>277.2</v>
      </c>
      <c r="C6" s="18">
        <v>107.7</v>
      </c>
      <c r="D6" s="18">
        <v>131.75</v>
      </c>
      <c r="E6" s="5">
        <f t="shared" ref="E6:E36" si="0">SUM(B6:D6)</f>
        <v>516.65</v>
      </c>
    </row>
    <row r="7" spans="1:5" x14ac:dyDescent="0.2">
      <c r="A7" s="64" t="s">
        <v>45</v>
      </c>
      <c r="B7" s="5">
        <v>451.55</v>
      </c>
      <c r="C7" s="18"/>
      <c r="D7" s="18">
        <v>82.8</v>
      </c>
      <c r="E7" s="5">
        <f t="shared" si="0"/>
        <v>534.35</v>
      </c>
    </row>
    <row r="8" spans="1:5" x14ac:dyDescent="0.2">
      <c r="A8" s="64" t="s">
        <v>46</v>
      </c>
      <c r="B8" s="5"/>
      <c r="C8" s="18"/>
      <c r="D8" s="18"/>
      <c r="E8" s="5">
        <f t="shared" si="0"/>
        <v>0</v>
      </c>
    </row>
    <row r="9" spans="1:5" x14ac:dyDescent="0.2">
      <c r="A9" s="64" t="s">
        <v>47</v>
      </c>
      <c r="B9" s="5">
        <v>251.35</v>
      </c>
      <c r="C9" s="18"/>
      <c r="D9" s="18"/>
      <c r="E9" s="5">
        <f t="shared" si="0"/>
        <v>251.35</v>
      </c>
    </row>
    <row r="10" spans="1:5" x14ac:dyDescent="0.2">
      <c r="A10" s="64" t="s">
        <v>48</v>
      </c>
      <c r="B10" s="5">
        <v>438</v>
      </c>
      <c r="C10" s="18"/>
      <c r="D10" s="18">
        <v>19.399999999999999</v>
      </c>
      <c r="E10" s="5">
        <f t="shared" si="0"/>
        <v>457.4</v>
      </c>
    </row>
    <row r="11" spans="1:5" x14ac:dyDescent="0.2">
      <c r="A11" s="64" t="s">
        <v>49</v>
      </c>
      <c r="B11" s="5">
        <v>421.55</v>
      </c>
      <c r="C11" s="18">
        <v>13.7</v>
      </c>
      <c r="D11" s="18">
        <v>57.15</v>
      </c>
      <c r="E11" s="5">
        <f t="shared" si="0"/>
        <v>492.4</v>
      </c>
    </row>
    <row r="12" spans="1:5" x14ac:dyDescent="0.2">
      <c r="A12" s="64" t="s">
        <v>50</v>
      </c>
      <c r="B12" s="5">
        <v>312</v>
      </c>
      <c r="C12" s="18"/>
      <c r="D12" s="18">
        <v>50.4</v>
      </c>
      <c r="E12" s="5">
        <f t="shared" si="0"/>
        <v>362.4</v>
      </c>
    </row>
    <row r="13" spans="1:5" x14ac:dyDescent="0.2">
      <c r="A13" s="64" t="s">
        <v>51</v>
      </c>
      <c r="B13" s="5">
        <v>471</v>
      </c>
      <c r="C13" s="18">
        <v>23.5</v>
      </c>
      <c r="D13" s="18">
        <v>26.7</v>
      </c>
      <c r="E13" s="5">
        <f t="shared" si="0"/>
        <v>521.20000000000005</v>
      </c>
    </row>
    <row r="14" spans="1:5" x14ac:dyDescent="0.2">
      <c r="A14" s="64" t="s">
        <v>52</v>
      </c>
      <c r="B14" s="5">
        <v>551.20000000000005</v>
      </c>
      <c r="C14" s="18">
        <v>47.15</v>
      </c>
      <c r="D14" s="18"/>
      <c r="E14" s="5">
        <f t="shared" si="0"/>
        <v>598.35</v>
      </c>
    </row>
    <row r="15" spans="1:5" x14ac:dyDescent="0.2">
      <c r="A15" s="64" t="s">
        <v>53</v>
      </c>
      <c r="B15" s="5"/>
      <c r="C15" s="18"/>
      <c r="D15" s="18"/>
      <c r="E15" s="5">
        <f t="shared" si="0"/>
        <v>0</v>
      </c>
    </row>
    <row r="16" spans="1:5" x14ac:dyDescent="0.2">
      <c r="A16" s="64" t="s">
        <v>54</v>
      </c>
      <c r="B16" s="5">
        <v>358.55</v>
      </c>
      <c r="C16" s="18">
        <v>33.65</v>
      </c>
      <c r="D16" s="18">
        <v>19.95</v>
      </c>
      <c r="E16" s="5">
        <f t="shared" si="0"/>
        <v>412.15</v>
      </c>
    </row>
    <row r="17" spans="1:5" x14ac:dyDescent="0.2">
      <c r="A17" s="64" t="s">
        <v>55</v>
      </c>
      <c r="B17" s="5">
        <v>374.1</v>
      </c>
      <c r="C17" s="18"/>
      <c r="D17" s="18">
        <v>19.95</v>
      </c>
      <c r="E17" s="5">
        <f t="shared" si="0"/>
        <v>394.05</v>
      </c>
    </row>
    <row r="18" spans="1:5" x14ac:dyDescent="0.2">
      <c r="A18" s="64" t="s">
        <v>56</v>
      </c>
      <c r="B18" s="5">
        <v>323.95</v>
      </c>
      <c r="C18" s="18">
        <v>103.6</v>
      </c>
      <c r="D18" s="18"/>
      <c r="E18" s="5">
        <f t="shared" si="0"/>
        <v>427.54999999999995</v>
      </c>
    </row>
    <row r="19" spans="1:5" x14ac:dyDescent="0.2">
      <c r="A19" s="64" t="s">
        <v>57</v>
      </c>
      <c r="B19" s="5">
        <v>350.2</v>
      </c>
      <c r="C19" s="18">
        <v>24.3</v>
      </c>
      <c r="D19" s="18">
        <v>23.5</v>
      </c>
      <c r="E19" s="5">
        <f t="shared" si="0"/>
        <v>398</v>
      </c>
    </row>
    <row r="20" spans="1:5" x14ac:dyDescent="0.2">
      <c r="A20" s="64" t="s">
        <v>58</v>
      </c>
      <c r="B20" s="5">
        <v>416.8</v>
      </c>
      <c r="C20" s="18">
        <v>25.5</v>
      </c>
      <c r="D20" s="18">
        <v>122.9</v>
      </c>
      <c r="E20" s="5">
        <f t="shared" si="0"/>
        <v>565.20000000000005</v>
      </c>
    </row>
    <row r="21" spans="1:5" x14ac:dyDescent="0.2">
      <c r="A21" s="64" t="s">
        <v>59</v>
      </c>
      <c r="B21" s="5">
        <v>520</v>
      </c>
      <c r="C21" s="18"/>
      <c r="D21" s="18">
        <v>85.5</v>
      </c>
      <c r="E21" s="5">
        <f t="shared" si="0"/>
        <v>605.5</v>
      </c>
    </row>
    <row r="22" spans="1:5" x14ac:dyDescent="0.2">
      <c r="A22" s="64" t="s">
        <v>60</v>
      </c>
      <c r="B22" s="5"/>
      <c r="C22" s="18"/>
      <c r="D22" s="18"/>
      <c r="E22" s="5">
        <f t="shared" si="0"/>
        <v>0</v>
      </c>
    </row>
    <row r="23" spans="1:5" x14ac:dyDescent="0.2">
      <c r="A23" s="64" t="s">
        <v>61</v>
      </c>
      <c r="B23" s="5">
        <v>161.44999999999999</v>
      </c>
      <c r="C23" s="18"/>
      <c r="D23" s="18"/>
      <c r="E23" s="5">
        <f t="shared" si="0"/>
        <v>161.44999999999999</v>
      </c>
    </row>
    <row r="24" spans="1:5" x14ac:dyDescent="0.2">
      <c r="A24" s="64" t="s">
        <v>62</v>
      </c>
      <c r="B24" s="5">
        <v>331.2</v>
      </c>
      <c r="C24" s="18">
        <v>26.5</v>
      </c>
      <c r="D24" s="18"/>
      <c r="E24" s="5">
        <f t="shared" si="0"/>
        <v>357.7</v>
      </c>
    </row>
    <row r="25" spans="1:5" x14ac:dyDescent="0.2">
      <c r="A25" s="64" t="s">
        <v>63</v>
      </c>
      <c r="B25" s="5">
        <v>332.1</v>
      </c>
      <c r="C25" s="18"/>
      <c r="D25" s="18">
        <v>22.4</v>
      </c>
      <c r="E25" s="5">
        <f t="shared" si="0"/>
        <v>354.5</v>
      </c>
    </row>
    <row r="26" spans="1:5" x14ac:dyDescent="0.2">
      <c r="A26" s="64" t="s">
        <v>64</v>
      </c>
      <c r="B26" s="5"/>
      <c r="C26" s="18"/>
      <c r="D26" s="18"/>
      <c r="E26" s="5">
        <f t="shared" si="0"/>
        <v>0</v>
      </c>
    </row>
    <row r="27" spans="1:5" x14ac:dyDescent="0.2">
      <c r="A27" s="64" t="s">
        <v>65</v>
      </c>
      <c r="B27" s="5">
        <v>323.85000000000002</v>
      </c>
      <c r="C27" s="18">
        <v>58.5</v>
      </c>
      <c r="D27" s="18">
        <v>51.8</v>
      </c>
      <c r="E27" s="5">
        <f t="shared" si="0"/>
        <v>434.15000000000003</v>
      </c>
    </row>
    <row r="28" spans="1:5" x14ac:dyDescent="0.2">
      <c r="A28" s="64" t="s">
        <v>66</v>
      </c>
      <c r="B28" s="5">
        <v>515.45000000000005</v>
      </c>
      <c r="C28" s="18"/>
      <c r="D28" s="18">
        <v>53.2</v>
      </c>
      <c r="E28" s="5">
        <f t="shared" si="0"/>
        <v>568.65000000000009</v>
      </c>
    </row>
    <row r="29" spans="1:5" x14ac:dyDescent="0.2">
      <c r="A29" s="64" t="s">
        <v>67</v>
      </c>
      <c r="B29" s="5"/>
      <c r="C29" s="18"/>
      <c r="D29" s="18"/>
      <c r="E29" s="5">
        <f t="shared" si="0"/>
        <v>0</v>
      </c>
    </row>
    <row r="30" spans="1:5" x14ac:dyDescent="0.2">
      <c r="A30" s="64" t="s">
        <v>68</v>
      </c>
      <c r="B30" s="5">
        <v>115.85</v>
      </c>
      <c r="C30" s="18"/>
      <c r="D30" s="18">
        <v>28.5</v>
      </c>
      <c r="E30" s="5">
        <f t="shared" si="0"/>
        <v>144.35</v>
      </c>
    </row>
    <row r="31" spans="1:5" x14ac:dyDescent="0.2">
      <c r="A31" s="64" t="s">
        <v>69</v>
      </c>
      <c r="B31" s="5">
        <v>199.4</v>
      </c>
      <c r="C31" s="18">
        <v>71.400000000000006</v>
      </c>
      <c r="D31" s="18">
        <v>22</v>
      </c>
      <c r="E31" s="5">
        <f t="shared" si="0"/>
        <v>292.8</v>
      </c>
    </row>
    <row r="32" spans="1:5" x14ac:dyDescent="0.2">
      <c r="A32" s="64" t="s">
        <v>70</v>
      </c>
      <c r="B32" s="5">
        <v>235.25</v>
      </c>
      <c r="C32" s="18">
        <v>68.58</v>
      </c>
      <c r="D32" s="18"/>
      <c r="E32" s="5">
        <f t="shared" si="0"/>
        <v>303.83</v>
      </c>
    </row>
    <row r="33" spans="1:5" x14ac:dyDescent="0.2">
      <c r="A33" s="64" t="s">
        <v>71</v>
      </c>
      <c r="B33" s="5">
        <v>178.3</v>
      </c>
      <c r="C33" s="18">
        <v>22.9</v>
      </c>
      <c r="D33" s="18"/>
      <c r="E33" s="5">
        <f t="shared" si="0"/>
        <v>201.20000000000002</v>
      </c>
    </row>
    <row r="34" spans="1:5" x14ac:dyDescent="0.2">
      <c r="A34" s="64" t="s">
        <v>72</v>
      </c>
      <c r="B34" s="5">
        <v>551.75</v>
      </c>
      <c r="C34" s="18"/>
      <c r="D34" s="18">
        <v>29.9</v>
      </c>
      <c r="E34" s="5">
        <f t="shared" si="0"/>
        <v>581.65</v>
      </c>
    </row>
    <row r="35" spans="1:5" x14ac:dyDescent="0.2">
      <c r="A35" s="64" t="s">
        <v>73</v>
      </c>
      <c r="B35" s="5">
        <v>807.55</v>
      </c>
      <c r="C35" s="18">
        <v>9.8000000000000007</v>
      </c>
      <c r="D35" s="18">
        <v>252.05</v>
      </c>
      <c r="E35" s="5">
        <f t="shared" si="0"/>
        <v>1069.3999999999999</v>
      </c>
    </row>
    <row r="36" spans="1:5" ht="15.75" thickBot="1" x14ac:dyDescent="0.25">
      <c r="A36" s="65" t="s">
        <v>74</v>
      </c>
      <c r="B36" s="27"/>
      <c r="C36" s="28"/>
      <c r="D36" s="28"/>
      <c r="E36" s="27">
        <f t="shared" si="0"/>
        <v>0</v>
      </c>
    </row>
    <row r="37" spans="1:5" x14ac:dyDescent="0.2">
      <c r="A37" s="66" t="s">
        <v>2</v>
      </c>
      <c r="B37" s="31">
        <f>SUM(B6:B36)</f>
        <v>9269.5999999999985</v>
      </c>
      <c r="C37" s="31">
        <f>SUM(C6:C36)</f>
        <v>636.78</v>
      </c>
      <c r="D37" s="31">
        <f>SUM(D6:D36)</f>
        <v>1099.8499999999999</v>
      </c>
      <c r="E37" s="31">
        <f>SUM(E6:E36)</f>
        <v>11006.23</v>
      </c>
    </row>
    <row r="38" spans="1:5" x14ac:dyDescent="0.2">
      <c r="A38" s="33" t="s">
        <v>7</v>
      </c>
      <c r="B38" s="19">
        <f>COUNTA(B6:B36)</f>
        <v>25</v>
      </c>
      <c r="C38" s="19">
        <f>COUNTA(C6:C36)</f>
        <v>14</v>
      </c>
      <c r="D38" s="19">
        <f>COUNTA(D6:D36)</f>
        <v>18</v>
      </c>
      <c r="E38" s="68">
        <f>COUNTA(E6:E36)-COUNTIF(E6:E36,0)</f>
        <v>25</v>
      </c>
    </row>
    <row r="39" spans="1:5" x14ac:dyDescent="0.2">
      <c r="A39" s="33" t="s">
        <v>8</v>
      </c>
      <c r="B39" s="69">
        <f>B37/B38</f>
        <v>370.78399999999993</v>
      </c>
      <c r="C39" s="69">
        <f>C37/C38</f>
        <v>45.484285714285711</v>
      </c>
      <c r="D39" s="69">
        <f>D37/D38</f>
        <v>61.102777777777774</v>
      </c>
      <c r="E39" s="69">
        <f>E37/E38</f>
        <v>440.24919999999997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abSelected="1" workbookViewId="0">
      <selection activeCell="B18" sqref="B18"/>
    </sheetView>
  </sheetViews>
  <sheetFormatPr defaultRowHeight="15" x14ac:dyDescent="0.2"/>
  <sheetData>
    <row r="2" spans="1:5" ht="18.75" x14ac:dyDescent="0.25">
      <c r="A2" s="83" t="s">
        <v>42</v>
      </c>
      <c r="B2" s="84"/>
      <c r="C2" s="84"/>
      <c r="D2" s="84"/>
      <c r="E2" s="85"/>
    </row>
    <row r="3" spans="1:5" ht="19.5" thickBot="1" x14ac:dyDescent="0.25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">
      <c r="A4" s="62" t="s">
        <v>3</v>
      </c>
      <c r="C4" s="73" t="s">
        <v>1</v>
      </c>
      <c r="D4" s="73"/>
      <c r="E4" s="62" t="s">
        <v>2</v>
      </c>
    </row>
    <row r="5" spans="1:5" x14ac:dyDescent="0.2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">
      <c r="A6" s="64" t="s">
        <v>167</v>
      </c>
      <c r="B6" s="5"/>
      <c r="C6" s="18"/>
      <c r="D6" s="18"/>
      <c r="E6" s="5">
        <f t="shared" ref="E6:E36" si="0">SUM(B6:D6)</f>
        <v>0</v>
      </c>
    </row>
    <row r="7" spans="1:5" x14ac:dyDescent="0.2">
      <c r="A7" s="64" t="s">
        <v>45</v>
      </c>
      <c r="B7" s="5">
        <v>244.3</v>
      </c>
      <c r="C7" s="18"/>
      <c r="D7" s="18">
        <v>119.9</v>
      </c>
      <c r="E7" s="5">
        <f t="shared" si="0"/>
        <v>364.20000000000005</v>
      </c>
    </row>
    <row r="8" spans="1:5" x14ac:dyDescent="0.2">
      <c r="A8" s="64" t="s">
        <v>168</v>
      </c>
      <c r="B8" s="5">
        <v>352.65</v>
      </c>
      <c r="C8" s="18">
        <v>86.25</v>
      </c>
      <c r="D8" s="18">
        <v>26.75</v>
      </c>
      <c r="E8" s="5">
        <f t="shared" si="0"/>
        <v>465.65</v>
      </c>
    </row>
    <row r="9" spans="1:5" x14ac:dyDescent="0.2">
      <c r="A9" s="64" t="s">
        <v>77</v>
      </c>
      <c r="B9" s="5">
        <v>443.5</v>
      </c>
      <c r="C9" s="18">
        <v>46.8</v>
      </c>
      <c r="D9" s="18">
        <v>12.5</v>
      </c>
      <c r="E9" s="5">
        <f t="shared" si="0"/>
        <v>502.8</v>
      </c>
    </row>
    <row r="10" spans="1:5" x14ac:dyDescent="0.2">
      <c r="A10" s="64" t="s">
        <v>125</v>
      </c>
      <c r="B10" s="5">
        <v>353.45</v>
      </c>
      <c r="C10" s="18"/>
      <c r="D10" s="18"/>
      <c r="E10" s="5">
        <f t="shared" si="0"/>
        <v>353.45</v>
      </c>
    </row>
    <row r="11" spans="1:5" x14ac:dyDescent="0.2">
      <c r="A11" s="64" t="s">
        <v>79</v>
      </c>
      <c r="B11" s="5">
        <v>466.8</v>
      </c>
      <c r="C11" s="18">
        <v>24.7</v>
      </c>
      <c r="D11" s="18">
        <v>25</v>
      </c>
      <c r="E11" s="5">
        <f t="shared" si="0"/>
        <v>516.5</v>
      </c>
    </row>
    <row r="12" spans="1:5" x14ac:dyDescent="0.2">
      <c r="A12" s="64" t="s">
        <v>126</v>
      </c>
      <c r="B12" s="5">
        <v>450.5</v>
      </c>
      <c r="C12" s="18"/>
      <c r="D12" s="18"/>
      <c r="E12" s="5">
        <f t="shared" si="0"/>
        <v>450.5</v>
      </c>
    </row>
    <row r="13" spans="1:5" x14ac:dyDescent="0.2">
      <c r="A13" s="64" t="s">
        <v>169</v>
      </c>
      <c r="B13" s="5"/>
      <c r="C13" s="18"/>
      <c r="D13" s="18"/>
      <c r="E13" s="5">
        <f t="shared" si="0"/>
        <v>0</v>
      </c>
    </row>
    <row r="14" spans="1:5" x14ac:dyDescent="0.2">
      <c r="A14" s="64" t="s">
        <v>52</v>
      </c>
      <c r="B14" s="5">
        <v>386.65</v>
      </c>
      <c r="C14" s="18"/>
      <c r="D14" s="18"/>
      <c r="E14" s="5">
        <f t="shared" si="0"/>
        <v>386.65</v>
      </c>
    </row>
    <row r="15" spans="1:5" x14ac:dyDescent="0.2">
      <c r="A15" s="64" t="s">
        <v>170</v>
      </c>
      <c r="B15" s="5">
        <v>279.8</v>
      </c>
      <c r="C15" s="18"/>
      <c r="D15" s="18"/>
      <c r="E15" s="5">
        <f t="shared" si="0"/>
        <v>279.8</v>
      </c>
    </row>
    <row r="16" spans="1:5" x14ac:dyDescent="0.2">
      <c r="A16" s="64" t="s">
        <v>83</v>
      </c>
      <c r="B16" s="5">
        <v>383</v>
      </c>
      <c r="C16" s="18"/>
      <c r="D16" s="18">
        <v>80.099999999999994</v>
      </c>
      <c r="E16" s="5">
        <f t="shared" si="0"/>
        <v>463.1</v>
      </c>
    </row>
    <row r="17" spans="1:5" x14ac:dyDescent="0.2">
      <c r="A17" s="64" t="s">
        <v>129</v>
      </c>
      <c r="B17" s="5">
        <v>222.6</v>
      </c>
      <c r="C17" s="18"/>
      <c r="D17" s="18">
        <v>34.9</v>
      </c>
      <c r="E17" s="5">
        <f t="shared" si="0"/>
        <v>257.5</v>
      </c>
    </row>
    <row r="18" spans="1:5" x14ac:dyDescent="0.2">
      <c r="A18" s="64" t="s">
        <v>85</v>
      </c>
      <c r="B18" s="5"/>
      <c r="C18" s="18"/>
      <c r="D18" s="18"/>
      <c r="E18" s="5">
        <f t="shared" si="0"/>
        <v>0</v>
      </c>
    </row>
    <row r="19" spans="1:5" x14ac:dyDescent="0.2">
      <c r="A19" s="64" t="s">
        <v>130</v>
      </c>
      <c r="B19" s="5"/>
      <c r="C19" s="18"/>
      <c r="D19" s="18"/>
      <c r="E19" s="5">
        <f t="shared" si="0"/>
        <v>0</v>
      </c>
    </row>
    <row r="20" spans="1:5" x14ac:dyDescent="0.2">
      <c r="A20" s="64" t="s">
        <v>171</v>
      </c>
      <c r="B20" s="5"/>
      <c r="C20" s="18"/>
      <c r="D20" s="18"/>
      <c r="E20" s="5">
        <f t="shared" si="0"/>
        <v>0</v>
      </c>
    </row>
    <row r="21" spans="1:5" x14ac:dyDescent="0.2">
      <c r="A21" s="64" t="s">
        <v>59</v>
      </c>
      <c r="B21" s="5"/>
      <c r="C21" s="18"/>
      <c r="D21" s="18"/>
      <c r="E21" s="5">
        <f t="shared" si="0"/>
        <v>0</v>
      </c>
    </row>
    <row r="22" spans="1:5" x14ac:dyDescent="0.2">
      <c r="A22" s="64" t="s">
        <v>172</v>
      </c>
      <c r="B22" s="5"/>
      <c r="C22" s="18"/>
      <c r="D22" s="18"/>
      <c r="E22" s="5">
        <f t="shared" si="0"/>
        <v>0</v>
      </c>
    </row>
    <row r="23" spans="1:5" x14ac:dyDescent="0.2">
      <c r="A23" s="64" t="s">
        <v>89</v>
      </c>
      <c r="B23" s="5"/>
      <c r="C23" s="18"/>
      <c r="D23" s="18"/>
      <c r="E23" s="5">
        <f t="shared" si="0"/>
        <v>0</v>
      </c>
    </row>
    <row r="24" spans="1:5" x14ac:dyDescent="0.2">
      <c r="A24" s="64" t="s">
        <v>133</v>
      </c>
      <c r="B24" s="5"/>
      <c r="C24" s="18"/>
      <c r="D24" s="18"/>
      <c r="E24" s="5">
        <f t="shared" si="0"/>
        <v>0</v>
      </c>
    </row>
    <row r="25" spans="1:5" x14ac:dyDescent="0.2">
      <c r="A25" s="64" t="s">
        <v>91</v>
      </c>
      <c r="B25" s="5"/>
      <c r="C25" s="18"/>
      <c r="D25" s="18"/>
      <c r="E25" s="5">
        <f t="shared" si="0"/>
        <v>0</v>
      </c>
    </row>
    <row r="26" spans="1:5" x14ac:dyDescent="0.2">
      <c r="A26" s="64" t="s">
        <v>134</v>
      </c>
      <c r="B26" s="5"/>
      <c r="C26" s="18"/>
      <c r="D26" s="18"/>
      <c r="E26" s="5">
        <f t="shared" si="0"/>
        <v>0</v>
      </c>
    </row>
    <row r="27" spans="1:5" x14ac:dyDescent="0.2">
      <c r="A27" s="64" t="s">
        <v>173</v>
      </c>
      <c r="B27" s="5"/>
      <c r="C27" s="18"/>
      <c r="D27" s="18"/>
      <c r="E27" s="5">
        <f t="shared" si="0"/>
        <v>0</v>
      </c>
    </row>
    <row r="28" spans="1:5" x14ac:dyDescent="0.2">
      <c r="A28" s="64" t="s">
        <v>66</v>
      </c>
      <c r="B28" s="5"/>
      <c r="C28" s="18"/>
      <c r="D28" s="18"/>
      <c r="E28" s="5">
        <f t="shared" si="0"/>
        <v>0</v>
      </c>
    </row>
    <row r="29" spans="1:5" x14ac:dyDescent="0.2">
      <c r="A29" s="64" t="s">
        <v>166</v>
      </c>
      <c r="B29" s="5"/>
      <c r="C29" s="18"/>
      <c r="D29" s="18"/>
      <c r="E29" s="5">
        <f t="shared" si="0"/>
        <v>0</v>
      </c>
    </row>
    <row r="30" spans="1:5" x14ac:dyDescent="0.2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">
      <c r="A31" s="64" t="s">
        <v>137</v>
      </c>
      <c r="B31" s="5"/>
      <c r="C31" s="18"/>
      <c r="D31" s="18"/>
      <c r="E31" s="5">
        <f t="shared" si="0"/>
        <v>0</v>
      </c>
    </row>
    <row r="32" spans="1:5" x14ac:dyDescent="0.2">
      <c r="A32" s="64" t="s">
        <v>97</v>
      </c>
      <c r="B32" s="5"/>
      <c r="C32" s="18"/>
      <c r="D32" s="18"/>
      <c r="E32" s="5">
        <f t="shared" si="0"/>
        <v>0</v>
      </c>
    </row>
    <row r="33" spans="1:5" x14ac:dyDescent="0.2">
      <c r="A33" s="64" t="s">
        <v>138</v>
      </c>
      <c r="B33" s="5"/>
      <c r="C33" s="18"/>
      <c r="D33" s="18"/>
      <c r="E33" s="5">
        <f t="shared" si="0"/>
        <v>0</v>
      </c>
    </row>
    <row r="34" spans="1:5" x14ac:dyDescent="0.2">
      <c r="A34" s="64" t="s">
        <v>174</v>
      </c>
      <c r="B34" s="5"/>
      <c r="C34" s="18"/>
      <c r="D34" s="18"/>
      <c r="E34" s="5">
        <f t="shared" si="0"/>
        <v>0</v>
      </c>
    </row>
    <row r="35" spans="1:5" x14ac:dyDescent="0.2">
      <c r="A35" s="64" t="s">
        <v>73</v>
      </c>
      <c r="B35" s="5"/>
      <c r="C35" s="18"/>
      <c r="D35" s="18"/>
      <c r="E35" s="5">
        <f t="shared" si="0"/>
        <v>0</v>
      </c>
    </row>
    <row r="36" spans="1:5" ht="15.75" thickBot="1" x14ac:dyDescent="0.25">
      <c r="A36" s="65" t="s">
        <v>175</v>
      </c>
      <c r="B36" s="27"/>
      <c r="C36" s="28"/>
      <c r="D36" s="28"/>
      <c r="E36" s="27">
        <f t="shared" si="0"/>
        <v>0</v>
      </c>
    </row>
    <row r="37" spans="1:5" x14ac:dyDescent="0.2">
      <c r="A37" s="66" t="s">
        <v>2</v>
      </c>
      <c r="B37" s="31">
        <f>SUM(B6:B36)</f>
        <v>3583.25</v>
      </c>
      <c r="C37" s="31">
        <f>SUM(C6:C36)</f>
        <v>157.75</v>
      </c>
      <c r="D37" s="31">
        <f>SUM(D6:D36)</f>
        <v>299.14999999999998</v>
      </c>
      <c r="E37" s="31">
        <f>SUM(E6:E36)</f>
        <v>4040.1500000000005</v>
      </c>
    </row>
    <row r="38" spans="1:5" x14ac:dyDescent="0.2">
      <c r="A38" s="33" t="s">
        <v>7</v>
      </c>
      <c r="B38" s="19">
        <f>COUNTA(B6:B36)</f>
        <v>10</v>
      </c>
      <c r="C38" s="19">
        <f>COUNTA(C6:C36)</f>
        <v>3</v>
      </c>
      <c r="D38" s="19">
        <f>COUNTA(D6:D36)</f>
        <v>6</v>
      </c>
      <c r="E38" s="68">
        <f>COUNTA(E6:E36)-COUNTIF(E6:E36,0)</f>
        <v>10</v>
      </c>
    </row>
    <row r="39" spans="1:5" x14ac:dyDescent="0.2">
      <c r="A39" s="33" t="s">
        <v>8</v>
      </c>
      <c r="B39" s="69">
        <f>B37/B38</f>
        <v>358.32499999999999</v>
      </c>
      <c r="C39" s="69">
        <f>C37/C38</f>
        <v>52.583333333333336</v>
      </c>
      <c r="D39" s="69">
        <f>D37/D38</f>
        <v>49.858333333333327</v>
      </c>
      <c r="E39" s="69">
        <f>E37/E38</f>
        <v>404.01500000000004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A2" sqref="A2:E2"/>
    </sheetView>
  </sheetViews>
  <sheetFormatPr defaultRowHeight="15" x14ac:dyDescent="0.2"/>
  <sheetData>
    <row r="2" spans="1:5" ht="18.75" x14ac:dyDescent="0.3">
      <c r="A2" s="83" t="s">
        <v>43</v>
      </c>
      <c r="B2" s="84"/>
      <c r="C2" s="84"/>
      <c r="D2" s="84"/>
      <c r="E2" s="85"/>
    </row>
    <row r="3" spans="1:5" ht="19.5" thickBot="1" x14ac:dyDescent="0.3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73" t="s">
        <v>1</v>
      </c>
      <c r="D4" s="73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5">
      <c r="A7" s="64" t="s">
        <v>75</v>
      </c>
      <c r="B7" s="5"/>
      <c r="C7" s="18"/>
      <c r="D7" s="18"/>
      <c r="E7" s="5">
        <f t="shared" si="0"/>
        <v>0</v>
      </c>
    </row>
    <row r="8" spans="1:5" x14ac:dyDescent="0.25">
      <c r="A8" s="64" t="s">
        <v>76</v>
      </c>
      <c r="B8" s="5"/>
      <c r="C8" s="18"/>
      <c r="D8" s="18"/>
      <c r="E8" s="5">
        <f t="shared" si="0"/>
        <v>0</v>
      </c>
    </row>
    <row r="9" spans="1:5" x14ac:dyDescent="0.25">
      <c r="A9" s="64" t="s">
        <v>77</v>
      </c>
      <c r="B9" s="5"/>
      <c r="C9" s="18"/>
      <c r="D9" s="18"/>
      <c r="E9" s="5">
        <f t="shared" si="0"/>
        <v>0</v>
      </c>
    </row>
    <row r="10" spans="1:5" x14ac:dyDescent="0.25">
      <c r="A10" s="64" t="s">
        <v>78</v>
      </c>
      <c r="B10" s="5"/>
      <c r="C10" s="18"/>
      <c r="D10" s="18"/>
      <c r="E10" s="5">
        <f t="shared" si="0"/>
        <v>0</v>
      </c>
    </row>
    <row r="11" spans="1:5" x14ac:dyDescent="0.25">
      <c r="A11" s="64" t="s">
        <v>79</v>
      </c>
      <c r="B11" s="5"/>
      <c r="C11" s="18"/>
      <c r="D11" s="18"/>
      <c r="E11" s="5">
        <f t="shared" si="0"/>
        <v>0</v>
      </c>
    </row>
    <row r="12" spans="1:5" x14ac:dyDescent="0.25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5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5">
      <c r="A14" s="64" t="s">
        <v>81</v>
      </c>
      <c r="B14" s="5"/>
      <c r="C14" s="18"/>
      <c r="D14" s="18"/>
      <c r="E14" s="5">
        <f t="shared" si="0"/>
        <v>0</v>
      </c>
    </row>
    <row r="15" spans="1:5" x14ac:dyDescent="0.25">
      <c r="A15" s="64" t="s">
        <v>82</v>
      </c>
      <c r="B15" s="5"/>
      <c r="C15" s="18"/>
      <c r="D15" s="18"/>
      <c r="E15" s="5">
        <f t="shared" si="0"/>
        <v>0</v>
      </c>
    </row>
    <row r="16" spans="1:5" x14ac:dyDescent="0.25">
      <c r="A16" s="64" t="s">
        <v>83</v>
      </c>
      <c r="B16" s="5"/>
      <c r="C16" s="18"/>
      <c r="D16" s="18"/>
      <c r="E16" s="5">
        <f t="shared" si="0"/>
        <v>0</v>
      </c>
    </row>
    <row r="17" spans="1:5" x14ac:dyDescent="0.25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5">
      <c r="A18" s="64" t="s">
        <v>85</v>
      </c>
      <c r="B18" s="5"/>
      <c r="C18" s="18"/>
      <c r="D18" s="18"/>
      <c r="E18" s="5">
        <f t="shared" si="0"/>
        <v>0</v>
      </c>
    </row>
    <row r="19" spans="1:5" x14ac:dyDescent="0.25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5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5">
      <c r="A21" s="64" t="s">
        <v>87</v>
      </c>
      <c r="B21" s="5"/>
      <c r="C21" s="18"/>
      <c r="D21" s="18"/>
      <c r="E21" s="5">
        <f t="shared" si="0"/>
        <v>0</v>
      </c>
    </row>
    <row r="22" spans="1:5" x14ac:dyDescent="0.25">
      <c r="A22" s="64" t="s">
        <v>88</v>
      </c>
      <c r="B22" s="5"/>
      <c r="C22" s="18"/>
      <c r="D22" s="18"/>
      <c r="E22" s="5">
        <f t="shared" si="0"/>
        <v>0</v>
      </c>
    </row>
    <row r="23" spans="1:5" x14ac:dyDescent="0.25">
      <c r="A23" s="64" t="s">
        <v>89</v>
      </c>
      <c r="B23" s="5"/>
      <c r="C23" s="18"/>
      <c r="D23" s="18"/>
      <c r="E23" s="5">
        <f t="shared" si="0"/>
        <v>0</v>
      </c>
    </row>
    <row r="24" spans="1:5" x14ac:dyDescent="0.25">
      <c r="A24" s="64" t="s">
        <v>90</v>
      </c>
      <c r="B24" s="5"/>
      <c r="C24" s="18"/>
      <c r="D24" s="18"/>
      <c r="E24" s="5">
        <f t="shared" si="0"/>
        <v>0</v>
      </c>
    </row>
    <row r="25" spans="1:5" x14ac:dyDescent="0.25">
      <c r="A25" s="64" t="s">
        <v>91</v>
      </c>
      <c r="B25" s="5"/>
      <c r="C25" s="18"/>
      <c r="D25" s="18"/>
      <c r="E25" s="5">
        <f t="shared" si="0"/>
        <v>0</v>
      </c>
    </row>
    <row r="26" spans="1:5" x14ac:dyDescent="0.25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5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5">
      <c r="A28" s="64" t="s">
        <v>93</v>
      </c>
      <c r="B28" s="5"/>
      <c r="C28" s="18"/>
      <c r="D28" s="18"/>
      <c r="E28" s="5">
        <f t="shared" si="0"/>
        <v>0</v>
      </c>
    </row>
    <row r="29" spans="1:5" x14ac:dyDescent="0.25">
      <c r="A29" s="64" t="s">
        <v>94</v>
      </c>
      <c r="B29" s="5"/>
      <c r="C29" s="18"/>
      <c r="D29" s="18"/>
      <c r="E29" s="5">
        <f t="shared" si="0"/>
        <v>0</v>
      </c>
    </row>
    <row r="30" spans="1:5" x14ac:dyDescent="0.25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5">
      <c r="A31" s="64" t="s">
        <v>96</v>
      </c>
      <c r="B31" s="5"/>
      <c r="C31" s="18"/>
      <c r="D31" s="18"/>
      <c r="E31" s="5">
        <f t="shared" si="0"/>
        <v>0</v>
      </c>
    </row>
    <row r="32" spans="1:5" x14ac:dyDescent="0.25">
      <c r="A32" s="64" t="s">
        <v>97</v>
      </c>
      <c r="B32" s="5"/>
      <c r="C32" s="18"/>
      <c r="D32" s="18"/>
      <c r="E32" s="5">
        <f t="shared" si="0"/>
        <v>0</v>
      </c>
    </row>
    <row r="33" spans="1:5" x14ac:dyDescent="0.25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5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5">
      <c r="A35" s="64" t="s">
        <v>99</v>
      </c>
      <c r="B35" s="5"/>
      <c r="C35" s="18"/>
      <c r="D35" s="18"/>
      <c r="E35" s="5">
        <f t="shared" si="0"/>
        <v>0</v>
      </c>
    </row>
    <row r="36" spans="1:5" ht="15.75" thickBot="1" x14ac:dyDescent="0.3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5">
      <c r="A37" s="66" t="s">
        <v>2</v>
      </c>
      <c r="B37" s="31">
        <f>SUM(B6:B36)</f>
        <v>0</v>
      </c>
      <c r="C37" s="31">
        <f>SUM(C6:C36)</f>
        <v>0</v>
      </c>
      <c r="D37" s="31">
        <f>SUM(D6:D36)</f>
        <v>0</v>
      </c>
      <c r="E37" s="31">
        <f>SUM(E6:E36)</f>
        <v>0</v>
      </c>
    </row>
    <row r="38" spans="1:5" x14ac:dyDescent="0.25">
      <c r="A38" s="33" t="s">
        <v>7</v>
      </c>
      <c r="B38" s="19">
        <f>COUNTA(B6:B36)</f>
        <v>0</v>
      </c>
      <c r="C38" s="19">
        <f>COUNTA(C6:C36)</f>
        <v>0</v>
      </c>
      <c r="D38" s="19">
        <f>COUNTA(D6:D36)</f>
        <v>0</v>
      </c>
      <c r="E38" s="68">
        <f>COUNTA(E6:E36)-COUNTIF(E6:E36,0)</f>
        <v>0</v>
      </c>
    </row>
    <row r="39" spans="1:5" x14ac:dyDescent="0.25">
      <c r="A39" s="33" t="s">
        <v>8</v>
      </c>
      <c r="B39" s="69" t="e">
        <f>B37/B38</f>
        <v>#DIV/0!</v>
      </c>
      <c r="C39" s="69" t="e">
        <f>C37/C38</f>
        <v>#DIV/0!</v>
      </c>
      <c r="D39" s="69" t="e">
        <f>D37/D38</f>
        <v>#DIV/0!</v>
      </c>
      <c r="E39" s="69" t="e">
        <f>E37/E38</f>
        <v>#DIV/0!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A2" sqref="A2:E2"/>
    </sheetView>
  </sheetViews>
  <sheetFormatPr defaultRowHeight="15" x14ac:dyDescent="0.2"/>
  <sheetData>
    <row r="2" spans="1:5" ht="18.75" x14ac:dyDescent="0.3">
      <c r="A2" s="83" t="s">
        <v>0</v>
      </c>
      <c r="B2" s="84"/>
      <c r="C2" s="84"/>
      <c r="D2" s="84"/>
      <c r="E2" s="85"/>
    </row>
    <row r="3" spans="1:5" ht="19.5" thickBot="1" x14ac:dyDescent="0.3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73" t="s">
        <v>1</v>
      </c>
      <c r="D4" s="73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5">
      <c r="A7" s="64" t="s">
        <v>75</v>
      </c>
      <c r="B7" s="5"/>
      <c r="C7" s="18"/>
      <c r="D7" s="18"/>
      <c r="E7" s="5">
        <f t="shared" si="0"/>
        <v>0</v>
      </c>
    </row>
    <row r="8" spans="1:5" x14ac:dyDescent="0.25">
      <c r="A8" s="64" t="s">
        <v>76</v>
      </c>
      <c r="B8" s="5"/>
      <c r="C8" s="18"/>
      <c r="D8" s="18"/>
      <c r="E8" s="5">
        <f t="shared" si="0"/>
        <v>0</v>
      </c>
    </row>
    <row r="9" spans="1:5" x14ac:dyDescent="0.25">
      <c r="A9" s="64" t="s">
        <v>77</v>
      </c>
      <c r="B9" s="5"/>
      <c r="C9" s="18"/>
      <c r="D9" s="18"/>
      <c r="E9" s="5">
        <f t="shared" si="0"/>
        <v>0</v>
      </c>
    </row>
    <row r="10" spans="1:5" x14ac:dyDescent="0.25">
      <c r="A10" s="64" t="s">
        <v>78</v>
      </c>
      <c r="B10" s="5"/>
      <c r="C10" s="18"/>
      <c r="D10" s="18"/>
      <c r="E10" s="5">
        <f t="shared" si="0"/>
        <v>0</v>
      </c>
    </row>
    <row r="11" spans="1:5" x14ac:dyDescent="0.25">
      <c r="A11" s="64" t="s">
        <v>79</v>
      </c>
      <c r="B11" s="5"/>
      <c r="C11" s="18"/>
      <c r="D11" s="18"/>
      <c r="E11" s="5">
        <f t="shared" si="0"/>
        <v>0</v>
      </c>
    </row>
    <row r="12" spans="1:5" x14ac:dyDescent="0.25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5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5">
      <c r="A14" s="64" t="s">
        <v>81</v>
      </c>
      <c r="B14" s="5"/>
      <c r="C14" s="18"/>
      <c r="D14" s="18"/>
      <c r="E14" s="5">
        <f t="shared" si="0"/>
        <v>0</v>
      </c>
    </row>
    <row r="15" spans="1:5" x14ac:dyDescent="0.25">
      <c r="A15" s="64" t="s">
        <v>82</v>
      </c>
      <c r="B15" s="5"/>
      <c r="C15" s="18"/>
      <c r="D15" s="18"/>
      <c r="E15" s="5">
        <f t="shared" si="0"/>
        <v>0</v>
      </c>
    </row>
    <row r="16" spans="1:5" x14ac:dyDescent="0.25">
      <c r="A16" s="64" t="s">
        <v>83</v>
      </c>
      <c r="B16" s="5"/>
      <c r="C16" s="18"/>
      <c r="D16" s="18"/>
      <c r="E16" s="5">
        <f t="shared" si="0"/>
        <v>0</v>
      </c>
    </row>
    <row r="17" spans="1:5" x14ac:dyDescent="0.25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5">
      <c r="A18" s="64" t="s">
        <v>85</v>
      </c>
      <c r="B18" s="5"/>
      <c r="C18" s="18"/>
      <c r="D18" s="18"/>
      <c r="E18" s="5">
        <f t="shared" si="0"/>
        <v>0</v>
      </c>
    </row>
    <row r="19" spans="1:5" x14ac:dyDescent="0.25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5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5">
      <c r="A21" s="64" t="s">
        <v>87</v>
      </c>
      <c r="B21" s="5"/>
      <c r="C21" s="18"/>
      <c r="D21" s="18"/>
      <c r="E21" s="5">
        <f t="shared" si="0"/>
        <v>0</v>
      </c>
    </row>
    <row r="22" spans="1:5" x14ac:dyDescent="0.25">
      <c r="A22" s="64" t="s">
        <v>88</v>
      </c>
      <c r="B22" s="5"/>
      <c r="C22" s="18"/>
      <c r="D22" s="18"/>
      <c r="E22" s="5">
        <f t="shared" si="0"/>
        <v>0</v>
      </c>
    </row>
    <row r="23" spans="1:5" x14ac:dyDescent="0.25">
      <c r="A23" s="64" t="s">
        <v>89</v>
      </c>
      <c r="B23" s="5"/>
      <c r="C23" s="18"/>
      <c r="D23" s="18"/>
      <c r="E23" s="5">
        <f t="shared" si="0"/>
        <v>0</v>
      </c>
    </row>
    <row r="24" spans="1:5" x14ac:dyDescent="0.25">
      <c r="A24" s="64" t="s">
        <v>90</v>
      </c>
      <c r="B24" s="5"/>
      <c r="C24" s="18"/>
      <c r="D24" s="18"/>
      <c r="E24" s="5">
        <f t="shared" si="0"/>
        <v>0</v>
      </c>
    </row>
    <row r="25" spans="1:5" x14ac:dyDescent="0.25">
      <c r="A25" s="64" t="s">
        <v>91</v>
      </c>
      <c r="B25" s="5"/>
      <c r="C25" s="18"/>
      <c r="D25" s="18"/>
      <c r="E25" s="5">
        <f t="shared" si="0"/>
        <v>0</v>
      </c>
    </row>
    <row r="26" spans="1:5" x14ac:dyDescent="0.25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5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5">
      <c r="A28" s="64" t="s">
        <v>93</v>
      </c>
      <c r="B28" s="5"/>
      <c r="C28" s="18"/>
      <c r="D28" s="18"/>
      <c r="E28" s="5">
        <f t="shared" si="0"/>
        <v>0</v>
      </c>
    </row>
    <row r="29" spans="1:5" x14ac:dyDescent="0.25">
      <c r="A29" s="64" t="s">
        <v>94</v>
      </c>
      <c r="B29" s="5"/>
      <c r="C29" s="18"/>
      <c r="D29" s="18"/>
      <c r="E29" s="5">
        <f t="shared" si="0"/>
        <v>0</v>
      </c>
    </row>
    <row r="30" spans="1:5" x14ac:dyDescent="0.25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5">
      <c r="A31" s="64" t="s">
        <v>96</v>
      </c>
      <c r="B31" s="5"/>
      <c r="C31" s="18"/>
      <c r="D31" s="18"/>
      <c r="E31" s="5">
        <f t="shared" si="0"/>
        <v>0</v>
      </c>
    </row>
    <row r="32" spans="1:5" x14ac:dyDescent="0.25">
      <c r="A32" s="64" t="s">
        <v>97</v>
      </c>
      <c r="B32" s="5"/>
      <c r="C32" s="18"/>
      <c r="D32" s="18"/>
      <c r="E32" s="5">
        <f t="shared" si="0"/>
        <v>0</v>
      </c>
    </row>
    <row r="33" spans="1:5" x14ac:dyDescent="0.25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5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5">
      <c r="A35" s="64" t="s">
        <v>99</v>
      </c>
      <c r="B35" s="5"/>
      <c r="C35" s="18"/>
      <c r="D35" s="18"/>
      <c r="E35" s="5">
        <f t="shared" si="0"/>
        <v>0</v>
      </c>
    </row>
    <row r="36" spans="1:5" ht="15.75" thickBot="1" x14ac:dyDescent="0.3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5">
      <c r="A37" s="66" t="s">
        <v>2</v>
      </c>
      <c r="B37" s="31">
        <f>SUM(B6:B36)</f>
        <v>0</v>
      </c>
      <c r="C37" s="31">
        <f>SUM(C6:C36)</f>
        <v>0</v>
      </c>
      <c r="D37" s="31">
        <f>SUM(D6:D36)</f>
        <v>0</v>
      </c>
      <c r="E37" s="31">
        <f>SUM(E6:E36)</f>
        <v>0</v>
      </c>
    </row>
    <row r="38" spans="1:5" x14ac:dyDescent="0.25">
      <c r="A38" s="33" t="s">
        <v>7</v>
      </c>
      <c r="B38" s="19">
        <f>COUNTA(B6:B36)</f>
        <v>0</v>
      </c>
      <c r="C38" s="19">
        <f>COUNTA(C6:C36)</f>
        <v>0</v>
      </c>
      <c r="D38" s="19">
        <f>COUNTA(D6:D36)</f>
        <v>0</v>
      </c>
      <c r="E38" s="68">
        <f>COUNTA(E6:E36)-COUNTIF(E6:E36,0)</f>
        <v>0</v>
      </c>
    </row>
    <row r="39" spans="1:5" x14ac:dyDescent="0.25">
      <c r="A39" s="33" t="s">
        <v>8</v>
      </c>
      <c r="B39" s="69" t="e">
        <f>B37/B38</f>
        <v>#DIV/0!</v>
      </c>
      <c r="C39" s="69" t="e">
        <f>C37/C38</f>
        <v>#DIV/0!</v>
      </c>
      <c r="D39" s="69" t="e">
        <f>D37/D38</f>
        <v>#DIV/0!</v>
      </c>
      <c r="E39" s="69" t="e">
        <f>E37/E38</f>
        <v>#DIV/0!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A2" sqref="A2:E2"/>
    </sheetView>
  </sheetViews>
  <sheetFormatPr defaultRowHeight="15" x14ac:dyDescent="0.2"/>
  <sheetData>
    <row r="2" spans="1:5" ht="18.75" x14ac:dyDescent="0.3">
      <c r="A2" s="83" t="s">
        <v>9</v>
      </c>
      <c r="B2" s="84"/>
      <c r="C2" s="84"/>
      <c r="D2" s="84"/>
      <c r="E2" s="85"/>
    </row>
    <row r="3" spans="1:5" ht="19.5" thickBot="1" x14ac:dyDescent="0.3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73" t="s">
        <v>1</v>
      </c>
      <c r="D4" s="73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5">
      <c r="A7" s="64" t="s">
        <v>75</v>
      </c>
      <c r="B7" s="5"/>
      <c r="C7" s="18"/>
      <c r="D7" s="18"/>
      <c r="E7" s="5">
        <f t="shared" si="0"/>
        <v>0</v>
      </c>
    </row>
    <row r="8" spans="1:5" x14ac:dyDescent="0.25">
      <c r="A8" s="64" t="s">
        <v>76</v>
      </c>
      <c r="B8" s="5"/>
      <c r="C8" s="18"/>
      <c r="D8" s="18"/>
      <c r="E8" s="5">
        <f t="shared" si="0"/>
        <v>0</v>
      </c>
    </row>
    <row r="9" spans="1:5" x14ac:dyDescent="0.25">
      <c r="A9" s="64" t="s">
        <v>77</v>
      </c>
      <c r="B9" s="5"/>
      <c r="C9" s="18"/>
      <c r="D9" s="18"/>
      <c r="E9" s="5">
        <f t="shared" si="0"/>
        <v>0</v>
      </c>
    </row>
    <row r="10" spans="1:5" x14ac:dyDescent="0.25">
      <c r="A10" s="64" t="s">
        <v>78</v>
      </c>
      <c r="B10" s="5"/>
      <c r="C10" s="18"/>
      <c r="D10" s="18"/>
      <c r="E10" s="5">
        <f t="shared" si="0"/>
        <v>0</v>
      </c>
    </row>
    <row r="11" spans="1:5" x14ac:dyDescent="0.25">
      <c r="A11" s="64" t="s">
        <v>79</v>
      </c>
      <c r="B11" s="5"/>
      <c r="C11" s="18"/>
      <c r="D11" s="18"/>
      <c r="E11" s="5">
        <f t="shared" si="0"/>
        <v>0</v>
      </c>
    </row>
    <row r="12" spans="1:5" x14ac:dyDescent="0.25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5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5">
      <c r="A14" s="64" t="s">
        <v>81</v>
      </c>
      <c r="B14" s="5"/>
      <c r="C14" s="18"/>
      <c r="D14" s="18"/>
      <c r="E14" s="5">
        <f t="shared" si="0"/>
        <v>0</v>
      </c>
    </row>
    <row r="15" spans="1:5" x14ac:dyDescent="0.25">
      <c r="A15" s="64" t="s">
        <v>82</v>
      </c>
      <c r="B15" s="5"/>
      <c r="C15" s="18"/>
      <c r="D15" s="18"/>
      <c r="E15" s="5">
        <f t="shared" si="0"/>
        <v>0</v>
      </c>
    </row>
    <row r="16" spans="1:5" x14ac:dyDescent="0.25">
      <c r="A16" s="64" t="s">
        <v>83</v>
      </c>
      <c r="B16" s="5"/>
      <c r="C16" s="18"/>
      <c r="D16" s="18"/>
      <c r="E16" s="5">
        <f t="shared" si="0"/>
        <v>0</v>
      </c>
    </row>
    <row r="17" spans="1:5" x14ac:dyDescent="0.25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5">
      <c r="A18" s="64" t="s">
        <v>85</v>
      </c>
      <c r="B18" s="5"/>
      <c r="C18" s="18"/>
      <c r="D18" s="18"/>
      <c r="E18" s="5">
        <f t="shared" si="0"/>
        <v>0</v>
      </c>
    </row>
    <row r="19" spans="1:5" x14ac:dyDescent="0.25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5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5">
      <c r="A21" s="64" t="s">
        <v>87</v>
      </c>
      <c r="B21" s="5"/>
      <c r="C21" s="18"/>
      <c r="D21" s="18"/>
      <c r="E21" s="5">
        <f t="shared" si="0"/>
        <v>0</v>
      </c>
    </row>
    <row r="22" spans="1:5" x14ac:dyDescent="0.25">
      <c r="A22" s="64" t="s">
        <v>88</v>
      </c>
      <c r="B22" s="5"/>
      <c r="C22" s="18"/>
      <c r="D22" s="18"/>
      <c r="E22" s="5">
        <f t="shared" si="0"/>
        <v>0</v>
      </c>
    </row>
    <row r="23" spans="1:5" x14ac:dyDescent="0.25">
      <c r="A23" s="64" t="s">
        <v>89</v>
      </c>
      <c r="B23" s="5"/>
      <c r="C23" s="18"/>
      <c r="D23" s="18"/>
      <c r="E23" s="5">
        <f t="shared" si="0"/>
        <v>0</v>
      </c>
    </row>
    <row r="24" spans="1:5" x14ac:dyDescent="0.25">
      <c r="A24" s="64" t="s">
        <v>90</v>
      </c>
      <c r="B24" s="5"/>
      <c r="C24" s="18"/>
      <c r="D24" s="18"/>
      <c r="E24" s="5">
        <f t="shared" si="0"/>
        <v>0</v>
      </c>
    </row>
    <row r="25" spans="1:5" x14ac:dyDescent="0.25">
      <c r="A25" s="64" t="s">
        <v>91</v>
      </c>
      <c r="B25" s="5"/>
      <c r="C25" s="18"/>
      <c r="D25" s="18"/>
      <c r="E25" s="5">
        <f t="shared" si="0"/>
        <v>0</v>
      </c>
    </row>
    <row r="26" spans="1:5" x14ac:dyDescent="0.25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5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5">
      <c r="A28" s="64" t="s">
        <v>93</v>
      </c>
      <c r="B28" s="5"/>
      <c r="C28" s="18"/>
      <c r="D28" s="18"/>
      <c r="E28" s="5">
        <f t="shared" si="0"/>
        <v>0</v>
      </c>
    </row>
    <row r="29" spans="1:5" x14ac:dyDescent="0.25">
      <c r="A29" s="64" t="s">
        <v>94</v>
      </c>
      <c r="B29" s="5"/>
      <c r="C29" s="18"/>
      <c r="D29" s="18"/>
      <c r="E29" s="5">
        <f t="shared" si="0"/>
        <v>0</v>
      </c>
    </row>
    <row r="30" spans="1:5" x14ac:dyDescent="0.25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5">
      <c r="A31" s="64" t="s">
        <v>96</v>
      </c>
      <c r="B31" s="5"/>
      <c r="C31" s="18"/>
      <c r="D31" s="18"/>
      <c r="E31" s="5">
        <f t="shared" si="0"/>
        <v>0</v>
      </c>
    </row>
    <row r="32" spans="1:5" x14ac:dyDescent="0.25">
      <c r="A32" s="64" t="s">
        <v>97</v>
      </c>
      <c r="B32" s="5"/>
      <c r="C32" s="18"/>
      <c r="D32" s="18"/>
      <c r="E32" s="5">
        <f t="shared" si="0"/>
        <v>0</v>
      </c>
    </row>
    <row r="33" spans="1:5" x14ac:dyDescent="0.25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5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5">
      <c r="A35" s="64" t="s">
        <v>99</v>
      </c>
      <c r="B35" s="5"/>
      <c r="C35" s="18"/>
      <c r="D35" s="18"/>
      <c r="E35" s="5">
        <f t="shared" si="0"/>
        <v>0</v>
      </c>
    </row>
    <row r="36" spans="1:5" ht="15.75" thickBot="1" x14ac:dyDescent="0.3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5">
      <c r="A37" s="66" t="s">
        <v>2</v>
      </c>
      <c r="B37" s="31">
        <f>SUM(B6:B36)</f>
        <v>0</v>
      </c>
      <c r="C37" s="31">
        <f>SUM(C6:C36)</f>
        <v>0</v>
      </c>
      <c r="D37" s="31">
        <f>SUM(D6:D36)</f>
        <v>0</v>
      </c>
      <c r="E37" s="31">
        <f>SUM(E6:E36)</f>
        <v>0</v>
      </c>
    </row>
    <row r="38" spans="1:5" x14ac:dyDescent="0.25">
      <c r="A38" s="33" t="s">
        <v>7</v>
      </c>
      <c r="B38" s="19">
        <f>COUNTA(B6:B36)</f>
        <v>0</v>
      </c>
      <c r="C38" s="19">
        <f>COUNTA(C6:C36)</f>
        <v>0</v>
      </c>
      <c r="D38" s="19">
        <f>COUNTA(D6:D36)</f>
        <v>0</v>
      </c>
      <c r="E38" s="68">
        <f>COUNTA(E6:E36)-COUNTIF(E6:E36,0)</f>
        <v>0</v>
      </c>
    </row>
    <row r="39" spans="1:5" x14ac:dyDescent="0.25">
      <c r="A39" s="33" t="s">
        <v>8</v>
      </c>
      <c r="B39" s="69" t="e">
        <f>B37/B38</f>
        <v>#DIV/0!</v>
      </c>
      <c r="C39" s="69" t="e">
        <f>C37/C38</f>
        <v>#DIV/0!</v>
      </c>
      <c r="D39" s="69" t="e">
        <f>D37/D38</f>
        <v>#DIV/0!</v>
      </c>
      <c r="E39" s="69" t="e">
        <f>E37/E38</f>
        <v>#DIV/0!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A2" sqref="A2:E2"/>
    </sheetView>
  </sheetViews>
  <sheetFormatPr defaultRowHeight="15" x14ac:dyDescent="0.2"/>
  <sheetData>
    <row r="2" spans="1:5" ht="18.75" x14ac:dyDescent="0.3">
      <c r="A2" s="83" t="s">
        <v>10</v>
      </c>
      <c r="B2" s="84"/>
      <c r="C2" s="84"/>
      <c r="D2" s="84"/>
      <c r="E2" s="85"/>
    </row>
    <row r="3" spans="1:5" ht="19.5" thickBot="1" x14ac:dyDescent="0.3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73" t="s">
        <v>1</v>
      </c>
      <c r="D4" s="73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5">
      <c r="A7" s="64" t="s">
        <v>75</v>
      </c>
      <c r="B7" s="5"/>
      <c r="C7" s="18"/>
      <c r="D7" s="18"/>
      <c r="E7" s="5">
        <f t="shared" si="0"/>
        <v>0</v>
      </c>
    </row>
    <row r="8" spans="1:5" x14ac:dyDescent="0.25">
      <c r="A8" s="64" t="s">
        <v>76</v>
      </c>
      <c r="B8" s="5"/>
      <c r="C8" s="18"/>
      <c r="D8" s="18"/>
      <c r="E8" s="5">
        <f t="shared" si="0"/>
        <v>0</v>
      </c>
    </row>
    <row r="9" spans="1:5" x14ac:dyDescent="0.25">
      <c r="A9" s="64" t="s">
        <v>77</v>
      </c>
      <c r="B9" s="5"/>
      <c r="C9" s="18"/>
      <c r="D9" s="18"/>
      <c r="E9" s="5">
        <f t="shared" si="0"/>
        <v>0</v>
      </c>
    </row>
    <row r="10" spans="1:5" x14ac:dyDescent="0.25">
      <c r="A10" s="64" t="s">
        <v>78</v>
      </c>
      <c r="B10" s="5"/>
      <c r="C10" s="18"/>
      <c r="D10" s="18"/>
      <c r="E10" s="5">
        <f t="shared" si="0"/>
        <v>0</v>
      </c>
    </row>
    <row r="11" spans="1:5" x14ac:dyDescent="0.25">
      <c r="A11" s="64" t="s">
        <v>79</v>
      </c>
      <c r="B11" s="5"/>
      <c r="C11" s="18"/>
      <c r="D11" s="18"/>
      <c r="E11" s="5">
        <f t="shared" si="0"/>
        <v>0</v>
      </c>
    </row>
    <row r="12" spans="1:5" x14ac:dyDescent="0.25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5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5">
      <c r="A14" s="64" t="s">
        <v>81</v>
      </c>
      <c r="B14" s="5"/>
      <c r="C14" s="18"/>
      <c r="D14" s="18"/>
      <c r="E14" s="5">
        <f t="shared" si="0"/>
        <v>0</v>
      </c>
    </row>
    <row r="15" spans="1:5" x14ac:dyDescent="0.25">
      <c r="A15" s="64" t="s">
        <v>82</v>
      </c>
      <c r="B15" s="5"/>
      <c r="C15" s="18"/>
      <c r="D15" s="18"/>
      <c r="E15" s="5">
        <f t="shared" si="0"/>
        <v>0</v>
      </c>
    </row>
    <row r="16" spans="1:5" x14ac:dyDescent="0.25">
      <c r="A16" s="64" t="s">
        <v>83</v>
      </c>
      <c r="B16" s="5"/>
      <c r="C16" s="18"/>
      <c r="D16" s="18"/>
      <c r="E16" s="5">
        <f t="shared" si="0"/>
        <v>0</v>
      </c>
    </row>
    <row r="17" spans="1:5" x14ac:dyDescent="0.25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5">
      <c r="A18" s="64" t="s">
        <v>85</v>
      </c>
      <c r="B18" s="5"/>
      <c r="C18" s="18"/>
      <c r="D18" s="18"/>
      <c r="E18" s="5">
        <f t="shared" si="0"/>
        <v>0</v>
      </c>
    </row>
    <row r="19" spans="1:5" x14ac:dyDescent="0.25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5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5">
      <c r="A21" s="64" t="s">
        <v>87</v>
      </c>
      <c r="B21" s="5"/>
      <c r="C21" s="18"/>
      <c r="D21" s="18"/>
      <c r="E21" s="5">
        <f t="shared" si="0"/>
        <v>0</v>
      </c>
    </row>
    <row r="22" spans="1:5" x14ac:dyDescent="0.25">
      <c r="A22" s="64" t="s">
        <v>88</v>
      </c>
      <c r="B22" s="5"/>
      <c r="C22" s="18"/>
      <c r="D22" s="18"/>
      <c r="E22" s="5">
        <f t="shared" si="0"/>
        <v>0</v>
      </c>
    </row>
    <row r="23" spans="1:5" x14ac:dyDescent="0.25">
      <c r="A23" s="64" t="s">
        <v>89</v>
      </c>
      <c r="B23" s="5"/>
      <c r="C23" s="18"/>
      <c r="D23" s="18"/>
      <c r="E23" s="5">
        <f t="shared" si="0"/>
        <v>0</v>
      </c>
    </row>
    <row r="24" spans="1:5" x14ac:dyDescent="0.25">
      <c r="A24" s="64" t="s">
        <v>90</v>
      </c>
      <c r="B24" s="5"/>
      <c r="C24" s="18"/>
      <c r="D24" s="18"/>
      <c r="E24" s="5">
        <f t="shared" si="0"/>
        <v>0</v>
      </c>
    </row>
    <row r="25" spans="1:5" x14ac:dyDescent="0.25">
      <c r="A25" s="64" t="s">
        <v>91</v>
      </c>
      <c r="B25" s="5"/>
      <c r="C25" s="18"/>
      <c r="D25" s="18"/>
      <c r="E25" s="5">
        <f t="shared" si="0"/>
        <v>0</v>
      </c>
    </row>
    <row r="26" spans="1:5" x14ac:dyDescent="0.25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5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5">
      <c r="A28" s="64" t="s">
        <v>93</v>
      </c>
      <c r="B28" s="5"/>
      <c r="C28" s="18"/>
      <c r="D28" s="18"/>
      <c r="E28" s="5">
        <f t="shared" si="0"/>
        <v>0</v>
      </c>
    </row>
    <row r="29" spans="1:5" x14ac:dyDescent="0.25">
      <c r="A29" s="64" t="s">
        <v>94</v>
      </c>
      <c r="B29" s="5"/>
      <c r="C29" s="18"/>
      <c r="D29" s="18"/>
      <c r="E29" s="5">
        <f t="shared" si="0"/>
        <v>0</v>
      </c>
    </row>
    <row r="30" spans="1:5" x14ac:dyDescent="0.25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5">
      <c r="A31" s="64" t="s">
        <v>96</v>
      </c>
      <c r="B31" s="5"/>
      <c r="C31" s="18"/>
      <c r="D31" s="18"/>
      <c r="E31" s="5">
        <f t="shared" si="0"/>
        <v>0</v>
      </c>
    </row>
    <row r="32" spans="1:5" x14ac:dyDescent="0.25">
      <c r="A32" s="64" t="s">
        <v>97</v>
      </c>
      <c r="B32" s="5"/>
      <c r="C32" s="18"/>
      <c r="D32" s="18"/>
      <c r="E32" s="5">
        <f t="shared" si="0"/>
        <v>0</v>
      </c>
    </row>
    <row r="33" spans="1:5" x14ac:dyDescent="0.25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5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5">
      <c r="A35" s="64" t="s">
        <v>99</v>
      </c>
      <c r="B35" s="5"/>
      <c r="C35" s="18"/>
      <c r="D35" s="18"/>
      <c r="E35" s="5">
        <f t="shared" si="0"/>
        <v>0</v>
      </c>
    </row>
    <row r="36" spans="1:5" ht="15.75" thickBot="1" x14ac:dyDescent="0.3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5">
      <c r="A37" s="66" t="s">
        <v>2</v>
      </c>
      <c r="B37" s="31">
        <f>SUM(B6:B36)</f>
        <v>0</v>
      </c>
      <c r="C37" s="31">
        <f>SUM(C6:C36)</f>
        <v>0</v>
      </c>
      <c r="D37" s="31">
        <f>SUM(D6:D36)</f>
        <v>0</v>
      </c>
      <c r="E37" s="31">
        <f>SUM(E6:E36)</f>
        <v>0</v>
      </c>
    </row>
    <row r="38" spans="1:5" x14ac:dyDescent="0.25">
      <c r="A38" s="33" t="s">
        <v>7</v>
      </c>
      <c r="B38" s="19">
        <f>COUNTA(B6:B36)</f>
        <v>0</v>
      </c>
      <c r="C38" s="19">
        <f>COUNTA(C6:C36)</f>
        <v>0</v>
      </c>
      <c r="D38" s="19">
        <f>COUNTA(D6:D36)</f>
        <v>0</v>
      </c>
      <c r="E38" s="68">
        <f>COUNTA(E6:E36)-COUNTIF(E6:E36,0)</f>
        <v>0</v>
      </c>
    </row>
    <row r="39" spans="1:5" x14ac:dyDescent="0.25">
      <c r="A39" s="33" t="s">
        <v>8</v>
      </c>
      <c r="B39" s="69" t="e">
        <f>B37/B38</f>
        <v>#DIV/0!</v>
      </c>
      <c r="C39" s="69" t="e">
        <f>C37/C38</f>
        <v>#DIV/0!</v>
      </c>
      <c r="D39" s="69" t="e">
        <f>D37/D38</f>
        <v>#DIV/0!</v>
      </c>
      <c r="E39" s="69" t="e">
        <f>E37/E38</f>
        <v>#DIV/0!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A2" sqref="A2:E2"/>
    </sheetView>
  </sheetViews>
  <sheetFormatPr defaultRowHeight="15" x14ac:dyDescent="0.2"/>
  <sheetData>
    <row r="2" spans="1:5" ht="18.75" x14ac:dyDescent="0.3">
      <c r="A2" s="83" t="s">
        <v>11</v>
      </c>
      <c r="B2" s="84"/>
      <c r="C2" s="84"/>
      <c r="D2" s="84"/>
      <c r="E2" s="85"/>
    </row>
    <row r="3" spans="1:5" ht="19.5" thickBot="1" x14ac:dyDescent="0.3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73" t="s">
        <v>1</v>
      </c>
      <c r="D4" s="73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5">
      <c r="A7" s="64" t="s">
        <v>75</v>
      </c>
      <c r="B7" s="5"/>
      <c r="C7" s="18"/>
      <c r="D7" s="18"/>
      <c r="E7" s="5">
        <f t="shared" si="0"/>
        <v>0</v>
      </c>
    </row>
    <row r="8" spans="1:5" x14ac:dyDescent="0.25">
      <c r="A8" s="64" t="s">
        <v>76</v>
      </c>
      <c r="B8" s="5"/>
      <c r="C8" s="18"/>
      <c r="D8" s="18"/>
      <c r="E8" s="5">
        <f t="shared" si="0"/>
        <v>0</v>
      </c>
    </row>
    <row r="9" spans="1:5" x14ac:dyDescent="0.25">
      <c r="A9" s="64" t="s">
        <v>77</v>
      </c>
      <c r="B9" s="5"/>
      <c r="C9" s="18"/>
      <c r="D9" s="18"/>
      <c r="E9" s="5">
        <f t="shared" si="0"/>
        <v>0</v>
      </c>
    </row>
    <row r="10" spans="1:5" x14ac:dyDescent="0.25">
      <c r="A10" s="64" t="s">
        <v>78</v>
      </c>
      <c r="B10" s="5"/>
      <c r="C10" s="18"/>
      <c r="D10" s="18"/>
      <c r="E10" s="5">
        <f t="shared" si="0"/>
        <v>0</v>
      </c>
    </row>
    <row r="11" spans="1:5" x14ac:dyDescent="0.25">
      <c r="A11" s="64" t="s">
        <v>79</v>
      </c>
      <c r="B11" s="5"/>
      <c r="C11" s="18"/>
      <c r="D11" s="18"/>
      <c r="E11" s="5">
        <f t="shared" si="0"/>
        <v>0</v>
      </c>
    </row>
    <row r="12" spans="1:5" x14ac:dyDescent="0.25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5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5">
      <c r="A14" s="64" t="s">
        <v>81</v>
      </c>
      <c r="B14" s="5"/>
      <c r="C14" s="18"/>
      <c r="D14" s="18"/>
      <c r="E14" s="5">
        <f t="shared" si="0"/>
        <v>0</v>
      </c>
    </row>
    <row r="15" spans="1:5" x14ac:dyDescent="0.25">
      <c r="A15" s="64" t="s">
        <v>82</v>
      </c>
      <c r="B15" s="5"/>
      <c r="C15" s="18"/>
      <c r="D15" s="18"/>
      <c r="E15" s="5">
        <f t="shared" si="0"/>
        <v>0</v>
      </c>
    </row>
    <row r="16" spans="1:5" x14ac:dyDescent="0.25">
      <c r="A16" s="64" t="s">
        <v>83</v>
      </c>
      <c r="B16" s="5"/>
      <c r="C16" s="18"/>
      <c r="D16" s="18"/>
      <c r="E16" s="5">
        <f t="shared" si="0"/>
        <v>0</v>
      </c>
    </row>
    <row r="17" spans="1:5" x14ac:dyDescent="0.25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5">
      <c r="A18" s="64" t="s">
        <v>85</v>
      </c>
      <c r="B18" s="5"/>
      <c r="C18" s="18"/>
      <c r="D18" s="18"/>
      <c r="E18" s="5">
        <f t="shared" si="0"/>
        <v>0</v>
      </c>
    </row>
    <row r="19" spans="1:5" x14ac:dyDescent="0.25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5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5">
      <c r="A21" s="64" t="s">
        <v>87</v>
      </c>
      <c r="B21" s="5"/>
      <c r="C21" s="18"/>
      <c r="D21" s="18"/>
      <c r="E21" s="5">
        <f t="shared" si="0"/>
        <v>0</v>
      </c>
    </row>
    <row r="22" spans="1:5" x14ac:dyDescent="0.25">
      <c r="A22" s="64" t="s">
        <v>88</v>
      </c>
      <c r="B22" s="5"/>
      <c r="C22" s="18"/>
      <c r="D22" s="18"/>
      <c r="E22" s="5">
        <f t="shared" si="0"/>
        <v>0</v>
      </c>
    </row>
    <row r="23" spans="1:5" x14ac:dyDescent="0.25">
      <c r="A23" s="64" t="s">
        <v>89</v>
      </c>
      <c r="B23" s="5"/>
      <c r="C23" s="18"/>
      <c r="D23" s="18"/>
      <c r="E23" s="5">
        <f t="shared" si="0"/>
        <v>0</v>
      </c>
    </row>
    <row r="24" spans="1:5" x14ac:dyDescent="0.25">
      <c r="A24" s="64" t="s">
        <v>90</v>
      </c>
      <c r="B24" s="5"/>
      <c r="C24" s="18"/>
      <c r="D24" s="18"/>
      <c r="E24" s="5">
        <f t="shared" si="0"/>
        <v>0</v>
      </c>
    </row>
    <row r="25" spans="1:5" x14ac:dyDescent="0.25">
      <c r="A25" s="64" t="s">
        <v>91</v>
      </c>
      <c r="B25" s="5"/>
      <c r="C25" s="18"/>
      <c r="D25" s="18"/>
      <c r="E25" s="5">
        <f t="shared" si="0"/>
        <v>0</v>
      </c>
    </row>
    <row r="26" spans="1:5" x14ac:dyDescent="0.25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5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5">
      <c r="A28" s="64" t="s">
        <v>93</v>
      </c>
      <c r="B28" s="5"/>
      <c r="C28" s="18"/>
      <c r="D28" s="18"/>
      <c r="E28" s="5">
        <f t="shared" si="0"/>
        <v>0</v>
      </c>
    </row>
    <row r="29" spans="1:5" x14ac:dyDescent="0.25">
      <c r="A29" s="64" t="s">
        <v>94</v>
      </c>
      <c r="B29" s="5"/>
      <c r="C29" s="18"/>
      <c r="D29" s="18"/>
      <c r="E29" s="5">
        <f t="shared" si="0"/>
        <v>0</v>
      </c>
    </row>
    <row r="30" spans="1:5" x14ac:dyDescent="0.25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5">
      <c r="A31" s="64" t="s">
        <v>96</v>
      </c>
      <c r="B31" s="5"/>
      <c r="C31" s="18"/>
      <c r="D31" s="18"/>
      <c r="E31" s="5">
        <f t="shared" si="0"/>
        <v>0</v>
      </c>
    </row>
    <row r="32" spans="1:5" x14ac:dyDescent="0.25">
      <c r="A32" s="64" t="s">
        <v>97</v>
      </c>
      <c r="B32" s="5"/>
      <c r="C32" s="18"/>
      <c r="D32" s="18"/>
      <c r="E32" s="5">
        <f t="shared" si="0"/>
        <v>0</v>
      </c>
    </row>
    <row r="33" spans="1:5" x14ac:dyDescent="0.25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5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5">
      <c r="A35" s="64" t="s">
        <v>99</v>
      </c>
      <c r="B35" s="5"/>
      <c r="C35" s="18"/>
      <c r="D35" s="18"/>
      <c r="E35" s="5">
        <f t="shared" si="0"/>
        <v>0</v>
      </c>
    </row>
    <row r="36" spans="1:5" ht="15.75" thickBot="1" x14ac:dyDescent="0.3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5">
      <c r="A37" s="66" t="s">
        <v>2</v>
      </c>
      <c r="B37" s="31">
        <f>SUM(B6:B36)</f>
        <v>0</v>
      </c>
      <c r="C37" s="31">
        <f>SUM(C6:C36)</f>
        <v>0</v>
      </c>
      <c r="D37" s="31">
        <f>SUM(D6:D36)</f>
        <v>0</v>
      </c>
      <c r="E37" s="31">
        <f>SUM(E6:E36)</f>
        <v>0</v>
      </c>
    </row>
    <row r="38" spans="1:5" x14ac:dyDescent="0.25">
      <c r="A38" s="33" t="s">
        <v>7</v>
      </c>
      <c r="B38" s="19">
        <f>COUNTA(B6:B36)</f>
        <v>0</v>
      </c>
      <c r="C38" s="19">
        <f>COUNTA(C6:C36)</f>
        <v>0</v>
      </c>
      <c r="D38" s="19">
        <f>COUNTA(D6:D36)</f>
        <v>0</v>
      </c>
      <c r="E38" s="68">
        <f>COUNTA(E6:E36)-COUNTIF(E6:E36,0)</f>
        <v>0</v>
      </c>
    </row>
    <row r="39" spans="1:5" x14ac:dyDescent="0.25">
      <c r="A39" s="33" t="s">
        <v>8</v>
      </c>
      <c r="B39" s="69" t="e">
        <f>B37/B38</f>
        <v>#DIV/0!</v>
      </c>
      <c r="C39" s="69" t="e">
        <f>C37/C38</f>
        <v>#DIV/0!</v>
      </c>
      <c r="D39" s="69" t="e">
        <f>D37/D38</f>
        <v>#DIV/0!</v>
      </c>
      <c r="E39" s="69" t="e">
        <f>E37/E38</f>
        <v>#DIV/0!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opLeftCell="A25" workbookViewId="0"/>
  </sheetViews>
  <sheetFormatPr defaultRowHeight="15" x14ac:dyDescent="0.2"/>
  <cols>
    <col min="2" max="2" width="14.85546875" customWidth="1"/>
  </cols>
  <sheetData>
    <row r="3" spans="1:12" ht="18.75" x14ac:dyDescent="0.25">
      <c r="A3" s="78" t="s">
        <v>12</v>
      </c>
      <c r="B3" s="79"/>
      <c r="C3" s="79"/>
      <c r="D3" s="79"/>
      <c r="E3" s="80"/>
      <c r="F3" s="1"/>
      <c r="G3" s="1"/>
      <c r="H3" s="1"/>
      <c r="I3" s="1"/>
      <c r="J3" s="1"/>
      <c r="K3" s="1"/>
      <c r="L3" s="1"/>
    </row>
    <row r="4" spans="1:12" x14ac:dyDescent="0.25">
      <c r="A4" s="81" t="s">
        <v>3</v>
      </c>
      <c r="B4" s="75" t="s">
        <v>1</v>
      </c>
      <c r="C4" s="75"/>
      <c r="D4" s="75"/>
      <c r="E4" s="76" t="s">
        <v>2</v>
      </c>
      <c r="F4" s="2"/>
      <c r="G4" s="2"/>
      <c r="H4" s="2"/>
      <c r="I4" s="2"/>
      <c r="J4" s="2"/>
      <c r="K4" s="2"/>
      <c r="L4" s="2"/>
    </row>
    <row r="5" spans="1:12" x14ac:dyDescent="0.25">
      <c r="A5" s="82"/>
      <c r="B5" s="17" t="s">
        <v>4</v>
      </c>
      <c r="C5" s="17" t="s">
        <v>5</v>
      </c>
      <c r="D5" s="17" t="s">
        <v>6</v>
      </c>
      <c r="E5" s="77"/>
    </row>
    <row r="6" spans="1:12" x14ac:dyDescent="0.25">
      <c r="A6" s="6">
        <v>1</v>
      </c>
      <c r="B6" s="5">
        <v>325.8</v>
      </c>
      <c r="C6" s="18"/>
      <c r="D6" s="18">
        <v>78.7</v>
      </c>
      <c r="E6" s="20">
        <f t="shared" ref="E6:E36" si="0">SUM(B6:D6)</f>
        <v>404.5</v>
      </c>
    </row>
    <row r="7" spans="1:12" x14ac:dyDescent="0.25">
      <c r="A7" s="6">
        <v>2</v>
      </c>
      <c r="B7" s="5">
        <v>101.15</v>
      </c>
      <c r="C7" s="18">
        <v>12</v>
      </c>
      <c r="D7" s="18"/>
      <c r="E7" s="20">
        <f t="shared" si="0"/>
        <v>113.15</v>
      </c>
    </row>
    <row r="8" spans="1:12" x14ac:dyDescent="0.25">
      <c r="A8" s="6">
        <v>3</v>
      </c>
      <c r="B8" s="5"/>
      <c r="C8" s="18"/>
      <c r="D8" s="18"/>
      <c r="E8" s="20">
        <f t="shared" si="0"/>
        <v>0</v>
      </c>
    </row>
    <row r="9" spans="1:12" x14ac:dyDescent="0.25">
      <c r="A9" s="6">
        <v>4</v>
      </c>
      <c r="B9" s="5">
        <v>132.94999999999999</v>
      </c>
      <c r="C9" s="18"/>
      <c r="D9" s="18"/>
      <c r="E9" s="20">
        <f t="shared" si="0"/>
        <v>132.94999999999999</v>
      </c>
    </row>
    <row r="10" spans="1:12" x14ac:dyDescent="0.25">
      <c r="A10" s="6">
        <v>5</v>
      </c>
      <c r="B10" s="5">
        <v>184.9</v>
      </c>
      <c r="C10" s="18"/>
      <c r="D10" s="18"/>
      <c r="E10" s="20">
        <f t="shared" si="0"/>
        <v>184.9</v>
      </c>
    </row>
    <row r="11" spans="1:12" x14ac:dyDescent="0.25">
      <c r="A11" s="6">
        <v>6</v>
      </c>
      <c r="B11" s="5">
        <v>310.8</v>
      </c>
      <c r="C11" s="18">
        <v>21</v>
      </c>
      <c r="D11" s="18">
        <v>36.799999999999997</v>
      </c>
      <c r="E11" s="20">
        <f t="shared" si="0"/>
        <v>368.6</v>
      </c>
    </row>
    <row r="12" spans="1:12" x14ac:dyDescent="0.25">
      <c r="A12" s="6">
        <v>7</v>
      </c>
      <c r="B12" s="5">
        <v>249.5</v>
      </c>
      <c r="C12" s="18"/>
      <c r="D12" s="18">
        <v>67</v>
      </c>
      <c r="E12" s="20">
        <f t="shared" si="0"/>
        <v>316.5</v>
      </c>
    </row>
    <row r="13" spans="1:12" x14ac:dyDescent="0.25">
      <c r="A13" s="6">
        <v>8</v>
      </c>
      <c r="B13" s="5">
        <v>295.85000000000002</v>
      </c>
      <c r="C13" s="18"/>
      <c r="D13" s="18">
        <v>18.5</v>
      </c>
      <c r="E13" s="20">
        <f t="shared" si="0"/>
        <v>314.35000000000002</v>
      </c>
    </row>
    <row r="14" spans="1:12" x14ac:dyDescent="0.25">
      <c r="A14" s="6">
        <v>9</v>
      </c>
      <c r="B14" s="5">
        <v>285.55</v>
      </c>
      <c r="C14" s="18">
        <v>85.9</v>
      </c>
      <c r="D14" s="18"/>
      <c r="E14" s="20">
        <f t="shared" si="0"/>
        <v>371.45000000000005</v>
      </c>
    </row>
    <row r="15" spans="1:12" x14ac:dyDescent="0.25">
      <c r="A15" s="6">
        <v>10</v>
      </c>
      <c r="B15" s="5"/>
      <c r="C15" s="18"/>
      <c r="D15" s="18"/>
      <c r="E15" s="20">
        <f t="shared" si="0"/>
        <v>0</v>
      </c>
    </row>
    <row r="16" spans="1:12" x14ac:dyDescent="0.25">
      <c r="A16" s="6">
        <v>11</v>
      </c>
      <c r="B16" s="5">
        <v>150.25</v>
      </c>
      <c r="C16" s="18">
        <v>28.5</v>
      </c>
      <c r="D16" s="18"/>
      <c r="E16" s="20">
        <f t="shared" si="0"/>
        <v>178.75</v>
      </c>
    </row>
    <row r="17" spans="1:5" x14ac:dyDescent="0.25">
      <c r="A17" s="6">
        <v>12</v>
      </c>
      <c r="B17" s="5">
        <v>218.2</v>
      </c>
      <c r="C17" s="18"/>
      <c r="D17" s="18"/>
      <c r="E17" s="20">
        <f t="shared" si="0"/>
        <v>218.2</v>
      </c>
    </row>
    <row r="18" spans="1:5" x14ac:dyDescent="0.25">
      <c r="A18" s="6">
        <v>13</v>
      </c>
      <c r="B18" s="5">
        <v>107.75</v>
      </c>
      <c r="C18" s="18">
        <v>43.2</v>
      </c>
      <c r="D18" s="18"/>
      <c r="E18" s="20">
        <f t="shared" si="0"/>
        <v>150.94999999999999</v>
      </c>
    </row>
    <row r="19" spans="1:5" x14ac:dyDescent="0.25">
      <c r="A19" s="6">
        <v>14</v>
      </c>
      <c r="B19" s="5">
        <v>238.15</v>
      </c>
      <c r="C19" s="18"/>
      <c r="D19" s="18"/>
      <c r="E19" s="20">
        <f t="shared" si="0"/>
        <v>238.15</v>
      </c>
    </row>
    <row r="20" spans="1:5" x14ac:dyDescent="0.25">
      <c r="A20" s="6">
        <v>15</v>
      </c>
      <c r="B20" s="5"/>
      <c r="C20" s="18"/>
      <c r="D20" s="18"/>
      <c r="E20" s="20">
        <f t="shared" si="0"/>
        <v>0</v>
      </c>
    </row>
    <row r="21" spans="1:5" x14ac:dyDescent="0.25">
      <c r="A21" s="6">
        <v>16</v>
      </c>
      <c r="B21" s="5">
        <v>228.55</v>
      </c>
      <c r="C21" s="18"/>
      <c r="D21" s="18"/>
      <c r="E21" s="20">
        <f t="shared" si="0"/>
        <v>228.55</v>
      </c>
    </row>
    <row r="22" spans="1:5" x14ac:dyDescent="0.25">
      <c r="A22" s="6">
        <v>17</v>
      </c>
      <c r="B22" s="5"/>
      <c r="C22" s="18"/>
      <c r="D22" s="18"/>
      <c r="E22" s="20">
        <f t="shared" si="0"/>
        <v>0</v>
      </c>
    </row>
    <row r="23" spans="1:5" x14ac:dyDescent="0.25">
      <c r="A23" s="6">
        <v>18</v>
      </c>
      <c r="B23" s="5">
        <v>88.45</v>
      </c>
      <c r="C23" s="18">
        <v>39</v>
      </c>
      <c r="D23" s="18"/>
      <c r="E23" s="20">
        <f t="shared" si="0"/>
        <v>127.45</v>
      </c>
    </row>
    <row r="24" spans="1:5" x14ac:dyDescent="0.25">
      <c r="A24" s="6">
        <v>19</v>
      </c>
      <c r="B24" s="5">
        <v>202.9</v>
      </c>
      <c r="C24" s="18"/>
      <c r="D24" s="18">
        <v>12.75</v>
      </c>
      <c r="E24" s="20">
        <f t="shared" si="0"/>
        <v>215.65</v>
      </c>
    </row>
    <row r="25" spans="1:5" x14ac:dyDescent="0.25">
      <c r="A25" s="6">
        <v>20</v>
      </c>
      <c r="B25" s="5">
        <v>166</v>
      </c>
      <c r="C25" s="18"/>
      <c r="D25" s="18"/>
      <c r="E25" s="20">
        <f t="shared" si="0"/>
        <v>166</v>
      </c>
    </row>
    <row r="26" spans="1:5" x14ac:dyDescent="0.25">
      <c r="A26" s="6">
        <v>21</v>
      </c>
      <c r="B26" s="5">
        <v>178.2</v>
      </c>
      <c r="C26" s="18"/>
      <c r="D26" s="18"/>
      <c r="E26" s="20">
        <f t="shared" si="0"/>
        <v>178.2</v>
      </c>
    </row>
    <row r="27" spans="1:5" x14ac:dyDescent="0.25">
      <c r="A27" s="6">
        <v>22</v>
      </c>
      <c r="B27" s="5">
        <v>343.1</v>
      </c>
      <c r="C27" s="18"/>
      <c r="D27" s="18"/>
      <c r="E27" s="20">
        <f t="shared" si="0"/>
        <v>343.1</v>
      </c>
    </row>
    <row r="28" spans="1:5" x14ac:dyDescent="0.25">
      <c r="A28" s="6">
        <v>23</v>
      </c>
      <c r="B28" s="5">
        <v>180.05</v>
      </c>
      <c r="C28" s="18">
        <v>43</v>
      </c>
      <c r="D28" s="18">
        <v>38</v>
      </c>
      <c r="E28" s="20">
        <f t="shared" si="0"/>
        <v>261.05</v>
      </c>
    </row>
    <row r="29" spans="1:5" x14ac:dyDescent="0.25">
      <c r="A29" s="6">
        <v>24</v>
      </c>
      <c r="B29" s="5"/>
      <c r="C29" s="18"/>
      <c r="D29" s="18"/>
      <c r="E29" s="20">
        <f t="shared" si="0"/>
        <v>0</v>
      </c>
    </row>
    <row r="30" spans="1:5" x14ac:dyDescent="0.25">
      <c r="A30" s="6">
        <v>25</v>
      </c>
      <c r="B30" s="5">
        <v>58.3</v>
      </c>
      <c r="C30" s="18">
        <v>13</v>
      </c>
      <c r="D30" s="18"/>
      <c r="E30" s="20">
        <f t="shared" si="0"/>
        <v>71.3</v>
      </c>
    </row>
    <row r="31" spans="1:5" x14ac:dyDescent="0.25">
      <c r="A31" s="6">
        <v>26</v>
      </c>
      <c r="B31" s="5">
        <v>155.75</v>
      </c>
      <c r="C31" s="18"/>
      <c r="D31" s="18"/>
      <c r="E31" s="20">
        <f t="shared" si="0"/>
        <v>155.75</v>
      </c>
    </row>
    <row r="32" spans="1:5" x14ac:dyDescent="0.25">
      <c r="A32" s="6">
        <v>27</v>
      </c>
      <c r="B32" s="5">
        <v>94.45</v>
      </c>
      <c r="C32" s="18">
        <v>6.5</v>
      </c>
      <c r="D32" s="18"/>
      <c r="E32" s="20">
        <f t="shared" si="0"/>
        <v>100.95</v>
      </c>
    </row>
    <row r="33" spans="1:5" x14ac:dyDescent="0.25">
      <c r="A33" s="6">
        <v>28</v>
      </c>
      <c r="B33" s="5">
        <v>162.75</v>
      </c>
      <c r="C33" s="18"/>
      <c r="D33" s="18">
        <v>12</v>
      </c>
      <c r="E33" s="20">
        <f t="shared" si="0"/>
        <v>174.75</v>
      </c>
    </row>
    <row r="34" spans="1:5" x14ac:dyDescent="0.25">
      <c r="A34" s="6">
        <v>29</v>
      </c>
      <c r="B34" s="5">
        <v>243.6</v>
      </c>
      <c r="C34" s="18"/>
      <c r="D34" s="18"/>
      <c r="E34" s="20">
        <f t="shared" si="0"/>
        <v>243.6</v>
      </c>
    </row>
    <row r="35" spans="1:5" x14ac:dyDescent="0.25">
      <c r="A35" s="6">
        <v>30</v>
      </c>
      <c r="B35" s="5">
        <v>308.95</v>
      </c>
      <c r="C35" s="18"/>
      <c r="D35" s="18">
        <v>9</v>
      </c>
      <c r="E35" s="20">
        <f t="shared" si="0"/>
        <v>317.95</v>
      </c>
    </row>
    <row r="36" spans="1:5" x14ac:dyDescent="0.25">
      <c r="A36" s="26">
        <v>31</v>
      </c>
      <c r="B36" s="27"/>
      <c r="C36" s="28"/>
      <c r="D36" s="28"/>
      <c r="E36" s="29">
        <f t="shared" si="0"/>
        <v>0</v>
      </c>
    </row>
    <row r="37" spans="1:5" x14ac:dyDescent="0.25">
      <c r="A37" s="30" t="s">
        <v>2</v>
      </c>
      <c r="B37" s="31">
        <f>SUM(B6:B36)</f>
        <v>5011.9000000000005</v>
      </c>
      <c r="C37" s="31">
        <f>SUM(C6:C36)</f>
        <v>292.10000000000002</v>
      </c>
      <c r="D37" s="31">
        <f>SUM(D6:D36)</f>
        <v>272.75</v>
      </c>
      <c r="E37" s="32">
        <f>SUM(E6:E36)</f>
        <v>5576.75</v>
      </c>
    </row>
    <row r="38" spans="1:5" x14ac:dyDescent="0.25">
      <c r="A38" s="24" t="s">
        <v>7</v>
      </c>
      <c r="B38" s="19">
        <f>COUNTA(B6:B36)</f>
        <v>25</v>
      </c>
      <c r="C38" s="19">
        <f>COUNTA(C6:C36)</f>
        <v>9</v>
      </c>
      <c r="D38" s="19">
        <f>COUNTA(D6:D36)</f>
        <v>8</v>
      </c>
      <c r="E38" s="21">
        <f>COUNTA(E6:E36)-COUNTIF(E6:E36,0)</f>
        <v>25</v>
      </c>
    </row>
    <row r="39" spans="1:5" x14ac:dyDescent="0.25">
      <c r="A39" s="25" t="s">
        <v>8</v>
      </c>
      <c r="B39" s="22">
        <f>B37/B38</f>
        <v>200.47600000000003</v>
      </c>
      <c r="C39" s="22">
        <f>C37/C38</f>
        <v>32.455555555555556</v>
      </c>
      <c r="D39" s="22">
        <f>D37/D38</f>
        <v>34.09375</v>
      </c>
      <c r="E39" s="23">
        <f>E37/E38</f>
        <v>223.07</v>
      </c>
    </row>
  </sheetData>
  <mergeCells count="4">
    <mergeCell ref="A3:E3"/>
    <mergeCell ref="A4:A5"/>
    <mergeCell ref="B4:D4"/>
    <mergeCell ref="E4:E5"/>
  </mergeCells>
  <pageMargins left="0" right="0" top="0" bottom="0" header="0" footer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A2" sqref="A2:E2"/>
    </sheetView>
  </sheetViews>
  <sheetFormatPr defaultRowHeight="15" x14ac:dyDescent="0.2"/>
  <sheetData>
    <row r="2" spans="1:5" ht="18.75" x14ac:dyDescent="0.3">
      <c r="A2" s="83" t="s">
        <v>12</v>
      </c>
      <c r="B2" s="84"/>
      <c r="C2" s="84"/>
      <c r="D2" s="84"/>
      <c r="E2" s="85"/>
    </row>
    <row r="3" spans="1:5" ht="19.5" thickBot="1" x14ac:dyDescent="0.3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73" t="s">
        <v>1</v>
      </c>
      <c r="D4" s="73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5">
      <c r="A7" s="64" t="s">
        <v>75</v>
      </c>
      <c r="B7" s="5"/>
      <c r="C7" s="18"/>
      <c r="D7" s="18"/>
      <c r="E7" s="5">
        <f t="shared" si="0"/>
        <v>0</v>
      </c>
    </row>
    <row r="8" spans="1:5" x14ac:dyDescent="0.25">
      <c r="A8" s="64" t="s">
        <v>76</v>
      </c>
      <c r="B8" s="5"/>
      <c r="C8" s="18"/>
      <c r="D8" s="18"/>
      <c r="E8" s="5">
        <f t="shared" si="0"/>
        <v>0</v>
      </c>
    </row>
    <row r="9" spans="1:5" x14ac:dyDescent="0.25">
      <c r="A9" s="64" t="s">
        <v>77</v>
      </c>
      <c r="B9" s="5"/>
      <c r="C9" s="18"/>
      <c r="D9" s="18"/>
      <c r="E9" s="5">
        <f t="shared" si="0"/>
        <v>0</v>
      </c>
    </row>
    <row r="10" spans="1:5" x14ac:dyDescent="0.25">
      <c r="A10" s="64" t="s">
        <v>78</v>
      </c>
      <c r="B10" s="5"/>
      <c r="C10" s="18"/>
      <c r="D10" s="18"/>
      <c r="E10" s="5">
        <f t="shared" si="0"/>
        <v>0</v>
      </c>
    </row>
    <row r="11" spans="1:5" x14ac:dyDescent="0.25">
      <c r="A11" s="64" t="s">
        <v>79</v>
      </c>
      <c r="B11" s="5"/>
      <c r="C11" s="18"/>
      <c r="D11" s="18"/>
      <c r="E11" s="5">
        <f t="shared" si="0"/>
        <v>0</v>
      </c>
    </row>
    <row r="12" spans="1:5" x14ac:dyDescent="0.25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5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5">
      <c r="A14" s="64" t="s">
        <v>81</v>
      </c>
      <c r="B14" s="5"/>
      <c r="C14" s="18"/>
      <c r="D14" s="18"/>
      <c r="E14" s="5">
        <f t="shared" si="0"/>
        <v>0</v>
      </c>
    </row>
    <row r="15" spans="1:5" x14ac:dyDescent="0.25">
      <c r="A15" s="64" t="s">
        <v>82</v>
      </c>
      <c r="B15" s="5"/>
      <c r="C15" s="18"/>
      <c r="D15" s="18"/>
      <c r="E15" s="5">
        <f t="shared" si="0"/>
        <v>0</v>
      </c>
    </row>
    <row r="16" spans="1:5" x14ac:dyDescent="0.25">
      <c r="A16" s="64" t="s">
        <v>83</v>
      </c>
      <c r="B16" s="5"/>
      <c r="C16" s="18"/>
      <c r="D16" s="18"/>
      <c r="E16" s="5">
        <f t="shared" si="0"/>
        <v>0</v>
      </c>
    </row>
    <row r="17" spans="1:5" x14ac:dyDescent="0.25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5">
      <c r="A18" s="64" t="s">
        <v>85</v>
      </c>
      <c r="B18" s="5"/>
      <c r="C18" s="18"/>
      <c r="D18" s="18"/>
      <c r="E18" s="5">
        <f t="shared" si="0"/>
        <v>0</v>
      </c>
    </row>
    <row r="19" spans="1:5" x14ac:dyDescent="0.25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5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5">
      <c r="A21" s="64" t="s">
        <v>87</v>
      </c>
      <c r="B21" s="5"/>
      <c r="C21" s="18"/>
      <c r="D21" s="18"/>
      <c r="E21" s="5">
        <f t="shared" si="0"/>
        <v>0</v>
      </c>
    </row>
    <row r="22" spans="1:5" x14ac:dyDescent="0.25">
      <c r="A22" s="64" t="s">
        <v>88</v>
      </c>
      <c r="B22" s="5"/>
      <c r="C22" s="18"/>
      <c r="D22" s="18"/>
      <c r="E22" s="5">
        <f t="shared" si="0"/>
        <v>0</v>
      </c>
    </row>
    <row r="23" spans="1:5" x14ac:dyDescent="0.25">
      <c r="A23" s="64" t="s">
        <v>89</v>
      </c>
      <c r="B23" s="5"/>
      <c r="C23" s="18"/>
      <c r="D23" s="18"/>
      <c r="E23" s="5">
        <f t="shared" si="0"/>
        <v>0</v>
      </c>
    </row>
    <row r="24" spans="1:5" x14ac:dyDescent="0.25">
      <c r="A24" s="64" t="s">
        <v>90</v>
      </c>
      <c r="B24" s="5"/>
      <c r="C24" s="18"/>
      <c r="D24" s="18"/>
      <c r="E24" s="5">
        <f t="shared" si="0"/>
        <v>0</v>
      </c>
    </row>
    <row r="25" spans="1:5" x14ac:dyDescent="0.25">
      <c r="A25" s="64" t="s">
        <v>91</v>
      </c>
      <c r="B25" s="5"/>
      <c r="C25" s="18"/>
      <c r="D25" s="18"/>
      <c r="E25" s="5">
        <f t="shared" si="0"/>
        <v>0</v>
      </c>
    </row>
    <row r="26" spans="1:5" x14ac:dyDescent="0.25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5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5">
      <c r="A28" s="64" t="s">
        <v>93</v>
      </c>
      <c r="B28" s="5"/>
      <c r="C28" s="18"/>
      <c r="D28" s="18"/>
      <c r="E28" s="5">
        <f t="shared" si="0"/>
        <v>0</v>
      </c>
    </row>
    <row r="29" spans="1:5" x14ac:dyDescent="0.25">
      <c r="A29" s="64" t="s">
        <v>94</v>
      </c>
      <c r="B29" s="5"/>
      <c r="C29" s="18"/>
      <c r="D29" s="18"/>
      <c r="E29" s="5">
        <f t="shared" si="0"/>
        <v>0</v>
      </c>
    </row>
    <row r="30" spans="1:5" x14ac:dyDescent="0.25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5">
      <c r="A31" s="64" t="s">
        <v>96</v>
      </c>
      <c r="B31" s="5"/>
      <c r="C31" s="18"/>
      <c r="D31" s="18"/>
      <c r="E31" s="5">
        <f t="shared" si="0"/>
        <v>0</v>
      </c>
    </row>
    <row r="32" spans="1:5" x14ac:dyDescent="0.25">
      <c r="A32" s="64" t="s">
        <v>97</v>
      </c>
      <c r="B32" s="5"/>
      <c r="C32" s="18"/>
      <c r="D32" s="18"/>
      <c r="E32" s="5">
        <f t="shared" si="0"/>
        <v>0</v>
      </c>
    </row>
    <row r="33" spans="1:5" x14ac:dyDescent="0.25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5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5">
      <c r="A35" s="64" t="s">
        <v>99</v>
      </c>
      <c r="B35" s="5"/>
      <c r="C35" s="18"/>
      <c r="D35" s="18"/>
      <c r="E35" s="5">
        <f t="shared" si="0"/>
        <v>0</v>
      </c>
    </row>
    <row r="36" spans="1:5" ht="15.75" thickBot="1" x14ac:dyDescent="0.3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5">
      <c r="A37" s="66" t="s">
        <v>2</v>
      </c>
      <c r="B37" s="31">
        <f>SUM(B6:B36)</f>
        <v>0</v>
      </c>
      <c r="C37" s="31">
        <f>SUM(C6:C36)</f>
        <v>0</v>
      </c>
      <c r="D37" s="31">
        <f>SUM(D6:D36)</f>
        <v>0</v>
      </c>
      <c r="E37" s="31">
        <f>SUM(E6:E36)</f>
        <v>0</v>
      </c>
    </row>
    <row r="38" spans="1:5" x14ac:dyDescent="0.25">
      <c r="A38" s="33" t="s">
        <v>7</v>
      </c>
      <c r="B38" s="19">
        <f>COUNTA(B6:B36)</f>
        <v>0</v>
      </c>
      <c r="C38" s="19">
        <f>COUNTA(C6:C36)</f>
        <v>0</v>
      </c>
      <c r="D38" s="19">
        <f>COUNTA(D6:D36)</f>
        <v>0</v>
      </c>
      <c r="E38" s="68">
        <f>COUNTA(E6:E36)-COUNTIF(E6:E36,0)</f>
        <v>0</v>
      </c>
    </row>
    <row r="39" spans="1:5" x14ac:dyDescent="0.25">
      <c r="A39" s="33" t="s">
        <v>8</v>
      </c>
      <c r="B39" s="69" t="e">
        <f>B37/B38</f>
        <v>#DIV/0!</v>
      </c>
      <c r="C39" s="69" t="e">
        <f>C37/C38</f>
        <v>#DIV/0!</v>
      </c>
      <c r="D39" s="69" t="e">
        <f>D37/D38</f>
        <v>#DIV/0!</v>
      </c>
      <c r="E39" s="69" t="e">
        <f>E37/E38</f>
        <v>#DIV/0!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A6" sqref="A6"/>
    </sheetView>
  </sheetViews>
  <sheetFormatPr defaultRowHeight="15" x14ac:dyDescent="0.2"/>
  <sheetData>
    <row r="2" spans="1:5" ht="18.75" x14ac:dyDescent="0.3">
      <c r="A2" s="83" t="s">
        <v>13</v>
      </c>
      <c r="B2" s="84"/>
      <c r="C2" s="84"/>
      <c r="D2" s="84"/>
      <c r="E2" s="85"/>
    </row>
    <row r="3" spans="1:5" ht="19.5" thickBot="1" x14ac:dyDescent="0.3">
      <c r="A3" s="61" t="s">
        <v>38</v>
      </c>
      <c r="B3" s="56" t="s">
        <v>35</v>
      </c>
      <c r="C3" s="56" t="s">
        <v>39</v>
      </c>
      <c r="D3" s="56" t="s">
        <v>40</v>
      </c>
      <c r="E3" s="67" t="s">
        <v>41</v>
      </c>
    </row>
    <row r="4" spans="1:5" x14ac:dyDescent="0.25">
      <c r="A4" s="62" t="s">
        <v>3</v>
      </c>
      <c r="C4" s="73" t="s">
        <v>1</v>
      </c>
      <c r="D4" s="73"/>
      <c r="E4" s="62" t="s">
        <v>2</v>
      </c>
    </row>
    <row r="5" spans="1:5" x14ac:dyDescent="0.25">
      <c r="A5" s="63"/>
      <c r="B5" s="17" t="s">
        <v>4</v>
      </c>
      <c r="C5" s="17" t="s">
        <v>5</v>
      </c>
      <c r="D5" s="17" t="s">
        <v>6</v>
      </c>
      <c r="E5" s="63"/>
    </row>
    <row r="6" spans="1:5" x14ac:dyDescent="0.25">
      <c r="A6" s="64" t="s">
        <v>44</v>
      </c>
      <c r="B6" s="5"/>
      <c r="C6" s="18"/>
      <c r="D6" s="18"/>
      <c r="E6" s="5">
        <f t="shared" ref="E6:E36" si="0">SUM(B6:D6)</f>
        <v>0</v>
      </c>
    </row>
    <row r="7" spans="1:5" x14ac:dyDescent="0.25">
      <c r="A7" s="64" t="s">
        <v>75</v>
      </c>
      <c r="B7" s="5"/>
      <c r="C7" s="18"/>
      <c r="D7" s="18"/>
      <c r="E7" s="5">
        <f t="shared" si="0"/>
        <v>0</v>
      </c>
    </row>
    <row r="8" spans="1:5" x14ac:dyDescent="0.25">
      <c r="A8" s="64" t="s">
        <v>76</v>
      </c>
      <c r="B8" s="5"/>
      <c r="C8" s="18"/>
      <c r="D8" s="18"/>
      <c r="E8" s="5">
        <f t="shared" si="0"/>
        <v>0</v>
      </c>
    </row>
    <row r="9" spans="1:5" x14ac:dyDescent="0.25">
      <c r="A9" s="64" t="s">
        <v>77</v>
      </c>
      <c r="B9" s="5"/>
      <c r="C9" s="18"/>
      <c r="D9" s="18"/>
      <c r="E9" s="5">
        <f t="shared" si="0"/>
        <v>0</v>
      </c>
    </row>
    <row r="10" spans="1:5" x14ac:dyDescent="0.25">
      <c r="A10" s="64" t="s">
        <v>78</v>
      </c>
      <c r="B10" s="5"/>
      <c r="C10" s="18"/>
      <c r="D10" s="18"/>
      <c r="E10" s="5">
        <f t="shared" si="0"/>
        <v>0</v>
      </c>
    </row>
    <row r="11" spans="1:5" x14ac:dyDescent="0.25">
      <c r="A11" s="64" t="s">
        <v>79</v>
      </c>
      <c r="B11" s="5"/>
      <c r="C11" s="18"/>
      <c r="D11" s="18"/>
      <c r="E11" s="5">
        <f t="shared" si="0"/>
        <v>0</v>
      </c>
    </row>
    <row r="12" spans="1:5" x14ac:dyDescent="0.25">
      <c r="A12" s="64" t="s">
        <v>80</v>
      </c>
      <c r="B12" s="5"/>
      <c r="C12" s="18"/>
      <c r="D12" s="18"/>
      <c r="E12" s="5">
        <f t="shared" si="0"/>
        <v>0</v>
      </c>
    </row>
    <row r="13" spans="1:5" x14ac:dyDescent="0.25">
      <c r="A13" s="64" t="s">
        <v>51</v>
      </c>
      <c r="B13" s="5"/>
      <c r="C13" s="18"/>
      <c r="D13" s="18"/>
      <c r="E13" s="5">
        <f t="shared" si="0"/>
        <v>0</v>
      </c>
    </row>
    <row r="14" spans="1:5" x14ac:dyDescent="0.25">
      <c r="A14" s="64" t="s">
        <v>81</v>
      </c>
      <c r="B14" s="5"/>
      <c r="C14" s="18"/>
      <c r="D14" s="18"/>
      <c r="E14" s="5">
        <f t="shared" si="0"/>
        <v>0</v>
      </c>
    </row>
    <row r="15" spans="1:5" x14ac:dyDescent="0.25">
      <c r="A15" s="64" t="s">
        <v>82</v>
      </c>
      <c r="B15" s="5"/>
      <c r="C15" s="18"/>
      <c r="D15" s="18"/>
      <c r="E15" s="5">
        <f t="shared" si="0"/>
        <v>0</v>
      </c>
    </row>
    <row r="16" spans="1:5" x14ac:dyDescent="0.25">
      <c r="A16" s="64" t="s">
        <v>83</v>
      </c>
      <c r="B16" s="5"/>
      <c r="C16" s="18"/>
      <c r="D16" s="18"/>
      <c r="E16" s="5">
        <f t="shared" si="0"/>
        <v>0</v>
      </c>
    </row>
    <row r="17" spans="1:5" x14ac:dyDescent="0.25">
      <c r="A17" s="64" t="s">
        <v>84</v>
      </c>
      <c r="B17" s="5"/>
      <c r="C17" s="18"/>
      <c r="D17" s="18"/>
      <c r="E17" s="5">
        <f t="shared" si="0"/>
        <v>0</v>
      </c>
    </row>
    <row r="18" spans="1:5" x14ac:dyDescent="0.25">
      <c r="A18" s="64" t="s">
        <v>85</v>
      </c>
      <c r="B18" s="5"/>
      <c r="C18" s="18"/>
      <c r="D18" s="18"/>
      <c r="E18" s="5">
        <f t="shared" si="0"/>
        <v>0</v>
      </c>
    </row>
    <row r="19" spans="1:5" x14ac:dyDescent="0.25">
      <c r="A19" s="64" t="s">
        <v>86</v>
      </c>
      <c r="B19" s="5"/>
      <c r="C19" s="18"/>
      <c r="D19" s="18"/>
      <c r="E19" s="5">
        <f t="shared" si="0"/>
        <v>0</v>
      </c>
    </row>
    <row r="20" spans="1:5" x14ac:dyDescent="0.25">
      <c r="A20" s="64" t="s">
        <v>58</v>
      </c>
      <c r="B20" s="5"/>
      <c r="C20" s="18"/>
      <c r="D20" s="18"/>
      <c r="E20" s="5">
        <f t="shared" si="0"/>
        <v>0</v>
      </c>
    </row>
    <row r="21" spans="1:5" x14ac:dyDescent="0.25">
      <c r="A21" s="64" t="s">
        <v>87</v>
      </c>
      <c r="B21" s="5"/>
      <c r="C21" s="18"/>
      <c r="D21" s="18"/>
      <c r="E21" s="5">
        <f t="shared" si="0"/>
        <v>0</v>
      </c>
    </row>
    <row r="22" spans="1:5" x14ac:dyDescent="0.25">
      <c r="A22" s="64" t="s">
        <v>88</v>
      </c>
      <c r="B22" s="5"/>
      <c r="C22" s="18"/>
      <c r="D22" s="18"/>
      <c r="E22" s="5">
        <f t="shared" si="0"/>
        <v>0</v>
      </c>
    </row>
    <row r="23" spans="1:5" x14ac:dyDescent="0.25">
      <c r="A23" s="64" t="s">
        <v>89</v>
      </c>
      <c r="B23" s="5"/>
      <c r="C23" s="18"/>
      <c r="D23" s="18"/>
      <c r="E23" s="5">
        <f t="shared" si="0"/>
        <v>0</v>
      </c>
    </row>
    <row r="24" spans="1:5" x14ac:dyDescent="0.25">
      <c r="A24" s="64" t="s">
        <v>90</v>
      </c>
      <c r="B24" s="5"/>
      <c r="C24" s="18"/>
      <c r="D24" s="18"/>
      <c r="E24" s="5">
        <f t="shared" si="0"/>
        <v>0</v>
      </c>
    </row>
    <row r="25" spans="1:5" x14ac:dyDescent="0.25">
      <c r="A25" s="64" t="s">
        <v>91</v>
      </c>
      <c r="B25" s="5"/>
      <c r="C25" s="18"/>
      <c r="D25" s="18"/>
      <c r="E25" s="5">
        <f t="shared" si="0"/>
        <v>0</v>
      </c>
    </row>
    <row r="26" spans="1:5" x14ac:dyDescent="0.25">
      <c r="A26" s="64" t="s">
        <v>92</v>
      </c>
      <c r="B26" s="5"/>
      <c r="C26" s="18"/>
      <c r="D26" s="18"/>
      <c r="E26" s="5">
        <f t="shared" si="0"/>
        <v>0</v>
      </c>
    </row>
    <row r="27" spans="1:5" x14ac:dyDescent="0.25">
      <c r="A27" s="64" t="s">
        <v>65</v>
      </c>
      <c r="B27" s="5"/>
      <c r="C27" s="18"/>
      <c r="D27" s="18"/>
      <c r="E27" s="5">
        <f t="shared" si="0"/>
        <v>0</v>
      </c>
    </row>
    <row r="28" spans="1:5" x14ac:dyDescent="0.25">
      <c r="A28" s="64" t="s">
        <v>93</v>
      </c>
      <c r="B28" s="5"/>
      <c r="C28" s="18"/>
      <c r="D28" s="18"/>
      <c r="E28" s="5">
        <f t="shared" si="0"/>
        <v>0</v>
      </c>
    </row>
    <row r="29" spans="1:5" x14ac:dyDescent="0.25">
      <c r="A29" s="64" t="s">
        <v>94</v>
      </c>
      <c r="B29" s="5"/>
      <c r="C29" s="18"/>
      <c r="D29" s="18"/>
      <c r="E29" s="5">
        <f t="shared" si="0"/>
        <v>0</v>
      </c>
    </row>
    <row r="30" spans="1:5" x14ac:dyDescent="0.25">
      <c r="A30" s="64" t="s">
        <v>95</v>
      </c>
      <c r="B30" s="5"/>
      <c r="C30" s="18"/>
      <c r="D30" s="18"/>
      <c r="E30" s="5">
        <f t="shared" si="0"/>
        <v>0</v>
      </c>
    </row>
    <row r="31" spans="1:5" x14ac:dyDescent="0.25">
      <c r="A31" s="64" t="s">
        <v>96</v>
      </c>
      <c r="B31" s="5"/>
      <c r="C31" s="18"/>
      <c r="D31" s="18"/>
      <c r="E31" s="5">
        <f t="shared" si="0"/>
        <v>0</v>
      </c>
    </row>
    <row r="32" spans="1:5" x14ac:dyDescent="0.25">
      <c r="A32" s="64" t="s">
        <v>97</v>
      </c>
      <c r="B32" s="5"/>
      <c r="C32" s="18"/>
      <c r="D32" s="18"/>
      <c r="E32" s="5">
        <f t="shared" si="0"/>
        <v>0</v>
      </c>
    </row>
    <row r="33" spans="1:5" x14ac:dyDescent="0.25">
      <c r="A33" s="64" t="s">
        <v>98</v>
      </c>
      <c r="B33" s="5"/>
      <c r="C33" s="18"/>
      <c r="D33" s="18"/>
      <c r="E33" s="5">
        <f t="shared" si="0"/>
        <v>0</v>
      </c>
    </row>
    <row r="34" spans="1:5" x14ac:dyDescent="0.25">
      <c r="A34" s="64" t="s">
        <v>72</v>
      </c>
      <c r="B34" s="5"/>
      <c r="C34" s="18"/>
      <c r="D34" s="18"/>
      <c r="E34" s="5">
        <f t="shared" si="0"/>
        <v>0</v>
      </c>
    </row>
    <row r="35" spans="1:5" x14ac:dyDescent="0.25">
      <c r="A35" s="64" t="s">
        <v>99</v>
      </c>
      <c r="B35" s="5"/>
      <c r="C35" s="18"/>
      <c r="D35" s="18"/>
      <c r="E35" s="5">
        <f t="shared" si="0"/>
        <v>0</v>
      </c>
    </row>
    <row r="36" spans="1:5" ht="15.75" thickBot="1" x14ac:dyDescent="0.3">
      <c r="A36" s="65" t="s">
        <v>140</v>
      </c>
      <c r="B36" s="27"/>
      <c r="C36" s="28"/>
      <c r="D36" s="28"/>
      <c r="E36" s="27">
        <f t="shared" si="0"/>
        <v>0</v>
      </c>
    </row>
    <row r="37" spans="1:5" x14ac:dyDescent="0.25">
      <c r="A37" s="66" t="s">
        <v>2</v>
      </c>
      <c r="B37" s="31">
        <f>SUM(B6:B36)</f>
        <v>0</v>
      </c>
      <c r="C37" s="31">
        <f>SUM(C6:C36)</f>
        <v>0</v>
      </c>
      <c r="D37" s="31">
        <f>SUM(D6:D36)</f>
        <v>0</v>
      </c>
      <c r="E37" s="31">
        <f>SUM(E6:E36)</f>
        <v>0</v>
      </c>
    </row>
    <row r="38" spans="1:5" x14ac:dyDescent="0.25">
      <c r="A38" s="33" t="s">
        <v>7</v>
      </c>
      <c r="B38" s="19">
        <f>COUNTA(B6:B36)</f>
        <v>0</v>
      </c>
      <c r="C38" s="19">
        <f>COUNTA(C6:C36)</f>
        <v>0</v>
      </c>
      <c r="D38" s="19">
        <f>COUNTA(D6:D36)</f>
        <v>0</v>
      </c>
      <c r="E38" s="68">
        <f>COUNTA(E6:E36)-COUNTIF(E6:E36,0)</f>
        <v>0</v>
      </c>
    </row>
    <row r="39" spans="1:5" x14ac:dyDescent="0.25">
      <c r="A39" s="33" t="s">
        <v>8</v>
      </c>
      <c r="B39" s="69" t="e">
        <f>B37/B38</f>
        <v>#DIV/0!</v>
      </c>
      <c r="C39" s="69" t="e">
        <f>C37/C38</f>
        <v>#DIV/0!</v>
      </c>
      <c r="D39" s="69" t="e">
        <f>D37/D38</f>
        <v>#DIV/0!</v>
      </c>
      <c r="E39" s="69" t="e">
        <f>E37/E38</f>
        <v>#DIV/0!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41"/>
  <sheetViews>
    <sheetView topLeftCell="A16" workbookViewId="0"/>
  </sheetViews>
  <sheetFormatPr defaultRowHeight="15" x14ac:dyDescent="0.2"/>
  <cols>
    <col min="2" max="2" width="14.85546875" customWidth="1"/>
  </cols>
  <sheetData>
    <row r="3" spans="1:12" ht="18.75" x14ac:dyDescent="0.25">
      <c r="A3" s="78" t="s">
        <v>13</v>
      </c>
      <c r="B3" s="79"/>
      <c r="C3" s="79"/>
      <c r="D3" s="79"/>
      <c r="E3" s="80"/>
      <c r="F3" s="1"/>
      <c r="G3" s="1"/>
      <c r="H3" s="1"/>
      <c r="I3" s="1"/>
      <c r="J3" s="1"/>
      <c r="K3" s="1"/>
      <c r="L3" s="1"/>
    </row>
    <row r="4" spans="1:12" x14ac:dyDescent="0.25">
      <c r="A4" s="81" t="s">
        <v>3</v>
      </c>
      <c r="B4" s="75" t="s">
        <v>1</v>
      </c>
      <c r="C4" s="75"/>
      <c r="D4" s="75"/>
      <c r="E4" s="76" t="s">
        <v>2</v>
      </c>
      <c r="F4" s="2"/>
      <c r="G4" s="2"/>
      <c r="H4" s="2"/>
      <c r="I4" s="2"/>
      <c r="J4" s="2"/>
      <c r="K4" s="2"/>
      <c r="L4" s="2"/>
    </row>
    <row r="5" spans="1:12" x14ac:dyDescent="0.25">
      <c r="A5" s="82"/>
      <c r="B5" s="17" t="s">
        <v>4</v>
      </c>
      <c r="C5" s="17" t="s">
        <v>5</v>
      </c>
      <c r="D5" s="17" t="s">
        <v>6</v>
      </c>
      <c r="E5" s="77"/>
    </row>
    <row r="6" spans="1:12" x14ac:dyDescent="0.25">
      <c r="A6" s="34">
        <v>1</v>
      </c>
      <c r="B6" s="5"/>
      <c r="C6" s="18"/>
      <c r="D6" s="18"/>
      <c r="E6" s="20">
        <f t="shared" ref="E6:E36" si="0">SUM(B6:D6)</f>
        <v>0</v>
      </c>
    </row>
    <row r="7" spans="1:12" x14ac:dyDescent="0.25">
      <c r="A7" s="34">
        <v>2</v>
      </c>
      <c r="B7" s="5">
        <v>103.25</v>
      </c>
      <c r="C7" s="18"/>
      <c r="D7" s="18"/>
      <c r="E7" s="20">
        <f t="shared" si="0"/>
        <v>103.25</v>
      </c>
    </row>
    <row r="8" spans="1:12" x14ac:dyDescent="0.25">
      <c r="A8" s="34">
        <v>3</v>
      </c>
      <c r="B8" s="5">
        <v>103.85</v>
      </c>
      <c r="C8" s="18">
        <v>37.65</v>
      </c>
      <c r="D8" s="18">
        <v>57</v>
      </c>
      <c r="E8" s="20">
        <f t="shared" si="0"/>
        <v>198.5</v>
      </c>
    </row>
    <row r="9" spans="1:12" x14ac:dyDescent="0.25">
      <c r="A9" s="34" t="s">
        <v>14</v>
      </c>
      <c r="B9" s="5">
        <v>232.25</v>
      </c>
      <c r="C9" s="18">
        <v>166.4</v>
      </c>
      <c r="D9" s="18"/>
      <c r="E9" s="20">
        <f t="shared" si="0"/>
        <v>398.65</v>
      </c>
    </row>
    <row r="10" spans="1:12" x14ac:dyDescent="0.25">
      <c r="A10" s="34">
        <v>5</v>
      </c>
      <c r="B10" s="5">
        <v>298.3</v>
      </c>
      <c r="C10" s="18"/>
      <c r="D10" s="18">
        <v>7.5</v>
      </c>
      <c r="E10" s="20">
        <f t="shared" si="0"/>
        <v>305.8</v>
      </c>
    </row>
    <row r="11" spans="1:12" x14ac:dyDescent="0.25">
      <c r="A11" s="34">
        <v>6</v>
      </c>
      <c r="B11" s="5">
        <v>243.85</v>
      </c>
      <c r="C11" s="18"/>
      <c r="D11" s="18">
        <v>58</v>
      </c>
      <c r="E11" s="20">
        <f t="shared" si="0"/>
        <v>301.85000000000002</v>
      </c>
    </row>
    <row r="12" spans="1:12" x14ac:dyDescent="0.25">
      <c r="A12" s="34">
        <v>7</v>
      </c>
      <c r="B12" s="5">
        <v>287.7</v>
      </c>
      <c r="C12" s="18"/>
      <c r="D12" s="18">
        <v>8</v>
      </c>
      <c r="E12" s="20">
        <f t="shared" si="0"/>
        <v>295.7</v>
      </c>
    </row>
    <row r="13" spans="1:12" x14ac:dyDescent="0.25">
      <c r="A13" s="34">
        <v>8</v>
      </c>
      <c r="B13" s="5"/>
      <c r="C13" s="18"/>
      <c r="D13" s="18"/>
      <c r="E13" s="20">
        <f t="shared" si="0"/>
        <v>0</v>
      </c>
    </row>
    <row r="14" spans="1:12" x14ac:dyDescent="0.25">
      <c r="A14" s="34">
        <v>9</v>
      </c>
      <c r="B14" s="5">
        <v>104.4</v>
      </c>
      <c r="C14" s="18"/>
      <c r="D14" s="18"/>
      <c r="E14" s="20">
        <f t="shared" si="0"/>
        <v>104.4</v>
      </c>
    </row>
    <row r="15" spans="1:12" x14ac:dyDescent="0.25">
      <c r="A15" s="34">
        <v>10</v>
      </c>
      <c r="B15" s="5">
        <v>215.8</v>
      </c>
      <c r="C15" s="18"/>
      <c r="D15" s="18"/>
      <c r="E15" s="20">
        <f t="shared" si="0"/>
        <v>215.8</v>
      </c>
    </row>
    <row r="16" spans="1:12" x14ac:dyDescent="0.25">
      <c r="A16" s="34">
        <v>11</v>
      </c>
      <c r="B16" s="5">
        <v>211.9</v>
      </c>
      <c r="C16" s="18"/>
      <c r="D16" s="18">
        <v>5</v>
      </c>
      <c r="E16" s="20">
        <f t="shared" si="0"/>
        <v>216.9</v>
      </c>
    </row>
    <row r="17" spans="1:5" x14ac:dyDescent="0.25">
      <c r="A17" s="34">
        <v>12</v>
      </c>
      <c r="B17" s="5">
        <v>247.6</v>
      </c>
      <c r="C17" s="18"/>
      <c r="D17" s="18">
        <v>5</v>
      </c>
      <c r="E17" s="20">
        <f t="shared" si="0"/>
        <v>252.6</v>
      </c>
    </row>
    <row r="18" spans="1:5" x14ac:dyDescent="0.25">
      <c r="A18" s="34">
        <v>13</v>
      </c>
      <c r="B18" s="5">
        <v>405</v>
      </c>
      <c r="C18" s="18"/>
      <c r="D18" s="18">
        <v>32.200000000000003</v>
      </c>
      <c r="E18" s="20">
        <f t="shared" si="0"/>
        <v>437.2</v>
      </c>
    </row>
    <row r="19" spans="1:5" x14ac:dyDescent="0.25">
      <c r="A19" s="34">
        <v>14</v>
      </c>
      <c r="B19" s="5">
        <v>311.7</v>
      </c>
      <c r="C19" s="18">
        <v>20</v>
      </c>
      <c r="D19" s="18">
        <v>29.7</v>
      </c>
      <c r="E19" s="20">
        <f t="shared" si="0"/>
        <v>361.4</v>
      </c>
    </row>
    <row r="20" spans="1:5" x14ac:dyDescent="0.25">
      <c r="A20" s="34">
        <v>15</v>
      </c>
      <c r="B20" s="5"/>
      <c r="C20" s="18"/>
      <c r="D20" s="18"/>
      <c r="E20" s="20">
        <f t="shared" si="0"/>
        <v>0</v>
      </c>
    </row>
    <row r="21" spans="1:5" x14ac:dyDescent="0.25">
      <c r="A21" s="34">
        <v>16</v>
      </c>
      <c r="B21" s="5">
        <v>160.69999999999999</v>
      </c>
      <c r="C21" s="18"/>
      <c r="D21" s="18"/>
      <c r="E21" s="20">
        <f t="shared" si="0"/>
        <v>160.69999999999999</v>
      </c>
    </row>
    <row r="22" spans="1:5" x14ac:dyDescent="0.25">
      <c r="A22" s="34">
        <v>17</v>
      </c>
      <c r="B22" s="5">
        <v>261.45</v>
      </c>
      <c r="C22" s="18"/>
      <c r="D22" s="18"/>
      <c r="E22" s="20">
        <f t="shared" si="0"/>
        <v>261.45</v>
      </c>
    </row>
    <row r="23" spans="1:5" x14ac:dyDescent="0.25">
      <c r="A23" s="34">
        <v>18</v>
      </c>
      <c r="B23" s="5">
        <v>201.55</v>
      </c>
      <c r="C23" s="18"/>
      <c r="D23" s="18"/>
      <c r="E23" s="20">
        <f t="shared" si="0"/>
        <v>201.55</v>
      </c>
    </row>
    <row r="24" spans="1:5" x14ac:dyDescent="0.25">
      <c r="A24" s="34">
        <v>19</v>
      </c>
      <c r="B24" s="5">
        <v>342.25</v>
      </c>
      <c r="C24" s="18"/>
      <c r="D24" s="18"/>
      <c r="E24" s="20">
        <f t="shared" si="0"/>
        <v>342.25</v>
      </c>
    </row>
    <row r="25" spans="1:5" x14ac:dyDescent="0.25">
      <c r="A25" s="34">
        <v>20</v>
      </c>
      <c r="B25" s="5">
        <v>373.7</v>
      </c>
      <c r="C25" s="18"/>
      <c r="D25" s="18">
        <v>87</v>
      </c>
      <c r="E25" s="20">
        <f t="shared" si="0"/>
        <v>460.7</v>
      </c>
    </row>
    <row r="26" spans="1:5" x14ac:dyDescent="0.25">
      <c r="A26" s="34">
        <v>21</v>
      </c>
      <c r="B26" s="5">
        <v>245.55</v>
      </c>
      <c r="C26" s="18"/>
      <c r="D26" s="18">
        <v>89.4</v>
      </c>
      <c r="E26" s="20">
        <f t="shared" si="0"/>
        <v>334.95000000000005</v>
      </c>
    </row>
    <row r="27" spans="1:5" x14ac:dyDescent="0.25">
      <c r="A27" s="34">
        <v>22</v>
      </c>
      <c r="B27" s="5"/>
      <c r="C27" s="18"/>
      <c r="D27" s="18"/>
      <c r="E27" s="20">
        <f t="shared" si="0"/>
        <v>0</v>
      </c>
    </row>
    <row r="28" spans="1:5" x14ac:dyDescent="0.25">
      <c r="A28" s="34">
        <v>23</v>
      </c>
      <c r="B28" s="5">
        <v>370.65</v>
      </c>
      <c r="C28" s="18">
        <v>86</v>
      </c>
      <c r="D28" s="18">
        <v>9</v>
      </c>
      <c r="E28" s="20">
        <f t="shared" si="0"/>
        <v>465.65</v>
      </c>
    </row>
    <row r="29" spans="1:5" x14ac:dyDescent="0.25">
      <c r="A29" s="34">
        <v>24</v>
      </c>
      <c r="B29" s="5">
        <v>354.85</v>
      </c>
      <c r="C29" s="18"/>
      <c r="D29" s="18"/>
      <c r="E29" s="20">
        <f t="shared" si="0"/>
        <v>354.85</v>
      </c>
    </row>
    <row r="30" spans="1:5" x14ac:dyDescent="0.25">
      <c r="A30" s="34">
        <v>25</v>
      </c>
      <c r="B30" s="5"/>
      <c r="C30" s="18"/>
      <c r="D30" s="18"/>
      <c r="E30" s="20">
        <f t="shared" si="0"/>
        <v>0</v>
      </c>
    </row>
    <row r="31" spans="1:5" x14ac:dyDescent="0.25">
      <c r="A31" s="34">
        <v>26</v>
      </c>
      <c r="B31" s="5">
        <v>228.3</v>
      </c>
      <c r="C31" s="18">
        <v>15</v>
      </c>
      <c r="D31" s="18">
        <v>43.65</v>
      </c>
      <c r="E31" s="20">
        <f t="shared" si="0"/>
        <v>286.95</v>
      </c>
    </row>
    <row r="32" spans="1:5" x14ac:dyDescent="0.25">
      <c r="A32" s="34">
        <v>27</v>
      </c>
      <c r="B32" s="5">
        <v>265</v>
      </c>
      <c r="C32" s="18"/>
      <c r="D32" s="18"/>
      <c r="E32" s="20">
        <f t="shared" si="0"/>
        <v>265</v>
      </c>
    </row>
    <row r="33" spans="1:5" x14ac:dyDescent="0.25">
      <c r="A33" s="34">
        <v>28</v>
      </c>
      <c r="B33" s="5">
        <v>241.3</v>
      </c>
      <c r="C33" s="18"/>
      <c r="D33" s="18"/>
      <c r="E33" s="20">
        <f t="shared" si="0"/>
        <v>241.3</v>
      </c>
    </row>
    <row r="34" spans="1:5" x14ac:dyDescent="0.25">
      <c r="A34" s="34">
        <v>29</v>
      </c>
      <c r="B34" s="5"/>
      <c r="C34" s="18"/>
      <c r="D34" s="18"/>
      <c r="E34" s="20">
        <f t="shared" si="0"/>
        <v>0</v>
      </c>
    </row>
    <row r="35" spans="1:5" x14ac:dyDescent="0.25">
      <c r="A35" s="34">
        <v>30</v>
      </c>
      <c r="B35" s="5">
        <v>311.5</v>
      </c>
      <c r="C35" s="18">
        <v>47.15</v>
      </c>
      <c r="D35" s="18">
        <v>25</v>
      </c>
      <c r="E35" s="20">
        <f t="shared" si="0"/>
        <v>383.65</v>
      </c>
    </row>
    <row r="36" spans="1:5" x14ac:dyDescent="0.25">
      <c r="A36" s="35">
        <v>31</v>
      </c>
      <c r="B36" s="27">
        <v>504.35</v>
      </c>
      <c r="C36" s="28">
        <v>16.8</v>
      </c>
      <c r="D36" s="28"/>
      <c r="E36" s="29">
        <f t="shared" si="0"/>
        <v>521.15</v>
      </c>
    </row>
    <row r="37" spans="1:5" x14ac:dyDescent="0.25">
      <c r="A37" s="30" t="s">
        <v>2</v>
      </c>
      <c r="B37" s="31">
        <f>SUM(B6:B36)</f>
        <v>6626.7500000000009</v>
      </c>
      <c r="C37" s="31">
        <f>SUM(C6:C36)</f>
        <v>389</v>
      </c>
      <c r="D37" s="31">
        <f>SUM(D6:D36)</f>
        <v>456.44999999999993</v>
      </c>
      <c r="E37" s="32">
        <f>SUM(E6:E36)</f>
        <v>7472.1999999999989</v>
      </c>
    </row>
    <row r="38" spans="1:5" x14ac:dyDescent="0.25">
      <c r="A38" s="24" t="s">
        <v>7</v>
      </c>
      <c r="B38" s="19">
        <f>COUNTA(B6:B36)</f>
        <v>25</v>
      </c>
      <c r="C38" s="19">
        <f>COUNTA(C6:C36)</f>
        <v>7</v>
      </c>
      <c r="D38" s="19">
        <f>COUNTA(D6:D36)</f>
        <v>13</v>
      </c>
      <c r="E38" s="21">
        <f>COUNTA(E6:E36)-COUNTIF(E6:E36,0)</f>
        <v>25</v>
      </c>
    </row>
    <row r="39" spans="1:5" x14ac:dyDescent="0.25">
      <c r="A39" s="25" t="s">
        <v>8</v>
      </c>
      <c r="B39" s="22">
        <f>B37/B38</f>
        <v>265.07000000000005</v>
      </c>
      <c r="C39" s="22">
        <f>C37/C38</f>
        <v>55.571428571428569</v>
      </c>
      <c r="D39" s="22">
        <f>D37/D38</f>
        <v>35.111538461538458</v>
      </c>
      <c r="E39" s="23">
        <f>E37/E38</f>
        <v>298.88799999999998</v>
      </c>
    </row>
    <row r="41" spans="1:5" x14ac:dyDescent="0.25">
      <c r="A41" s="36"/>
    </row>
  </sheetData>
  <mergeCells count="4">
    <mergeCell ref="A3:E3"/>
    <mergeCell ref="A4:A5"/>
    <mergeCell ref="B4:D4"/>
    <mergeCell ref="E4:E5"/>
  </mergeCells>
  <conditionalFormatting sqref="A3:E3">
    <cfRule type="colorScale" priority="1">
      <colorScale>
        <cfvo type="min"/>
        <cfvo type="max"/>
        <color rgb="FFFFEF9C"/>
        <color rgb="FFFF7128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workbookViewId="0"/>
  </sheetViews>
  <sheetFormatPr defaultRowHeight="15" x14ac:dyDescent="0.2"/>
  <cols>
    <col min="2" max="2" width="13" customWidth="1"/>
    <col min="3" max="3" width="13.42578125" customWidth="1"/>
    <col min="5" max="5" width="13.28515625" customWidth="1"/>
    <col min="6" max="6" width="13.5703125" customWidth="1"/>
  </cols>
  <sheetData>
    <row r="3" spans="1:4" x14ac:dyDescent="0.2">
      <c r="A3" s="11" t="s">
        <v>15</v>
      </c>
      <c r="B3" s="12" t="s">
        <v>2</v>
      </c>
      <c r="C3" s="12" t="s">
        <v>16</v>
      </c>
      <c r="D3" s="13" t="s">
        <v>17</v>
      </c>
    </row>
    <row r="4" spans="1:4" x14ac:dyDescent="0.2">
      <c r="A4" s="9" t="s">
        <v>18</v>
      </c>
      <c r="B4" s="10">
        <f>JUL!E37</f>
        <v>4912.51</v>
      </c>
      <c r="C4" s="10">
        <f>JUL!E39</f>
        <v>181.94481481481483</v>
      </c>
      <c r="D4" s="15">
        <f>((C4*JUL!E38)*40)/100</f>
        <v>1965.0040000000001</v>
      </c>
    </row>
    <row r="5" spans="1:4" x14ac:dyDescent="0.2">
      <c r="A5" s="6" t="s">
        <v>19</v>
      </c>
      <c r="B5" s="5">
        <f>AGO!E37</f>
        <v>5673.9</v>
      </c>
      <c r="C5" s="5">
        <f>AGO!E39</f>
        <v>210.14444444444442</v>
      </c>
      <c r="D5" s="15">
        <f>((C5*AGO!E38)*40)/100</f>
        <v>2269.56</v>
      </c>
    </row>
    <row r="6" spans="1:4" x14ac:dyDescent="0.2">
      <c r="A6" s="6" t="s">
        <v>20</v>
      </c>
      <c r="B6" s="5">
        <f>SET!E37</f>
        <v>4396.6000000000004</v>
      </c>
      <c r="C6" s="5">
        <f>SET!E39</f>
        <v>175.864</v>
      </c>
      <c r="D6" s="15">
        <f>((C6*SET!E38)*40)/100</f>
        <v>1758.64</v>
      </c>
    </row>
    <row r="7" spans="1:4" x14ac:dyDescent="0.2">
      <c r="A7" s="6" t="s">
        <v>21</v>
      </c>
      <c r="B7" s="5">
        <f>OUT!E37</f>
        <v>5301.3500000000013</v>
      </c>
      <c r="C7" s="5">
        <f>OUT!E39</f>
        <v>196.34629629629634</v>
      </c>
      <c r="D7" s="15">
        <f>((C7*OUT!E38)*40)/100</f>
        <v>2120.5400000000004</v>
      </c>
    </row>
    <row r="8" spans="1:4" x14ac:dyDescent="0.2">
      <c r="A8" s="6" t="s">
        <v>22</v>
      </c>
      <c r="B8" s="5">
        <f>NOV!E37</f>
        <v>5576.75</v>
      </c>
      <c r="C8" s="5">
        <f>NOV!E39</f>
        <v>223.07</v>
      </c>
      <c r="D8" s="15">
        <f>((C8*NOV!E38)*40)/100</f>
        <v>2230.6999999999998</v>
      </c>
    </row>
    <row r="9" spans="1:4" x14ac:dyDescent="0.2">
      <c r="A9" s="7" t="s">
        <v>23</v>
      </c>
      <c r="B9" s="8">
        <f>DEZ!E37</f>
        <v>7472.1999999999989</v>
      </c>
      <c r="C9" s="8">
        <f>DEZ!E39</f>
        <v>298.88799999999998</v>
      </c>
      <c r="D9" s="15">
        <f>((C9*DEZ!E38)*40)/100</f>
        <v>2988.88</v>
      </c>
    </row>
    <row r="10" spans="1:4" x14ac:dyDescent="0.2">
      <c r="A10" s="72" t="s">
        <v>2</v>
      </c>
      <c r="B10" s="3">
        <f>SUM(B4:B9)</f>
        <v>33333.31</v>
      </c>
    </row>
    <row r="11" spans="1:4" x14ac:dyDescent="0.2">
      <c r="A11" s="72" t="s">
        <v>8</v>
      </c>
      <c r="B11" s="3">
        <f>AVERAGE(B4:B9)</f>
        <v>5555.5516666666663</v>
      </c>
    </row>
    <row r="22" spans="5:7" x14ac:dyDescent="0.2">
      <c r="E22" s="4" t="s">
        <v>24</v>
      </c>
      <c r="F22" s="1">
        <v>25</v>
      </c>
    </row>
    <row r="23" spans="5:7" x14ac:dyDescent="0.2">
      <c r="E23" s="2" t="s">
        <v>25</v>
      </c>
      <c r="F23" s="2" t="s">
        <v>26</v>
      </c>
      <c r="G23" s="2"/>
    </row>
    <row r="24" spans="5:7" x14ac:dyDescent="0.2">
      <c r="E24" s="3">
        <v>100</v>
      </c>
      <c r="F24" s="3">
        <f>((E24*F22)*40)/100</f>
        <v>1000</v>
      </c>
      <c r="G24" s="3"/>
    </row>
    <row r="25" spans="5:7" x14ac:dyDescent="0.2">
      <c r="E25" s="3">
        <v>200</v>
      </c>
      <c r="F25" s="3">
        <f>((E25*F22)*40)/100</f>
        <v>2000</v>
      </c>
      <c r="G25" s="3"/>
    </row>
    <row r="26" spans="5:7" x14ac:dyDescent="0.2">
      <c r="E26" s="3">
        <v>250</v>
      </c>
      <c r="F26" s="3">
        <f>((E26*F22)*40)/100</f>
        <v>2500</v>
      </c>
      <c r="G26" s="3"/>
    </row>
    <row r="27" spans="5:7" x14ac:dyDescent="0.2">
      <c r="E27" s="3">
        <v>300</v>
      </c>
      <c r="F27" s="3">
        <f>((E27*F22)*40)/100</f>
        <v>3000</v>
      </c>
      <c r="G27" s="3"/>
    </row>
    <row r="28" spans="5:7" x14ac:dyDescent="0.2">
      <c r="E28" s="3">
        <v>350</v>
      </c>
      <c r="F28" s="3">
        <f>((E28*F22)*40)/100</f>
        <v>3500</v>
      </c>
      <c r="G28" s="3"/>
    </row>
    <row r="29" spans="5:7" x14ac:dyDescent="0.2">
      <c r="E29" s="3">
        <v>400</v>
      </c>
      <c r="F29" s="3">
        <f>((E29*F22)*40)/100</f>
        <v>4000</v>
      </c>
      <c r="G29" s="3"/>
    </row>
    <row r="30" spans="5:7" x14ac:dyDescent="0.2">
      <c r="E30" s="3">
        <v>450</v>
      </c>
      <c r="F30" s="3">
        <f>((E30*F22)*40)/100</f>
        <v>4500</v>
      </c>
      <c r="G30" s="3"/>
    </row>
    <row r="31" spans="5:7" x14ac:dyDescent="0.2">
      <c r="E31" s="3">
        <v>500</v>
      </c>
      <c r="F31" s="3">
        <f>((E31*F22)*40)/100</f>
        <v>5000</v>
      </c>
      <c r="G31" s="3"/>
    </row>
    <row r="32" spans="5:7" x14ac:dyDescent="0.2">
      <c r="E32" s="3">
        <v>550</v>
      </c>
      <c r="F32" s="3">
        <f>((E32*F22)*40)/100</f>
        <v>5500</v>
      </c>
      <c r="G32" s="3"/>
    </row>
    <row r="33" spans="5:7" x14ac:dyDescent="0.2">
      <c r="E33" s="3">
        <v>600</v>
      </c>
      <c r="F33" s="3">
        <f>((E33*F22)*40)/100</f>
        <v>6000</v>
      </c>
      <c r="G33" s="3"/>
    </row>
    <row r="34" spans="5:7" x14ac:dyDescent="0.2">
      <c r="E34" s="3">
        <v>650</v>
      </c>
      <c r="F34" s="3">
        <f>((E34*F22)*40)/100</f>
        <v>6500</v>
      </c>
      <c r="G34" s="3"/>
    </row>
    <row r="35" spans="5:7" x14ac:dyDescent="0.2">
      <c r="E35" s="3">
        <v>700</v>
      </c>
      <c r="F35" s="3">
        <f>((E35*F22)*40)/100</f>
        <v>7000</v>
      </c>
      <c r="G35" s="3"/>
    </row>
    <row r="36" spans="5:7" x14ac:dyDescent="0.2">
      <c r="E36" s="3">
        <v>750</v>
      </c>
      <c r="F36" s="3">
        <f>((E36*F22)*40)/100</f>
        <v>7500</v>
      </c>
      <c r="G36" s="3"/>
    </row>
    <row r="37" spans="5:7" x14ac:dyDescent="0.2">
      <c r="E37" s="3"/>
      <c r="F37" s="3"/>
      <c r="G37" s="3"/>
    </row>
    <row r="38" spans="5:7" x14ac:dyDescent="0.2">
      <c r="E38" s="3"/>
      <c r="F38" s="3"/>
      <c r="G38" s="3"/>
    </row>
    <row r="39" spans="5:7" x14ac:dyDescent="0.2">
      <c r="E39" s="3"/>
      <c r="F39" s="3"/>
      <c r="G39" s="3"/>
    </row>
    <row r="40" spans="5:7" x14ac:dyDescent="0.2">
      <c r="E40" s="3"/>
      <c r="F40" s="3"/>
      <c r="G40" s="3"/>
    </row>
  </sheetData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T41"/>
  <sheetViews>
    <sheetView topLeftCell="A16" workbookViewId="0"/>
  </sheetViews>
  <sheetFormatPr defaultRowHeight="15" x14ac:dyDescent="0.2"/>
  <cols>
    <col min="1" max="1" width="13" customWidth="1"/>
    <col min="2" max="5" width="11.140625" customWidth="1"/>
  </cols>
  <sheetData>
    <row r="3" spans="1:20" ht="18.75" x14ac:dyDescent="0.25">
      <c r="A3" s="51" t="s">
        <v>27</v>
      </c>
      <c r="B3" s="52" t="s">
        <v>28</v>
      </c>
      <c r="C3" s="52" t="s">
        <v>29</v>
      </c>
      <c r="D3" s="52" t="s">
        <v>30</v>
      </c>
      <c r="E3" s="52" t="s">
        <v>31</v>
      </c>
    </row>
    <row r="4" spans="1:20" x14ac:dyDescent="0.25">
      <c r="A4" s="39" t="s">
        <v>3</v>
      </c>
      <c r="C4" s="37" t="s">
        <v>1</v>
      </c>
      <c r="D4" s="37"/>
      <c r="E4" s="45" t="s">
        <v>2</v>
      </c>
    </row>
    <row r="5" spans="1:20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20" x14ac:dyDescent="0.25">
      <c r="A6" s="41">
        <v>1</v>
      </c>
      <c r="B6" s="5"/>
      <c r="C6" s="18"/>
      <c r="D6" s="18"/>
      <c r="E6" s="47">
        <f t="shared" ref="E6:E36" si="0">SUM(B6:D6)</f>
        <v>0</v>
      </c>
    </row>
    <row r="7" spans="1:20" x14ac:dyDescent="0.25">
      <c r="A7" s="41">
        <v>2</v>
      </c>
      <c r="B7" s="5">
        <v>45.3</v>
      </c>
      <c r="C7" s="18"/>
      <c r="D7" s="18"/>
      <c r="E7" s="47">
        <f t="shared" si="0"/>
        <v>45.3</v>
      </c>
    </row>
    <row r="8" spans="1:20" x14ac:dyDescent="0.25">
      <c r="A8" s="41">
        <v>3</v>
      </c>
      <c r="B8" s="5">
        <v>134.30000000000001</v>
      </c>
      <c r="C8" s="18">
        <v>16.5</v>
      </c>
      <c r="D8" s="18"/>
      <c r="E8" s="47">
        <f t="shared" si="0"/>
        <v>150.80000000000001</v>
      </c>
    </row>
    <row r="9" spans="1:20" x14ac:dyDescent="0.25">
      <c r="A9" s="41">
        <v>4</v>
      </c>
      <c r="B9" s="5">
        <v>162.75</v>
      </c>
      <c r="C9" s="18"/>
      <c r="D9" s="18"/>
      <c r="E9" s="47">
        <f t="shared" si="0"/>
        <v>162.75</v>
      </c>
    </row>
    <row r="10" spans="1:20" x14ac:dyDescent="0.25">
      <c r="A10" s="41">
        <v>5</v>
      </c>
      <c r="B10" s="5"/>
      <c r="C10" s="18"/>
      <c r="D10" s="18"/>
      <c r="E10" s="47">
        <f t="shared" si="0"/>
        <v>0</v>
      </c>
      <c r="T10" s="38"/>
    </row>
    <row r="11" spans="1:20" x14ac:dyDescent="0.25">
      <c r="A11" s="41">
        <v>6</v>
      </c>
      <c r="B11" s="5">
        <v>81.45</v>
      </c>
      <c r="C11" s="18"/>
      <c r="D11" s="18"/>
      <c r="E11" s="47">
        <f t="shared" si="0"/>
        <v>81.45</v>
      </c>
    </row>
    <row r="12" spans="1:20" x14ac:dyDescent="0.25">
      <c r="A12" s="41">
        <v>7</v>
      </c>
      <c r="B12" s="5">
        <v>99.7</v>
      </c>
      <c r="C12" s="18"/>
      <c r="D12" s="18">
        <v>71.400000000000006</v>
      </c>
      <c r="E12" s="47">
        <f t="shared" si="0"/>
        <v>171.10000000000002</v>
      </c>
    </row>
    <row r="13" spans="1:20" x14ac:dyDescent="0.25">
      <c r="A13" s="41">
        <v>8</v>
      </c>
      <c r="B13" s="5">
        <v>167.6</v>
      </c>
      <c r="C13" s="18"/>
      <c r="D13" s="18"/>
      <c r="E13" s="47">
        <f t="shared" si="0"/>
        <v>167.6</v>
      </c>
    </row>
    <row r="14" spans="1:20" x14ac:dyDescent="0.25">
      <c r="A14" s="41">
        <v>9</v>
      </c>
      <c r="B14" s="5">
        <v>187.6</v>
      </c>
      <c r="C14" s="18"/>
      <c r="D14" s="18"/>
      <c r="E14" s="47">
        <f t="shared" si="0"/>
        <v>187.6</v>
      </c>
    </row>
    <row r="15" spans="1:20" x14ac:dyDescent="0.25">
      <c r="A15" s="41">
        <v>10</v>
      </c>
      <c r="B15" s="5">
        <v>293.64999999999998</v>
      </c>
      <c r="C15" s="18"/>
      <c r="D15" s="18">
        <v>53</v>
      </c>
      <c r="E15" s="47">
        <f t="shared" si="0"/>
        <v>346.65</v>
      </c>
    </row>
    <row r="16" spans="1:20" x14ac:dyDescent="0.25">
      <c r="A16" s="41">
        <v>11</v>
      </c>
      <c r="B16" s="5">
        <v>259</v>
      </c>
      <c r="C16" s="18"/>
      <c r="D16" s="18">
        <v>42.5</v>
      </c>
      <c r="E16" s="47">
        <f t="shared" si="0"/>
        <v>301.5</v>
      </c>
    </row>
    <row r="17" spans="1:5" x14ac:dyDescent="0.25">
      <c r="A17" s="41">
        <v>12</v>
      </c>
      <c r="B17" s="5"/>
      <c r="C17" s="18"/>
      <c r="D17" s="18"/>
      <c r="E17" s="47">
        <f t="shared" si="0"/>
        <v>0</v>
      </c>
    </row>
    <row r="18" spans="1:5" x14ac:dyDescent="0.25">
      <c r="A18" s="41">
        <v>13</v>
      </c>
      <c r="B18" s="5">
        <v>190.35</v>
      </c>
      <c r="C18" s="18">
        <v>21</v>
      </c>
      <c r="D18" s="18"/>
      <c r="E18" s="47">
        <f t="shared" si="0"/>
        <v>211.35</v>
      </c>
    </row>
    <row r="19" spans="1:5" x14ac:dyDescent="0.25">
      <c r="A19" s="41">
        <v>14</v>
      </c>
      <c r="B19" s="5">
        <v>81.5</v>
      </c>
      <c r="C19" s="18">
        <v>32</v>
      </c>
      <c r="D19" s="18"/>
      <c r="E19" s="47">
        <f t="shared" si="0"/>
        <v>113.5</v>
      </c>
    </row>
    <row r="20" spans="1:5" x14ac:dyDescent="0.25">
      <c r="A20" s="41">
        <v>15</v>
      </c>
      <c r="B20" s="5">
        <v>172.8</v>
      </c>
      <c r="C20" s="18">
        <v>20.5</v>
      </c>
      <c r="D20" s="18"/>
      <c r="E20" s="47">
        <f t="shared" si="0"/>
        <v>193.3</v>
      </c>
    </row>
    <row r="21" spans="1:5" x14ac:dyDescent="0.25">
      <c r="A21" s="41">
        <v>16</v>
      </c>
      <c r="B21" s="5">
        <v>26.85</v>
      </c>
      <c r="C21" s="18"/>
      <c r="D21" s="18"/>
      <c r="E21" s="47">
        <f t="shared" si="0"/>
        <v>26.85</v>
      </c>
    </row>
    <row r="22" spans="1:5" x14ac:dyDescent="0.25">
      <c r="A22" s="41">
        <v>17</v>
      </c>
      <c r="B22" s="5">
        <v>178.75</v>
      </c>
      <c r="C22" s="18">
        <v>24.3</v>
      </c>
      <c r="D22" s="18">
        <v>63</v>
      </c>
      <c r="E22" s="47">
        <f t="shared" si="0"/>
        <v>266.05</v>
      </c>
    </row>
    <row r="23" spans="1:5" x14ac:dyDescent="0.25">
      <c r="A23" s="41">
        <v>18</v>
      </c>
      <c r="B23" s="5">
        <v>167.95</v>
      </c>
      <c r="C23" s="18"/>
      <c r="D23" s="18"/>
      <c r="E23" s="47">
        <f t="shared" si="0"/>
        <v>167.95</v>
      </c>
    </row>
    <row r="24" spans="1:5" x14ac:dyDescent="0.25">
      <c r="A24" s="41">
        <v>19</v>
      </c>
      <c r="B24" s="5"/>
      <c r="C24" s="18"/>
      <c r="D24" s="18"/>
      <c r="E24" s="47">
        <f t="shared" si="0"/>
        <v>0</v>
      </c>
    </row>
    <row r="25" spans="1:5" x14ac:dyDescent="0.25">
      <c r="A25" s="41">
        <v>20</v>
      </c>
      <c r="B25" s="5">
        <v>18.3</v>
      </c>
      <c r="C25" s="18">
        <v>22</v>
      </c>
      <c r="D25" s="18"/>
      <c r="E25" s="47">
        <f t="shared" si="0"/>
        <v>40.299999999999997</v>
      </c>
    </row>
    <row r="26" spans="1:5" x14ac:dyDescent="0.25">
      <c r="A26" s="41" t="s">
        <v>32</v>
      </c>
      <c r="B26" s="5">
        <v>144.85</v>
      </c>
      <c r="C26" s="18">
        <v>89.5</v>
      </c>
      <c r="D26" s="18"/>
      <c r="E26" s="47">
        <f t="shared" si="0"/>
        <v>234.35</v>
      </c>
    </row>
    <row r="27" spans="1:5" x14ac:dyDescent="0.25">
      <c r="A27" s="41">
        <v>22</v>
      </c>
      <c r="B27" s="5">
        <v>206.05</v>
      </c>
      <c r="C27" s="18"/>
      <c r="D27" s="18">
        <v>7</v>
      </c>
      <c r="E27" s="47">
        <f t="shared" si="0"/>
        <v>213.05</v>
      </c>
    </row>
    <row r="28" spans="1:5" x14ac:dyDescent="0.25">
      <c r="A28" s="41">
        <v>23</v>
      </c>
      <c r="B28" s="5">
        <v>64.7</v>
      </c>
      <c r="C28" s="18">
        <v>32.5</v>
      </c>
      <c r="D28" s="18"/>
      <c r="E28" s="47">
        <f t="shared" si="0"/>
        <v>97.2</v>
      </c>
    </row>
    <row r="29" spans="1:5" x14ac:dyDescent="0.25">
      <c r="A29" s="41">
        <v>24</v>
      </c>
      <c r="B29" s="5">
        <v>103.4</v>
      </c>
      <c r="C29" s="18"/>
      <c r="D29" s="18">
        <v>14.9</v>
      </c>
      <c r="E29" s="47">
        <f t="shared" si="0"/>
        <v>118.30000000000001</v>
      </c>
    </row>
    <row r="30" spans="1:5" x14ac:dyDescent="0.25">
      <c r="A30" s="41">
        <v>25</v>
      </c>
      <c r="B30" s="5">
        <v>189.65</v>
      </c>
      <c r="C30" s="18">
        <v>24</v>
      </c>
      <c r="D30" s="18">
        <v>16.5</v>
      </c>
      <c r="E30" s="47">
        <f t="shared" si="0"/>
        <v>230.15</v>
      </c>
    </row>
    <row r="31" spans="1:5" x14ac:dyDescent="0.25">
      <c r="A31" s="41">
        <v>26</v>
      </c>
      <c r="B31" s="5"/>
      <c r="C31" s="18"/>
      <c r="D31" s="18"/>
      <c r="E31" s="47">
        <f t="shared" si="0"/>
        <v>0</v>
      </c>
    </row>
    <row r="32" spans="1:5" x14ac:dyDescent="0.25">
      <c r="A32" s="41">
        <v>27</v>
      </c>
      <c r="B32" s="5">
        <v>206.65</v>
      </c>
      <c r="C32" s="18"/>
      <c r="D32" s="18"/>
      <c r="E32" s="47">
        <f t="shared" si="0"/>
        <v>206.65</v>
      </c>
    </row>
    <row r="33" spans="1:5" x14ac:dyDescent="0.25">
      <c r="A33" s="41">
        <v>28</v>
      </c>
      <c r="B33" s="5">
        <v>138.80000000000001</v>
      </c>
      <c r="C33" s="18"/>
      <c r="D33" s="18"/>
      <c r="E33" s="47">
        <f t="shared" si="0"/>
        <v>138.80000000000001</v>
      </c>
    </row>
    <row r="34" spans="1:5" x14ac:dyDescent="0.25">
      <c r="A34" s="41">
        <v>29</v>
      </c>
      <c r="B34" s="5">
        <v>115.45</v>
      </c>
      <c r="C34" s="18"/>
      <c r="D34" s="18"/>
      <c r="E34" s="47">
        <f t="shared" si="0"/>
        <v>115.45</v>
      </c>
    </row>
    <row r="35" spans="1:5" x14ac:dyDescent="0.25">
      <c r="A35" s="41">
        <v>30</v>
      </c>
      <c r="B35" s="5">
        <v>151.65</v>
      </c>
      <c r="C35" s="18"/>
      <c r="D35" s="18"/>
      <c r="E35" s="47">
        <f t="shared" si="0"/>
        <v>151.65</v>
      </c>
    </row>
    <row r="36" spans="1:5" x14ac:dyDescent="0.25">
      <c r="A36" s="42">
        <v>31</v>
      </c>
      <c r="B36" s="27">
        <v>216.4</v>
      </c>
      <c r="C36" s="28">
        <v>23</v>
      </c>
      <c r="D36" s="28"/>
      <c r="E36" s="48">
        <f t="shared" si="0"/>
        <v>239.4</v>
      </c>
    </row>
    <row r="37" spans="1:5" x14ac:dyDescent="0.25">
      <c r="A37" s="43" t="s">
        <v>2</v>
      </c>
      <c r="B37" s="31">
        <f>SUM(B6:B36)</f>
        <v>3805.45</v>
      </c>
      <c r="C37" s="31">
        <f>SUM(C6:C36)</f>
        <v>305.3</v>
      </c>
      <c r="D37" s="31">
        <f>SUM(D6:D36)</f>
        <v>268.3</v>
      </c>
      <c r="E37" s="49">
        <f>SUM(E6:E36)</f>
        <v>4379.05</v>
      </c>
    </row>
    <row r="38" spans="1:5" x14ac:dyDescent="0.25">
      <c r="A38" s="44" t="s">
        <v>7</v>
      </c>
      <c r="B38" s="19">
        <f>COUNTA(B6:B36)</f>
        <v>26</v>
      </c>
      <c r="C38" s="19">
        <f>COUNTA(C6:C36)</f>
        <v>10</v>
      </c>
      <c r="D38" s="19">
        <f>COUNTA(D6:D36)</f>
        <v>7</v>
      </c>
      <c r="E38" s="50">
        <f>COUNTA(E6:E36)-COUNTIF(E6:E36,0)</f>
        <v>26</v>
      </c>
    </row>
    <row r="39" spans="1:5" x14ac:dyDescent="0.25">
      <c r="A39" s="53" t="s">
        <v>8</v>
      </c>
      <c r="B39" s="54">
        <f>B37/B38</f>
        <v>146.36346153846154</v>
      </c>
      <c r="C39" s="54">
        <f>C37/C38</f>
        <v>30.53</v>
      </c>
      <c r="D39" s="54">
        <f>D37/D38</f>
        <v>38.328571428571429</v>
      </c>
      <c r="E39" s="55">
        <f>E37/E38</f>
        <v>168.42500000000001</v>
      </c>
    </row>
    <row r="41" spans="1:5" x14ac:dyDescent="0.25">
      <c r="A41" s="36"/>
    </row>
  </sheetData>
  <pageMargins left="0" right="0" top="0" bottom="0" header="0" footer="0"/>
  <drawing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opLeftCell="A22" workbookViewId="0"/>
  </sheetViews>
  <sheetFormatPr defaultRowHeight="15" x14ac:dyDescent="0.2"/>
  <sheetData>
    <row r="3" spans="1:5" ht="18.75" x14ac:dyDescent="0.25">
      <c r="A3" s="51" t="s">
        <v>33</v>
      </c>
      <c r="B3" s="52" t="s">
        <v>28</v>
      </c>
      <c r="C3" s="52" t="s">
        <v>29</v>
      </c>
      <c r="D3" s="52" t="s">
        <v>30</v>
      </c>
      <c r="E3" s="52" t="s">
        <v>31</v>
      </c>
    </row>
    <row r="4" spans="1:5" x14ac:dyDescent="0.25">
      <c r="A4" s="39" t="s">
        <v>3</v>
      </c>
      <c r="C4" s="37" t="s">
        <v>1</v>
      </c>
      <c r="D4" s="37"/>
      <c r="E4" s="45" t="s">
        <v>2</v>
      </c>
    </row>
    <row r="5" spans="1:5" x14ac:dyDescent="0.25">
      <c r="A5" s="40"/>
      <c r="B5" s="17" t="s">
        <v>4</v>
      </c>
      <c r="C5" s="17" t="s">
        <v>5</v>
      </c>
      <c r="D5" s="17" t="s">
        <v>6</v>
      </c>
      <c r="E5" s="46"/>
    </row>
    <row r="6" spans="1:5" x14ac:dyDescent="0.25">
      <c r="A6" s="41">
        <v>1</v>
      </c>
      <c r="B6" s="5">
        <v>217.75</v>
      </c>
      <c r="C6" s="18"/>
      <c r="D6" s="18">
        <v>71.400000000000006</v>
      </c>
      <c r="E6" s="47">
        <f t="shared" ref="E6:E36" si="0">SUM(B6:D6)</f>
        <v>289.14999999999998</v>
      </c>
    </row>
    <row r="7" spans="1:5" x14ac:dyDescent="0.25">
      <c r="A7" s="41">
        <v>2</v>
      </c>
      <c r="B7" s="5"/>
      <c r="C7" s="18"/>
      <c r="D7" s="18"/>
      <c r="E7" s="47">
        <f t="shared" si="0"/>
        <v>0</v>
      </c>
    </row>
    <row r="8" spans="1:5" x14ac:dyDescent="0.25">
      <c r="A8" s="41">
        <v>3</v>
      </c>
      <c r="B8" s="5">
        <v>78.3</v>
      </c>
      <c r="C8" s="18"/>
      <c r="D8" s="18">
        <v>11</v>
      </c>
      <c r="E8" s="47">
        <f t="shared" si="0"/>
        <v>89.3</v>
      </c>
    </row>
    <row r="9" spans="1:5" x14ac:dyDescent="0.25">
      <c r="A9" s="41">
        <v>4</v>
      </c>
      <c r="B9" s="5">
        <v>107.5</v>
      </c>
      <c r="C9" s="18"/>
      <c r="D9" s="18"/>
      <c r="E9" s="47">
        <f t="shared" si="0"/>
        <v>107.5</v>
      </c>
    </row>
    <row r="10" spans="1:5" x14ac:dyDescent="0.25">
      <c r="A10" s="41">
        <v>5</v>
      </c>
      <c r="B10" s="5">
        <v>155.6</v>
      </c>
      <c r="C10" s="18"/>
      <c r="D10" s="18">
        <v>34</v>
      </c>
      <c r="E10" s="47">
        <f t="shared" si="0"/>
        <v>189.6</v>
      </c>
    </row>
    <row r="11" spans="1:5" x14ac:dyDescent="0.25">
      <c r="A11" s="41">
        <v>6</v>
      </c>
      <c r="B11" s="5">
        <v>274.8</v>
      </c>
      <c r="C11" s="18"/>
      <c r="D11" s="18">
        <v>47.5</v>
      </c>
      <c r="E11" s="47">
        <f t="shared" si="0"/>
        <v>322.3</v>
      </c>
    </row>
    <row r="12" spans="1:5" x14ac:dyDescent="0.25">
      <c r="A12" s="41">
        <v>7</v>
      </c>
      <c r="B12" s="5">
        <v>378.8</v>
      </c>
      <c r="C12" s="18">
        <v>26</v>
      </c>
      <c r="D12" s="18"/>
      <c r="E12" s="47">
        <f t="shared" si="0"/>
        <v>404.8</v>
      </c>
    </row>
    <row r="13" spans="1:5" x14ac:dyDescent="0.25">
      <c r="A13" s="41">
        <v>8</v>
      </c>
      <c r="B13" s="5">
        <v>200.9</v>
      </c>
      <c r="C13" s="18"/>
      <c r="D13" s="18">
        <v>44.8</v>
      </c>
      <c r="E13" s="47">
        <f t="shared" si="0"/>
        <v>245.7</v>
      </c>
    </row>
    <row r="14" spans="1:5" x14ac:dyDescent="0.25">
      <c r="A14" s="41">
        <v>9</v>
      </c>
      <c r="B14" s="5"/>
      <c r="C14" s="18"/>
      <c r="D14" s="18"/>
      <c r="E14" s="47">
        <f t="shared" si="0"/>
        <v>0</v>
      </c>
    </row>
    <row r="15" spans="1:5" x14ac:dyDescent="0.25">
      <c r="A15" s="41">
        <v>10</v>
      </c>
      <c r="B15" s="5">
        <v>195.3</v>
      </c>
      <c r="C15" s="18"/>
      <c r="D15" s="18">
        <v>10</v>
      </c>
      <c r="E15" s="47">
        <f t="shared" si="0"/>
        <v>205.3</v>
      </c>
    </row>
    <row r="16" spans="1:5" x14ac:dyDescent="0.25">
      <c r="A16" s="41">
        <v>11</v>
      </c>
      <c r="B16" s="5">
        <v>99</v>
      </c>
      <c r="C16" s="18"/>
      <c r="D16" s="18"/>
      <c r="E16" s="47">
        <f t="shared" si="0"/>
        <v>99</v>
      </c>
    </row>
    <row r="17" spans="1:5" x14ac:dyDescent="0.25">
      <c r="A17" s="41">
        <v>12</v>
      </c>
      <c r="B17" s="5">
        <v>186.85</v>
      </c>
      <c r="C17" s="18"/>
      <c r="D17" s="18"/>
      <c r="E17" s="47">
        <f t="shared" si="0"/>
        <v>186.85</v>
      </c>
    </row>
    <row r="18" spans="1:5" x14ac:dyDescent="0.25">
      <c r="A18" s="41">
        <v>13</v>
      </c>
      <c r="B18" s="5">
        <v>114.3</v>
      </c>
      <c r="C18" s="18">
        <v>49.19</v>
      </c>
      <c r="D18" s="18"/>
      <c r="E18" s="47">
        <f t="shared" si="0"/>
        <v>163.49</v>
      </c>
    </row>
    <row r="19" spans="1:5" x14ac:dyDescent="0.25">
      <c r="A19" s="41">
        <v>14</v>
      </c>
      <c r="B19" s="5">
        <v>165.75</v>
      </c>
      <c r="C19" s="18">
        <v>29</v>
      </c>
      <c r="D19" s="18"/>
      <c r="E19" s="47">
        <f t="shared" si="0"/>
        <v>194.75</v>
      </c>
    </row>
    <row r="20" spans="1:5" x14ac:dyDescent="0.25">
      <c r="A20" s="41">
        <v>15</v>
      </c>
      <c r="B20" s="5">
        <v>250.25</v>
      </c>
      <c r="C20" s="18"/>
      <c r="D20" s="18">
        <v>15</v>
      </c>
      <c r="E20" s="47">
        <f t="shared" si="0"/>
        <v>265.25</v>
      </c>
    </row>
    <row r="21" spans="1:5" x14ac:dyDescent="0.25">
      <c r="A21" s="41">
        <v>16</v>
      </c>
      <c r="B21" s="5"/>
      <c r="C21" s="18"/>
      <c r="D21" s="18"/>
      <c r="E21" s="47">
        <f t="shared" si="0"/>
        <v>0</v>
      </c>
    </row>
    <row r="22" spans="1:5" x14ac:dyDescent="0.25">
      <c r="A22" s="41">
        <v>17</v>
      </c>
      <c r="B22" s="5">
        <v>176.5</v>
      </c>
      <c r="C22" s="18"/>
      <c r="D22" s="18"/>
      <c r="E22" s="47">
        <f t="shared" si="0"/>
        <v>176.5</v>
      </c>
    </row>
    <row r="23" spans="1:5" x14ac:dyDescent="0.25">
      <c r="A23" s="41">
        <v>18</v>
      </c>
      <c r="B23" s="5">
        <v>84.8</v>
      </c>
      <c r="C23" s="18">
        <v>45.5</v>
      </c>
      <c r="D23" s="18"/>
      <c r="E23" s="47">
        <f t="shared" si="0"/>
        <v>130.30000000000001</v>
      </c>
    </row>
    <row r="24" spans="1:5" x14ac:dyDescent="0.25">
      <c r="A24" s="41">
        <v>19</v>
      </c>
      <c r="B24" s="5">
        <v>184.75</v>
      </c>
      <c r="C24" s="18"/>
      <c r="D24" s="18">
        <v>73.25</v>
      </c>
      <c r="E24" s="47">
        <f t="shared" si="0"/>
        <v>258</v>
      </c>
    </row>
    <row r="25" spans="1:5" x14ac:dyDescent="0.25">
      <c r="A25" s="41">
        <v>20</v>
      </c>
      <c r="B25" s="5">
        <v>183.7</v>
      </c>
      <c r="C25" s="18">
        <v>33</v>
      </c>
      <c r="D25" s="18"/>
      <c r="E25" s="47">
        <f t="shared" si="0"/>
        <v>216.7</v>
      </c>
    </row>
    <row r="26" spans="1:5" x14ac:dyDescent="0.25">
      <c r="A26" s="41">
        <v>21</v>
      </c>
      <c r="B26" s="5">
        <v>97.25</v>
      </c>
      <c r="C26" s="18">
        <v>17.5</v>
      </c>
      <c r="D26" s="18"/>
      <c r="E26" s="47">
        <f t="shared" si="0"/>
        <v>114.75</v>
      </c>
    </row>
    <row r="27" spans="1:5" x14ac:dyDescent="0.25">
      <c r="A27" s="41">
        <v>22</v>
      </c>
      <c r="B27" s="5">
        <v>214.4</v>
      </c>
      <c r="C27" s="18">
        <v>213.2</v>
      </c>
      <c r="D27" s="18"/>
      <c r="E27" s="47">
        <f t="shared" si="0"/>
        <v>427.6</v>
      </c>
    </row>
    <row r="28" spans="1:5" x14ac:dyDescent="0.25">
      <c r="A28" s="41">
        <v>23</v>
      </c>
      <c r="B28" s="5"/>
      <c r="C28" s="18"/>
      <c r="D28" s="18"/>
      <c r="E28" s="47">
        <f t="shared" si="0"/>
        <v>0</v>
      </c>
    </row>
    <row r="29" spans="1:5" x14ac:dyDescent="0.25">
      <c r="A29" s="41">
        <v>24</v>
      </c>
      <c r="B29" s="5">
        <v>110.55</v>
      </c>
      <c r="C29" s="18"/>
      <c r="D29" s="18"/>
      <c r="E29" s="47">
        <f t="shared" si="0"/>
        <v>110.55</v>
      </c>
    </row>
    <row r="30" spans="1:5" x14ac:dyDescent="0.25">
      <c r="A30" s="41">
        <v>25</v>
      </c>
      <c r="B30" s="5">
        <v>172.65</v>
      </c>
      <c r="C30" s="18">
        <v>11</v>
      </c>
      <c r="D30" s="18"/>
      <c r="E30" s="47">
        <f t="shared" si="0"/>
        <v>183.65</v>
      </c>
    </row>
    <row r="31" spans="1:5" x14ac:dyDescent="0.25">
      <c r="A31" s="41">
        <v>26</v>
      </c>
      <c r="B31" s="5">
        <v>123.25</v>
      </c>
      <c r="C31" s="18"/>
      <c r="D31" s="18"/>
      <c r="E31" s="47">
        <f t="shared" si="0"/>
        <v>123.25</v>
      </c>
    </row>
    <row r="32" spans="1:5" x14ac:dyDescent="0.25">
      <c r="A32" s="41">
        <v>27</v>
      </c>
      <c r="B32" s="5">
        <v>182.2</v>
      </c>
      <c r="C32" s="18"/>
      <c r="D32" s="18"/>
      <c r="E32" s="47">
        <f t="shared" si="0"/>
        <v>182.2</v>
      </c>
    </row>
    <row r="33" spans="1:5" x14ac:dyDescent="0.25">
      <c r="A33" s="41">
        <v>28</v>
      </c>
      <c r="B33" s="5">
        <v>229.15</v>
      </c>
      <c r="C33" s="18"/>
      <c r="D33" s="18">
        <v>56</v>
      </c>
      <c r="E33" s="47">
        <f t="shared" si="0"/>
        <v>285.14999999999998</v>
      </c>
    </row>
    <row r="34" spans="1:5" x14ac:dyDescent="0.25">
      <c r="A34" s="41">
        <v>29</v>
      </c>
      <c r="B34" s="5"/>
      <c r="C34" s="18"/>
      <c r="D34" s="18"/>
      <c r="E34" s="47">
        <f t="shared" si="0"/>
        <v>0</v>
      </c>
    </row>
    <row r="35" spans="1:5" x14ac:dyDescent="0.25">
      <c r="A35" s="41">
        <v>30</v>
      </c>
      <c r="B35" s="5"/>
      <c r="C35" s="18"/>
      <c r="D35" s="18"/>
      <c r="E35" s="47">
        <f t="shared" si="0"/>
        <v>0</v>
      </c>
    </row>
    <row r="36" spans="1:5" x14ac:dyDescent="0.25">
      <c r="A36" s="42">
        <v>31</v>
      </c>
      <c r="B36" s="27"/>
      <c r="C36" s="28"/>
      <c r="D36" s="28"/>
      <c r="E36" s="48">
        <f t="shared" si="0"/>
        <v>0</v>
      </c>
    </row>
    <row r="37" spans="1:5" x14ac:dyDescent="0.25">
      <c r="A37" s="43" t="s">
        <v>2</v>
      </c>
      <c r="B37" s="31">
        <f>SUM(B6:B36)</f>
        <v>4184.3</v>
      </c>
      <c r="C37" s="31">
        <f>SUM(C6:C36)</f>
        <v>424.39</v>
      </c>
      <c r="D37" s="31">
        <f>SUM(D6:D36)</f>
        <v>362.95</v>
      </c>
      <c r="E37" s="49">
        <f>SUM(E6:E36)</f>
        <v>4971.6399999999985</v>
      </c>
    </row>
    <row r="38" spans="1:5" x14ac:dyDescent="0.25">
      <c r="A38" s="44" t="s">
        <v>7</v>
      </c>
      <c r="B38" s="19">
        <f>COUNTA(B6:B36)</f>
        <v>24</v>
      </c>
      <c r="C38" s="19">
        <f>COUNTA(C6:C36)</f>
        <v>8</v>
      </c>
      <c r="D38" s="19">
        <f>COUNTA(D6:D36)</f>
        <v>9</v>
      </c>
      <c r="E38" s="50">
        <f>COUNTA(E6:E36)-COUNTIF(E6:E36,0)</f>
        <v>24</v>
      </c>
    </row>
    <row r="39" spans="1:5" x14ac:dyDescent="0.25">
      <c r="A39" s="53" t="s">
        <v>8</v>
      </c>
      <c r="B39" s="54">
        <f>B37/B38</f>
        <v>174.34583333333333</v>
      </c>
      <c r="C39" s="54">
        <f>C37/C38</f>
        <v>53.048749999999998</v>
      </c>
      <c r="D39" s="54">
        <f>D37/D38</f>
        <v>40.327777777777776</v>
      </c>
      <c r="E39" s="55">
        <f>E37/E38</f>
        <v>207.15166666666661</v>
      </c>
    </row>
  </sheetData>
  <pageMargins left="0" right="0" top="0" bottom="0" header="0" footer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46</vt:i4>
      </vt:variant>
    </vt:vector>
  </HeadingPairs>
  <TitlesOfParts>
    <vt:vector size="46" baseType="lpstr">
      <vt:lpstr>JUL</vt:lpstr>
      <vt:lpstr>AGO</vt:lpstr>
      <vt:lpstr>SET</vt:lpstr>
      <vt:lpstr>OUT</vt:lpstr>
      <vt:lpstr>NOV</vt:lpstr>
      <vt:lpstr>DEZ</vt:lpstr>
      <vt:lpstr>2013</vt:lpstr>
      <vt:lpstr>JAN-14</vt:lpstr>
      <vt:lpstr>FEV-14</vt:lpstr>
      <vt:lpstr>MAR-14</vt:lpstr>
      <vt:lpstr>ABR-14</vt:lpstr>
      <vt:lpstr>MAI-14</vt:lpstr>
      <vt:lpstr>JUN-14</vt:lpstr>
      <vt:lpstr>JUL-14</vt:lpstr>
      <vt:lpstr>AGO-14</vt:lpstr>
      <vt:lpstr>SET-14</vt:lpstr>
      <vt:lpstr>OUT-14</vt:lpstr>
      <vt:lpstr>NOV-14</vt:lpstr>
      <vt:lpstr>DEZ-14</vt:lpstr>
      <vt:lpstr>2014</vt:lpstr>
      <vt:lpstr>JAN-15</vt:lpstr>
      <vt:lpstr>FEV-15</vt:lpstr>
      <vt:lpstr>MAR-15</vt:lpstr>
      <vt:lpstr>ABR-15</vt:lpstr>
      <vt:lpstr>MAI-15</vt:lpstr>
      <vt:lpstr>JUN-15</vt:lpstr>
      <vt:lpstr>JUL-15</vt:lpstr>
      <vt:lpstr>AGO-15</vt:lpstr>
      <vt:lpstr>SET-15</vt:lpstr>
      <vt:lpstr>OUT-15</vt:lpstr>
      <vt:lpstr>NOV-15</vt:lpstr>
      <vt:lpstr>DEZ-15</vt:lpstr>
      <vt:lpstr>2015</vt:lpstr>
      <vt:lpstr>JAN-16</vt:lpstr>
      <vt:lpstr>FEV-16</vt:lpstr>
      <vt:lpstr>MAR-16</vt:lpstr>
      <vt:lpstr>ABR-16</vt:lpstr>
      <vt:lpstr>MAI-16</vt:lpstr>
      <vt:lpstr>JUN-16</vt:lpstr>
      <vt:lpstr>JUL-16</vt:lpstr>
      <vt:lpstr>AGO-16</vt:lpstr>
      <vt:lpstr>SET-16</vt:lpstr>
      <vt:lpstr>OUT-16</vt:lpstr>
      <vt:lpstr>NOV-16</vt:lpstr>
      <vt:lpstr>DEZ-16</vt:lpstr>
      <vt:lpstr>2016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Rebeca Rancan</cp:lastModifiedBy>
  <dcterms:created xsi:type="dcterms:W3CDTF">2015-07-27T15:45:15Z</dcterms:created>
  <dcterms:modified xsi:type="dcterms:W3CDTF">2015-12-16T13:19:19Z</dcterms:modified>
</cp:coreProperties>
</file>