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os.aguiar\Downloads\"/>
    </mc:Choice>
  </mc:AlternateContent>
  <xr:revisionPtr revIDLastSave="0" documentId="13_ncr:1_{399B11F8-CFA7-481E-BF00-22DAE119C740}" xr6:coauthVersionLast="47" xr6:coauthVersionMax="47" xr10:uidLastSave="{00000000-0000-0000-0000-000000000000}"/>
  <bookViews>
    <workbookView xWindow="-108" yWindow="-108" windowWidth="23256" windowHeight="12456" tabRatio="860" firstSheet="6" activeTab="12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r:id="rId6"/>
    <sheet name="DN_Produtos" sheetId="35" r:id="rId7"/>
    <sheet name="DN_Vendas" sheetId="37" r:id="rId8"/>
    <sheet name="Cadastros Auxiliares" sheetId="23" state="hidden" r:id="rId9"/>
    <sheet name="DN_Vendedores" sheetId="39" r:id="rId10"/>
    <sheet name="Dashboard" sheetId="18" r:id="rId11"/>
    <sheet name="DN_Desafio_Vendas_Hist" sheetId="44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4.xlsxVendas1" hidden="1">Vendas[]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  <definedName name="TB_Vendas_Hist">Vendas[#All]</definedName>
  </definedNames>
  <calcPr calcId="191029"/>
  <pivotCaches>
    <pivotCache cacheId="212" r:id="rId14"/>
    <pivotCache cacheId="705" r:id="rId15"/>
    <pivotCache cacheId="708" r:id="rId16"/>
    <pivotCache cacheId="714" r:id="rId17"/>
    <pivotCache cacheId="932" r:id="rId18"/>
    <pivotCache cacheId="935" r:id="rId19"/>
    <pivotCache cacheId="950" r:id="rId20"/>
  </pivotCaches>
  <extLst>
    <ext xmlns:x14="http://schemas.microsoft.com/office/spreadsheetml/2009/9/main" uri="{876F7934-8845-4945-9796-88D515C7AA90}">
      <x14:pivotCaches>
        <pivotCache cacheId="818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Vendas" name="Vendas" connection="WorksheetConnection_Meteora Ecommerce - FINAL AULA 4.xlsx!Vendas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Vendas" fromColumn="Código" toTable="TB_Produtos" toColumn="Código"/>
          <x15:modelRelationship fromTable="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Vendas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4" l="1"/>
  <c r="N5" i="44"/>
  <c r="N7" i="44"/>
  <c r="M7" i="44"/>
  <c r="L7" i="44"/>
  <c r="L5" i="44"/>
  <c r="N4" i="44"/>
  <c r="M4" i="44"/>
  <c r="L4" i="44"/>
  <c r="I6" i="37" l="1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K6" i="37"/>
  <c r="J6" i="37"/>
  <c r="K5" i="37"/>
  <c r="J5" i="37"/>
  <c r="K4" i="37"/>
  <c r="J4" i="37"/>
  <c r="BK4" i="18"/>
  <c r="AQ4" i="18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F42B1A4A-EAF5-489B-97E5-0FB93C3BD4B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3B79FC32-15F4-4693-94CC-51BCECA87323}" name="WorksheetConnection_Meteora Ecommerce - FINAL AULA 4.xlsx!Vendas" type="102" refreshedVersion="8" minRefreshableVersion="5">
    <extLst>
      <ext xmlns:x15="http://schemas.microsoft.com/office/spreadsheetml/2010/11/main" uri="{DE250136-89BD-433C-8126-D09CA5730AF9}">
        <x15:connection id="Vendas">
          <x15:rangePr sourceName="_xlcn.WorksheetConnection_MeteoraEcommerceFINALAULA4.xlsxVendas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<sst xmlns="http://schemas.openxmlformats.org/spreadsheetml/2006/main" count="1318" uniqueCount="184">
  <si>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</si>
  <si>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</si>
  <si>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</si>
  <si>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</si>
  <si>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</si>
  <si>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</si>
  <si>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</si>
  <si>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</si>
  <si>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</si>
  <si>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</si>
  <si>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</si>
  <si>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</si>
  <si>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</si>
  <si>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</si>
  <si>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</si>
  <si>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</si>
  <si>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</si>
  <si>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</si>
  <si>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</si>
  <si>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</si>
  <si>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</si>
  <si>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</si>
  <si>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</si>
  <si>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</si>
  <si>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</si>
  <si>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</si>
  <si>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</si>
  <si>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</si>
  <si>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</si>
  <si>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</si>
  <si>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</si>
  <si>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</si>
  <si>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</si>
  <si>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</si>
  <si>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</si>
  <si>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</si>
  <si>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</si>
  <si>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</si>
  <si>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</si>
  <si>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</si>
  <si>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</si>
  <si>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</si>
  <si>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</si>
  <si>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</si>
  <si>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</si>
  <si>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</si>
  <si>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</si>
  <si>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</si>
  <si>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</si>
  <si>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</si>
  <si>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</si>
  <si>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</si>
  <si>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</si>
  <si>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</si>
  <si>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</si>
  <si>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</si>
  <si>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</si>
  <si>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</si>
  <si>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</si>
  <si>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</si>
  <si>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</si>
  <si>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</si>
  <si>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</si>
  <si>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</si>
  <si>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</si>
  <si>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</si>
  <si>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</si>
  <si>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</si>
  <si>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</si>
  <si>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</si>
  <si>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</si>
  <si>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</si>
  <si>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</si>
  <si>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</si>
  <si>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</si>
  <si>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</si>
  <si>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</si>
  <si>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</si>
  <si>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</si>
  <si>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</si>
  <si>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</si>
  <si>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</si>
  <si>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</si>
  <si>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</si>
  <si>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</si>
  <si>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</si>
  <si>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</si>
  <si>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</si>
  <si>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</si>
  <si>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</si>
  <si>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</si>
  <si>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</si>
  <si>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</si>
  <si>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</si>
  <si>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</si>
  <si>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</si>
  <si>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</si>
  <si>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</si>
  <si>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</si>
  <si>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</si>
  <si>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</si>
  <si>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</si>
  <si>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</si>
  <si>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</si>
  <si>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</si>
  <si>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</si>
  <si>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</si>
  <si>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</si>
  <si>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</si>
  <si>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</si>
  <si>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</si>
  <si>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</si>
  <si>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</si>
  <si>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</si>
  <si>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</si>
  <si>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</si>
  <si>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</si>
  <si>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</si>
  <si>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</si>
  <si>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</si>
  <si>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</si>
  <si>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</si>
  <si>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</si>
  <si>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</si>
  <si>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</si>
  <si>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</si>
  <si>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</si>
  <si>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</si>
  <si>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</si>
  <si>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</si>
  <si>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</si>
  <si>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</si>
  <si>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</si>
  <si>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</si>
  <si>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</si>
  <si>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</si>
  <si>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</si>
  <si>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</si>
  <si>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</si>
  <si>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</si>
  <si>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</si>
  <si>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</si>
  <si>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</si>
  <si>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</si>
  <si>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</si>
  <si>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</si>
  <si>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</si>
  <si>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</si>
  <si>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</si>
  <si>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</si>
  <si>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</si>
  <si>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</si>
  <si>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</si>
  <si>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</si>
  <si>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</si>
  <si>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</si>
  <si>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</si>
  <si>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</si>
  <si>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</si>
  <si>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</si>
  <si>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</si>
  <si>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</si>
  <si>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</si>
  <si>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</si>
  <si>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</si>
  <si>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</si>
  <si>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</si>
  <si>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</si>
  <si>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</si>
  <si>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</si>
  <si>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</si>
  <si>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</si>
  <si>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</si>
  <si>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</si>
  <si>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</si>
  <si>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</si>
  <si>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</si>
  <si>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</si>
  <si>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</si>
  <si>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</si>
  <si>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</si>
  <si>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Categoria Nova</t>
  </si>
  <si>
    <t>% Categoria Hist</t>
  </si>
  <si>
    <t>% Restante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</si>
</sst>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  <numFmt numFmtId="167" formatCode="&quot;R$&quot;\ #,##0.00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NumberFormat="1"/>
    <xf numFmtId="167" fontId="0" fillId="0" borderId="0" xfId="0" applyNumberFormat="1"/>
    <xf numFmtId="0" fontId="6" fillId="0" borderId="0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4.xlsx]DN_Desafio_Vendas_Hist!Tabela dinâmica5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264172392463681"/>
          <c:y val="0.15175707203266259"/>
          <c:w val="0.80617115535717276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DN_Desafio_Vendas_Hist!$B$3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DN_Desafio_Vendas_Hist!$A$4:$A$16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DN_Desafio_Vendas_Hist!$B$4:$B$16</c:f>
              <c:numCache>
                <c:formatCode>"R$"\ #,##0.00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C-451F-9A45-F3EE0FEA2B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9872352"/>
        <c:axId val="1909873792"/>
      </c:barChart>
      <c:lineChart>
        <c:grouping val="standard"/>
        <c:varyColors val="0"/>
        <c:ser>
          <c:idx val="1"/>
          <c:order val="1"/>
          <c:tx>
            <c:strRef>
              <c:f>DN_Desafio_Vendas_Hist!$C$3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DN_Desafio_Vendas_Hist!$A$4:$A$16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DN_Desafio_Vendas_Hist!$C$4:$C$16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C-451F-9A45-F3EE0FEA2B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73327"/>
        <c:axId val="15172847"/>
      </c:lineChart>
      <c:catAx>
        <c:axId val="190987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9873792"/>
        <c:crosses val="autoZero"/>
        <c:auto val="1"/>
        <c:lblAlgn val="ctr"/>
        <c:lblOffset val="100"/>
        <c:noMultiLvlLbl val="0"/>
      </c:catAx>
      <c:valAx>
        <c:axId val="1909873792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9872352"/>
        <c:crosses val="autoZero"/>
        <c:crossBetween val="between"/>
      </c:valAx>
      <c:valAx>
        <c:axId val="151728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73327"/>
        <c:crosses val="max"/>
        <c:crossBetween val="between"/>
      </c:valAx>
      <c:catAx>
        <c:axId val="15173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72847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4.xlsx]DN_Desafio_Vendas_Hist!Tabela dinâmica6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DN_Desafio_Vendas_Hist!$F$3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DN_Desafio_Vendas_Hist!$E$4:$E$9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DN_Desafio_Vendas_Hist!$F$4:$F$9</c:f>
              <c:numCache>
                <c:formatCode>"R$"\ #,##0.00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1-4E9A-9096-7546173EA2C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68058672"/>
        <c:axId val="1968057232"/>
      </c:barChart>
      <c:catAx>
        <c:axId val="196805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8057232"/>
        <c:crosses val="autoZero"/>
        <c:auto val="1"/>
        <c:lblAlgn val="ctr"/>
        <c:lblOffset val="100"/>
        <c:noMultiLvlLbl val="0"/>
      </c:catAx>
      <c:valAx>
        <c:axId val="196805723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680586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DN_Desafio_Vendas_Hist!$L$4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84-4BE0-8DB3-685B9B3711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84-4BE0-8DB3-685B9B3711E8}"/>
              </c:ext>
            </c:extLst>
          </c:dPt>
          <c:dLbls>
            <c:delete val="1"/>
          </c:dLbls>
          <c:val>
            <c:numRef>
              <c:f>DN_Desafio_Vendas_Hist!$M$4:$N$4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4-4BE0-8DB3-685B9B3711E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DN_Desafio_Vendas_Hist!$L$5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5B-4184-B941-74FE9ED403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5B-4184-B941-74FE9ED40384}"/>
              </c:ext>
            </c:extLst>
          </c:dPt>
          <c:dLbls>
            <c:delete val="1"/>
          </c:dLbls>
          <c:val>
            <c:numRef>
              <c:f>DN_Desafio_Vendas_Hist!$M$5:$N$5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5B-4184-B941-74FE9ED4038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DN_Desafio_Vendas_Hist!$L$7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6C-49C9-BAD0-EA7204B08D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6C-49C9-BAD0-EA7204B08DD9}"/>
              </c:ext>
            </c:extLst>
          </c:dPt>
          <c:dLbls>
            <c:delete val="1"/>
          </c:dLbls>
          <c:val>
            <c:numRef>
              <c:f>DN_Desafio_Vendas_Hist!$M$7:$N$7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C-49C9-BAD0-EA7204B08D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354330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10</xdr:row>
      <xdr:rowOff>15240</xdr:rowOff>
    </xdr:from>
    <xdr:to>
      <xdr:col>79</xdr:col>
      <xdr:colOff>121920</xdr:colOff>
      <xdr:row>26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923554-EE67-462C-94F1-E2166B7B0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30480</xdr:colOff>
      <xdr:row>30</xdr:row>
      <xdr:rowOff>7620</xdr:rowOff>
    </xdr:from>
    <xdr:to>
      <xdr:col>79</xdr:col>
      <xdr:colOff>129540</xdr:colOff>
      <xdr:row>48</xdr:row>
      <xdr:rowOff>106680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E7C010-BED9-4B82-AA38-60FF03D2A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22860</xdr:colOff>
      <xdr:row>30</xdr:row>
      <xdr:rowOff>30480</xdr:rowOff>
    </xdr:from>
    <xdr:to>
      <xdr:col>14</xdr:col>
      <xdr:colOff>112140</xdr:colOff>
      <xdr:row>48</xdr:row>
      <xdr:rowOff>91440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B5AEE3-5C57-432F-A278-20F6C2C18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83820</xdr:colOff>
      <xdr:row>30</xdr:row>
      <xdr:rowOff>22860</xdr:rowOff>
    </xdr:from>
    <xdr:to>
      <xdr:col>27</xdr:col>
      <xdr:colOff>35940</xdr:colOff>
      <xdr:row>48</xdr:row>
      <xdr:rowOff>85500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CA6965B-CD5B-46FC-972D-8A271A29A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7620</xdr:colOff>
      <xdr:row>30</xdr:row>
      <xdr:rowOff>30480</xdr:rowOff>
    </xdr:from>
    <xdr:to>
      <xdr:col>39</xdr:col>
      <xdr:colOff>96900</xdr:colOff>
      <xdr:row>48</xdr:row>
      <xdr:rowOff>93120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A346754-D398-48DA-A113-10D2D0913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5</xdr:col>
      <xdr:colOff>73805</xdr:colOff>
      <xdr:row>38</xdr:row>
      <xdr:rowOff>114300</xdr:rowOff>
    </xdr:from>
    <xdr:ext cx="810350" cy="530658"/>
    <xdr:sp macro="" textlink="DN_Desafio_Vendas_Hist!M4">
      <xdr:nvSpPr>
        <xdr:cNvPr id="8" name="CaixaDeTexto 7">
          <a:extLst>
            <a:ext uri="{FF2B5EF4-FFF2-40B4-BE49-F238E27FC236}">
              <a16:creationId xmlns:a16="http://schemas.microsoft.com/office/drawing/2014/main" id="{58F9EE29-4547-D18F-DECC-BDA68E5C003A}"/>
            </a:ext>
          </a:extLst>
        </xdr:cNvPr>
        <xdr:cNvSpPr txBox="1"/>
      </xdr:nvSpPr>
      <xdr:spPr>
        <a:xfrm>
          <a:off x="759605" y="4747260"/>
          <a:ext cx="81035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43A8997-B764-46F0-8AD3-8F1FB61ED530}" type="TxLink">
            <a:rPr lang="en-US" sz="2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15%</a:t>
          </a:fld>
          <a:endParaRPr lang="pt-BR" sz="2800" b="1"/>
        </a:p>
      </xdr:txBody>
    </xdr:sp>
    <xdr:clientData/>
  </xdr:oneCellAnchor>
  <xdr:oneCellAnchor>
    <xdr:from>
      <xdr:col>17</xdr:col>
      <xdr:colOff>134765</xdr:colOff>
      <xdr:row>39</xdr:row>
      <xdr:rowOff>15240</xdr:rowOff>
    </xdr:from>
    <xdr:ext cx="810350" cy="530658"/>
    <xdr:sp macro="" textlink="DN_Desafio_Vendas_Hist!M5">
      <xdr:nvSpPr>
        <xdr:cNvPr id="9" name="CaixaDeTexto 8">
          <a:extLst>
            <a:ext uri="{FF2B5EF4-FFF2-40B4-BE49-F238E27FC236}">
              <a16:creationId xmlns:a16="http://schemas.microsoft.com/office/drawing/2014/main" id="{8195B306-5E7D-4EDC-AE1C-8D5E1972DCED}"/>
            </a:ext>
          </a:extLst>
        </xdr:cNvPr>
        <xdr:cNvSpPr txBox="1"/>
      </xdr:nvSpPr>
      <xdr:spPr>
        <a:xfrm>
          <a:off x="2466485" y="4770120"/>
          <a:ext cx="81035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A0339D3-0653-4D26-A5D5-A7C7ADE8C8B2}" type="TxLink">
            <a:rPr lang="en-US" sz="2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20%</a:t>
          </a:fld>
          <a:endParaRPr lang="pt-BR" sz="2800" b="1"/>
        </a:p>
      </xdr:txBody>
    </xdr:sp>
    <xdr:clientData/>
  </xdr:oneCellAnchor>
  <xdr:oneCellAnchor>
    <xdr:from>
      <xdr:col>30</xdr:col>
      <xdr:colOff>54152</xdr:colOff>
      <xdr:row>38</xdr:row>
      <xdr:rowOff>106680</xdr:rowOff>
    </xdr:from>
    <xdr:ext cx="849656" cy="561949"/>
    <xdr:sp macro="" textlink="DN_Desafio_Vendas_Hist!M7">
      <xdr:nvSpPr>
        <xdr:cNvPr id="10" name="CaixaDeTexto 9">
          <a:extLst>
            <a:ext uri="{FF2B5EF4-FFF2-40B4-BE49-F238E27FC236}">
              <a16:creationId xmlns:a16="http://schemas.microsoft.com/office/drawing/2014/main" id="{717F22D5-768D-46FF-B014-A9EA8B5CEACF}"/>
            </a:ext>
          </a:extLst>
        </xdr:cNvPr>
        <xdr:cNvSpPr txBox="1"/>
      </xdr:nvSpPr>
      <xdr:spPr>
        <a:xfrm>
          <a:off x="4168952" y="4739640"/>
          <a:ext cx="849656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40DE25D-9403-4FD2-B285-779AECF82191}" type="TxLink">
            <a:rPr lang="en-US" sz="3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65%</a:t>
          </a:fld>
          <a:endParaRPr lang="pt-BR" sz="3000" b="1"/>
        </a:p>
      </xdr:txBody>
    </xdr:sp>
    <xdr:clientData/>
  </xdr:oneCellAnchor>
  <xdr:twoCellAnchor editAs="oneCell">
    <xdr:from>
      <xdr:col>41</xdr:col>
      <xdr:colOff>22860</xdr:colOff>
      <xdr:row>1</xdr:row>
      <xdr:rowOff>7620</xdr:rowOff>
    </xdr:from>
    <xdr:to>
      <xdr:col>79</xdr:col>
      <xdr:colOff>117180</xdr:colOff>
      <xdr:row>6</xdr:row>
      <xdr:rowOff>74820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Data (Mês)">
              <a:extLst>
                <a:ext uri="{FF2B5EF4-FFF2-40B4-BE49-F238E27FC236}">
                  <a16:creationId xmlns:a16="http://schemas.microsoft.com/office/drawing/2014/main" id="{8C59E602-7890-429E-B439-47D47F978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6420" y="129540"/>
              <a:ext cx="5306400" cy="67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30480</xdr:colOff>
      <xdr:row>1</xdr:row>
      <xdr:rowOff>7434</xdr:rowOff>
    </xdr:from>
    <xdr:to>
      <xdr:col>40</xdr:col>
      <xdr:colOff>76200</xdr:colOff>
      <xdr:row>6</xdr:row>
      <xdr:rowOff>74634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Data (Ano)">
              <a:extLst>
                <a:ext uri="{FF2B5EF4-FFF2-40B4-BE49-F238E27FC236}">
                  <a16:creationId xmlns:a16="http://schemas.microsoft.com/office/drawing/2014/main" id="{CDF98133-89F5-4BB9-B0EB-76C478A61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3800" y="129354"/>
              <a:ext cx="1828800" cy="67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27145949074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27146990744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27149768516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5325520833" backgroundQuery="1" createdVersion="8" refreshedVersion="8" minRefreshableVersion="3" recordCount="0" supportSubquery="1" supportAdvancedDrill="1" xr:uid="{C4752C3A-7ECC-4251-BCE0-D5C634A9C5AF}">
  <cacheSource type="external" connectionId="2"/>
  <cacheFields count="5">
    <cacheField name="[Measures].[Soma de Total 2]" caption="Soma de Total 2" numFmtId="0" hierarchy="42" level="32767"/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TB_Vendas].[Data].[Data]" caption="Data" numFmtId="0" hierarchy="11" level="1">
      <sharedItems containsSemiMixedTypes="0" containsNonDate="0" containsString="0"/>
    </cacheField>
    <cacheField name="[Vendas].[Data].[Data]" caption="Data" numFmtId="0" hierarchy="24" level="1">
      <sharedItems containsSemiMixedTypes="0" containsNonDate="0" containsString="0"/>
    </cacheField>
    <cacheField name="[Vendas].[Data (Mês)].[Data (Mês)]" caption="Data (Mês)" numFmtId="0" hierarchy="34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2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2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2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/>
    <cacheHierarchy uniqueName="[Vendas].[Data]" caption="Data" attribute="1" time="1" defaultMemberUniqueName="[Vendas].[Data].[All]" allUniqueName="[Vendas].[Data].[All]" dimensionUniqueName="[Vendas]" displayFolder="" count="2" memberValueDatatype="7" unbalanced="0">
      <fieldsUsage count="2">
        <fieldUsage x="-1"/>
        <fieldUsage x="3"/>
      </fieldsUsage>
    </cacheHierarchy>
    <cacheHierarchy uniqueName="[Vendas].[Código]" caption="Código" attribute="1" defaultMemberUniqueName="[Vendas].[Código].[All]" allUniqueName="[Vendas].[Código].[All]" dimensionUniqueName="[Vendas]" displayFolder="" count="2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2" memberValueDatatype="130" unbalanced="0"/>
    <cacheHierarchy uniqueName="[Vendas].[Qtd]" caption="Qtd" attribute="1" defaultMemberUniqueName="[Vendas].[Qtd].[All]" allUniqueName="[Vendas].[Qtd].[All]" dimensionUniqueName="[Vendas]" displayFolder="" count="2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2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2" memberValueDatatype="5" unbalanced="0"/>
    <cacheHierarchy uniqueName="[Vendas].[Total]" caption="Total" attribute="1" defaultMemberUniqueName="[Vendas].[Total].[All]" allUniqueName="[Vendas].[Total].[All]" dimensionUniqueName="[Vendas]" displayFolder="" count="2" memberValueDatatype="5" unbalanced="0"/>
    <cacheHierarchy uniqueName="[Vendas].[Vendedor]" caption="Vendedor" attribute="1" defaultMemberUniqueName="[Vendas].[Vendedor].[All]" allUniqueName="[Vendas].[Vendedor].[All]" dimensionUniqueName="[Vendas]" displayFolder="" count="2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2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2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>
      <fieldsUsage count="2">
        <fieldUsage x="-1"/>
        <fieldUsage x="4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2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2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53255787038" backgroundQuery="1" createdVersion="8" refreshedVersion="8" minRefreshableVersion="3" recordCount="0" supportSubquery="1" supportAdvancedDrill="1" xr:uid="{0820D331-37FE-4B01-8B79-4B207632C908}">
  <cacheSource type="external" connectionId="2"/>
  <cacheFields count="6">
    <cacheField name="[TB_Produtos].[Categoria].[Categoria]" caption="Categoria" numFmtId="0" hierarchy="7" level="1">
      <sharedItems count="4">
        <s v="Acessórios"/>
        <s v="Calçado"/>
        <s v="Categoria Nova"/>
        <s v="Vestuário"/>
      </sharedItems>
    </cacheField>
    <cacheField name="[Measures].[Soma de Total 2]" caption="Soma de Total 2" numFmtId="0" hierarchy="42" level="32767"/>
    <cacheField name="[Measures].[% Categoria Hist]" caption="% Categoria Hist" numFmtId="0" hierarchy="49" level="32767"/>
    <cacheField name="[Measures].[% Restante Hist]" caption="% Restante Hist" numFmtId="0" hierarchy="50" level="32767"/>
    <cacheField name="[Vendas].[Data].[Data]" caption="Data" numFmtId="0" hierarchy="24" level="1">
      <sharedItems containsSemiMixedTypes="0" containsNonDate="0" containsString="0"/>
    </cacheField>
    <cacheField name="[Vendas].[Data (Mês)].[Data (Mês)]" caption="Data (Mês)" numFmtId="0" hierarchy="34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2" memberValueDatatype="7" unbalanced="0">
      <fieldsUsage count="2">
        <fieldUsage x="-1"/>
        <fieldUsage x="4"/>
      </fieldsUsage>
    </cacheHierarchy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0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>
      <fieldsUsage count="2">
        <fieldUsage x="-1"/>
        <fieldUsage x="5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 oneField="1">
      <fieldsUsage count="1">
        <fieldUsage x="2"/>
      </fieldsUsage>
    </cacheHierarchy>
    <cacheHierarchy uniqueName="[Measures].[% Restante Hist]" caption="% Restante Hist" measure="1" displayFolder="" measureGroup="Vendas" count="0" oneField="1">
      <fieldsUsage count="1">
        <fieldUsage x="3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54584722222" backgroundQuery="1" createdVersion="8" refreshedVersion="8" minRefreshableVersion="3" recordCount="0" supportSubquery="1" supportAdvancedDrill="1" xr:uid="{1C2CB44C-AACE-4AC2-9287-F8C3C007F00B}">
  <cacheSource type="external" connectionId="2"/>
  <cacheFields count="5">
    <cacheField name="[Measures].[Soma de Total 2]" caption="Soma de Total 2" numFmtId="0" hierarchy="42" level="32767"/>
    <cacheField name="[Measures].[Soma de Qtd 2]" caption="Soma de Qtd 2" numFmtId="0" hierarchy="41" level="32767"/>
    <cacheField name="[Vendas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Vendas].[Data].[Data]" caption="Data" numFmtId="0" hierarchy="24" level="1">
      <sharedItems containsSemiMixedTypes="0" containsNonDate="0" containsString="0"/>
    </cacheField>
    <cacheField name="[Vendas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2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2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/>
    <cacheHierarchy uniqueName="[Vendas].[Data]" caption="Data" attribute="1" time="1" defaultMemberUniqueName="[Vendas].[Data].[All]" allUniqueName="[Vendas].[Data].[All]" dimensionUniqueName="[Vendas]" displayFolder="" count="2" memberValueDatatype="7" unbalanced="0">
      <fieldsUsage count="2">
        <fieldUsage x="-1"/>
        <fieldUsage x="3"/>
      </fieldsUsage>
    </cacheHierarchy>
    <cacheHierarchy uniqueName="[Vendas].[Código]" caption="Código" attribute="1" defaultMemberUniqueName="[Vendas].[Código].[All]" allUniqueName="[Vendas].[Código].[All]" dimensionUniqueName="[Vendas]" displayFolder="" count="2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2" memberValueDatatype="130" unbalanced="0"/>
    <cacheHierarchy uniqueName="[Vendas].[Qtd]" caption="Qtd" attribute="1" defaultMemberUniqueName="[Vendas].[Qtd].[All]" allUniqueName="[Vendas].[Qtd].[All]" dimensionUniqueName="[Vendas]" displayFolder="" count="2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2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2" memberValueDatatype="5" unbalanced="0"/>
    <cacheHierarchy uniqueName="[Vendas].[Total]" caption="Total" attribute="1" defaultMemberUniqueName="[Vendas].[Total].[All]" allUniqueName="[Vendas].[Total].[All]" dimensionUniqueName="[Vendas]" displayFolder="" count="2" memberValueDatatype="5" unbalanced="0"/>
    <cacheHierarchy uniqueName="[Vendas].[Vendedor]" caption="Vendedor" attribute="1" defaultMemberUniqueName="[Vendas].[Vendedor].[All]" allUniqueName="[Vendas].[Vendedor].[All]" dimensionUniqueName="[Vendas]" displayFolder="" count="2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2" memberValueDatatype="130" unbalanced="0">
      <fieldsUsage count="2">
        <fieldUsage x="-1"/>
        <fieldUsage x="4"/>
      </fieldsUsage>
    </cacheHierarchy>
    <cacheHierarchy uniqueName="[Vendas].[Data (Trimestre)]" caption="Data (Trimestre)" attribute="1" defaultMemberUniqueName="[Vendas].[Data (Trimestre)].[All]" allUniqueName="[Vendas].[Data (Trimestre)].[All]" dimensionUniqueName="[Vendas]" displayFolder="" count="2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>
      <fieldsUsage count="2">
        <fieldUsage x="-1"/>
        <fieldUsage x="2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2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2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" uniqueName="[Vendas]" caption="Vendas"/>
  </dimensions>
  <measureGroups count="4">
    <measureGroup name="Intervalo" caption="Intervalo"/>
    <measureGroup name="TB_Produtos" caption="TB_Produtos"/>
    <measureGroup name="TB_Vendas" caption="TB_Vendas"/>
    <measureGroup name="Vendas" caption="Vendas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s Antonio de Aguiar Junior" refreshedDate="45948.650397453704" backgroundQuery="1" createdVersion="3" refreshedVersion="8" minRefreshableVersion="3" recordCount="0" supportSubquery="1" supportAdvancedDrill="1" xr:uid="{249450C6-2941-46D8-883A-0C81C6773C47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Vendas].[Data]" caption="Data" attribute="1" time="1" defaultMemberUniqueName="[Vendas].[Data].[All]" allUniqueName="[Vendas].[Data].[All]" dimensionUniqueName="[Vendas]" displayFolder="" count="0" memberValueDatatype="7" unbalanced="0"/>
    <cacheHierarchy uniqueName="[Vendas].[Código]" caption="Código" attribute="1" defaultMemberUniqueName="[Vendas].[Código].[All]" allUniqueName="[Vendas].[Código].[All]" dimensionUniqueName="[Vendas]" displayFolder="" count="0" memberValueDatatype="130" unbalanced="0"/>
    <cacheHierarchy uniqueName="[Vendas].[Categoria]" caption="Categoria" attribute="1" defaultMemberUniqueName="[Vendas].[Categoria].[All]" allUniqueName="[Vendas].[Categoria].[All]" dimensionUniqueName="[Vendas]" displayFolder="" count="0" memberValueDatatype="130" unbalanced="0"/>
    <cacheHierarchy uniqueName="[Vendas].[Qtd]" caption="Qtd" attribute="1" defaultMemberUniqueName="[Vendas].[Qtd].[All]" allUniqueName="[Vendas].[Qtd].[All]" dimensionUniqueName="[Vendas]" displayFolder="" count="0" memberValueDatatype="20" unbalanced="0"/>
    <cacheHierarchy uniqueName="[Vendas].[Preço Unitário]" caption="Preço Unitário" attribute="1" defaultMemberUniqueName="[Vendas].[Preço Unitário].[All]" allUniqueName="[Vendas].[Preço Unitário].[All]" dimensionUniqueName="[Vendas]" displayFolder="" count="0" memberValueDatatype="5" unbalanced="0"/>
    <cacheHierarchy uniqueName="[Vendas].[Desconto Final]" caption="Desconto Final" attribute="1" defaultMemberUniqueName="[Vendas].[Desconto Final].[All]" allUniqueName="[Vendas].[Desconto Final].[All]" dimensionUniqueName="[Vendas]" displayFolder="" count="0" memberValueDatatype="5" unbalanced="0"/>
    <cacheHierarchy uniqueName="[Vendas].[Total]" caption="Total" attribute="1" defaultMemberUniqueName="[Vendas].[Total].[All]" allUniqueName="[Vendas].[Total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0" memberValueDatatype="130" unbalanced="0"/>
    <cacheHierarchy uniqueName="[Vendas].[Data (Ano)]" caption="Data (Ano)" attribute="1" defaultMemberUniqueName="[Vendas].[Data (Ano)].[All]" allUniqueName="[Vendas].[Data (Ano)].[All]" dimensionUniqueName="[Vendas]" displayFolder="" count="2" memberValueDatatype="130" unbalanced="0"/>
    <cacheHierarchy uniqueName="[Vendas].[Data (Trimestre)]" caption="Data (Trimestre)" attribute="1" defaultMemberUniqueName="[Vendas].[Data (Trimestre)].[All]" allUniqueName="[Vendas].[Data (Trimestre)].[All]" dimensionUniqueName="[Vendas]" displayFolder="" count="0" memberValueDatatype="130" unbalanced="0"/>
    <cacheHierarchy uniqueName="[Vendas].[Data (Mês)]" caption="Data (Mês)" attribute="1" defaultMemberUniqueName="[Vendas].[Data (Mês)].[All]" allUniqueName="[Vendas].[Data (Mês)].[All]" dimensionUniqueName="[Vendas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Vendas].[Data (Índice de Mês)]" caption="Data (Índice de Mês)" attribute="1" defaultMemberUniqueName="[Vendas].[Data (Índice de Mês)].[All]" allUniqueName="[Vendas].[Data (Índice de Mês)].[All]" dimensionUniqueName="[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Qtd 2]" caption="Soma de Qtd 2" measure="1" displayFolder="" measureGroup="Vendas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Total 2]" caption="Soma de Total 2" measure="1" displayFolder="" measureGroup="Vendas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Venda por Categoria]" caption="Venda por Categoria" measure="1" displayFolder="" measureGroup="Vendas" count="0"/>
    <cacheHierarchy uniqueName="[Measures].[Venda Total]" caption="Venda Total" measure="1" displayFolder="" measureGroup="Vendas" count="0"/>
    <cacheHierarchy uniqueName="[Measures].[% Categoria Hist]" caption="% Categoria Hist" measure="1" displayFolder="" measureGroup="Vendas" count="0"/>
    <cacheHierarchy uniqueName="[Measures].[% Restante Hist]" caption="% Restante Hist" measure="1" displayFolder="" measureGroup="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]" caption="__XL_Count Vendas" measure="1" displayFolder="" measureGroup="Vendas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2099530575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2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21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705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708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714" applyNumberFormats="0" applyBorderFormats="0" applyFontFormats="0" applyPatternFormats="0" applyAlignmentFormats="0" applyWidthHeightFormats="1" dataCaption="Valores" tag="dcf589ae-5672-4650-a21a-b4d454948888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97C7F-6BA5-43EC-B664-F0D7B42577AE}" name="Tabela dinâmica7" cacheId="935" applyNumberFormats="0" applyBorderFormats="0" applyFontFormats="0" applyPatternFormats="0" applyAlignmentFormats="0" applyWidthHeightFormats="1" dataCaption="Valores" tag="4d20e596-33f5-4e5e-88f0-6f5afe99eb56" updatedVersion="8" minRefreshableVersion="5" useAutoFormatting="1" subtotalHiddenItems="1" itemPrintTitles="1" createdVersion="8" indent="0" outline="1" outlineData="1" multipleFieldFilters="0">
  <location ref="H3:K8" firstHeaderRow="0" firstDataRow="1" firstDataCol="1"/>
  <pivotFields count="6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2" subtotal="count" baseField="0" baseItem="0"/>
    <dataField fld="3" subtotal="count" baseField="0" baseItem="0"/>
    <dataField name="Soma de Total" fld="1" baseField="0" baseItem="0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4" type="dateBetween" evalOrder="-1" id="3" name="[Vendas].[Data]">
      <autoFilter ref="A1">
        <filterColumn colId="0">
          <customFilters and="1">
            <customFilter operator="greaterThanOrEqual" val="44835"/>
            <customFilter operator="lessThanOrEqual" val="448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Produtos]"/>
        <x15:activeTabTopLevelEntity name="[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69A05-8D7D-44DD-AF3C-82C2DC4D2670}" name="Tabela dinâmica6" cacheId="932" applyNumberFormats="0" applyBorderFormats="0" applyFontFormats="0" applyPatternFormats="0" applyAlignmentFormats="0" applyWidthHeightFormats="1" dataCaption="Valores" tag="8eff1aa8-439e-43b6-a47a-413d9791e525" updatedVersion="8" minRefreshableVersion="5" useAutoFormatting="1" subtotalHiddenItems="1" itemPrintTitles="1" createdVersion="8" indent="0" outline="1" outlineData="1" multipleFieldFilters="0" chartFormat="11">
  <location ref="E3:F9" firstHeaderRow="1" firstDataRow="1" firstDataCol="1"/>
  <pivotFields count="5"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0" baseField="1" baseItem="0" numFmtId="167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3" type="dateBetween" evalOrder="-1" id="8" name="[Vendas].[Data]">
      <autoFilter ref="A1">
        <filterColumn colId="0">
          <customFilters and="1">
            <customFilter operator="greaterThanOrEqual" val="44835"/>
            <customFilter operator="lessThanOrEqual" val="448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2" type="dateBetween" evalOrder="-1" id="1" name="[TB_Vendas].[Data]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Vendas]"/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6D9F0-716C-4E45-891B-D2C5305FA90F}" name="Tabela dinâmica5" cacheId="950" applyNumberFormats="0" applyBorderFormats="0" applyFontFormats="0" applyPatternFormats="0" applyAlignmentFormats="0" applyWidthHeightFormats="1" dataCaption="Valores" tag="7d7ae9e5-2794-4acb-b49b-25d6d6fd6bff" updatedVersion="8" minRefreshableVersion="5" useAutoFormatting="1" itemPrintTitles="1" createdVersion="8" indent="0" outline="1" outlineData="1" multipleFieldFilters="0" chartFormat="18">
  <location ref="A3:C16" firstHeaderRow="0" firstDataRow="1" firstDataCol="1"/>
  <pivotFields count="5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0" baseField="0" baseItem="0" numFmtId="167"/>
    <dataField name="Soma de Qtd" fld="1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6" name="[Vendas].[Data]">
      <autoFilter ref="A1">
        <filterColumn colId="0">
          <customFilters and="1">
            <customFilter operator="greaterThanOrEqual" val="44835"/>
            <customFilter operator="lessThanOrEqual" val="448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90EA49D6-1E0F-4DA7-8B6E-19F9B32CAD28}" sourceName="[Vendas].[Data (Mês)]">
  <pivotTables>
    <pivotTable tabId="44" name="Tabela dinâmica5"/>
    <pivotTable tabId="44" name="Tabela dinâmica6"/>
    <pivotTable tabId="44" name="Tabela dinâmica7"/>
  </pivotTables>
  <data>
    <olap pivotCacheId="2099530575">
      <levels count="2">
        <level uniqueName="[Vendas].[Data (Mês)].[(All)]" sourceCaption="(All)" count="0"/>
        <level uniqueName="[Vendas].[Data (Mês)].[Data (Mês)]" sourceCaption="Data (Mês)" count="12">
          <ranges>
            <range startItem="0">
              <i n="[Vendas].[Data (Mês)].&amp;[jan]" c="jan"/>
              <i n="[Vendas].[Data (Mês)].&amp;[fev]" c="fev"/>
              <i n="[Vendas].[Data (Mês)].&amp;[mar]" c="mar"/>
              <i n="[Vendas].[Data (Mês)].&amp;[abr]" c="abr"/>
              <i n="[Vendas].[Data (Mês)].&amp;[mai]" c="mai"/>
              <i n="[Vendas].[Data (Mês)].&amp;[jun]" c="jun"/>
              <i n="[Vendas].[Data (Mês)].&amp;[jul]" c="jul"/>
              <i n="[Vendas].[Data (Mês)].&amp;[ago]" c="ago"/>
              <i n="[Vendas].[Data (Mês)].&amp;[set]" c="set"/>
              <i n="[Vendas].[Data (Mês)].&amp;[out]" c="out"/>
              <i n="[Vendas].[Data (Mês)].&amp;[nov]" c="nov"/>
              <i n="[Vendas].[Data (Mês)].&amp;[dez]" c="dez"/>
            </range>
          </ranges>
        </level>
      </levels>
      <selections count="1">
        <selection n="[Vendas].[Data (Mês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82844513-C5A5-4FFA-838B-7DA598E662CA}" sourceName="[Vendas].[Data (Ano)]">
  <pivotTables>
    <pivotTable tabId="44" name="Tabela dinâmica5"/>
  </pivotTables>
  <data>
    <olap pivotCacheId="2099530575">
      <levels count="2">
        <level uniqueName="[Vendas].[Data (Ano)].[(All)]" sourceCaption="(All)" count="0"/>
        <level uniqueName="[Vendas].[Data (Ano)].[Data (Ano)]" sourceCaption="Data (Ano)" count="2">
          <ranges>
            <range startItem="0">
              <i n="[Vendas].[Data (Ano)].&amp;[2021]" c="2021"/>
              <i n="[Vendas].[Data (Ano)].&amp;[2022]" c="2022"/>
            </range>
          </ranges>
        </level>
      </levels>
      <selections count="1">
        <selection n="[Vendas].[Data (Ano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Mês)" xr10:uid="{36E00478-FB8E-4AF9-9C2F-C0F9F0B2A5D0}" cache="SegmentaçãodeDados_Data__Mês" caption="Mês" columnCount="12" level="1" style="SlicerStyleLight2" rowHeight="234950"/>
  <slicer name="Data (Ano)" xr10:uid="{6F09A5C0-715F-443B-AD32-A8AA740BBD7E}" cache="SegmentaçãodeDados_Data__Ano" caption="Ano" columnCount="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Vendas" displayName="Vendas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12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58" activePane="bottomLeft" state="frozen"/>
      <selection pane="bottomLeft" activeCell="B7" sqref="B7:G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4" t="s">
        <v>82</v>
      </c>
      <c r="C1" s="74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A5" sqref="A5:M86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workbookViewId="0">
      <selection activeCell="J12" sqref="J12"/>
    </sheetView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2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2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2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2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2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2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2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2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2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2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2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2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2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2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2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2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2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2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2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2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2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2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2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2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2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2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2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2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2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2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2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2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2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2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2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2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2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2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2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2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2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2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2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2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2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2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2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2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2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2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2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2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2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2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2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2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2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2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2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2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2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2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2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2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2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2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2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2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2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2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2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2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2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2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2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2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2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2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2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2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2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2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2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2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2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2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2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2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2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2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2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2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2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2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2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2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2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2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2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2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2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2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2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2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2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2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2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2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2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2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2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2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2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2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2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2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2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2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2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2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2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2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2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2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2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2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2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2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2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2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2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2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2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2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2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2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2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2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2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2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2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2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2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2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2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2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2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2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2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2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2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2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2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2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2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2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2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2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2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2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2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2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2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2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2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2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2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2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2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2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2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2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2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2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2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2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2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2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2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2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2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2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2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2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2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2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2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2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2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2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2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2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2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2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2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2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2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2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2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2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2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2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2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2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2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2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2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2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2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2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2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2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2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2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2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2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2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2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2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2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2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2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2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2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2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2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2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2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2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2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2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2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2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2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2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2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2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2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2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2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2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2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2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2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2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2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2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2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2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2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2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2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C9" sqref="C9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5" t="s">
        <v>140</v>
      </c>
      <c r="C4" s="75"/>
      <c r="D4" s="15"/>
      <c r="E4" s="75" t="s">
        <v>147</v>
      </c>
      <c r="F4" s="75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23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56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M5" sqref="M5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 s="110">
        <v>14</v>
      </c>
      <c r="E4" s="64" t="s">
        <v>13</v>
      </c>
      <c r="F4" s="68">
        <v>0.15879092503182729</v>
      </c>
      <c r="G4" s="68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 s="110">
        <v>15</v>
      </c>
      <c r="E5" s="64" t="s">
        <v>14</v>
      </c>
      <c r="F5" s="68">
        <v>0.10835675338089411</v>
      </c>
      <c r="G5" s="68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 s="110">
        <v>26</v>
      </c>
      <c r="E6" s="64" t="s">
        <v>12</v>
      </c>
      <c r="F6" s="68">
        <v>0.73285232158727887</v>
      </c>
      <c r="G6" s="68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 s="110">
        <v>28</v>
      </c>
      <c r="E7" s="64" t="s">
        <v>161</v>
      </c>
      <c r="F7" s="68">
        <v>1</v>
      </c>
      <c r="G7" s="68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 s="110">
        <v>17</v>
      </c>
    </row>
    <row r="9" spans="1:11">
      <c r="A9" s="64" t="s">
        <v>171</v>
      </c>
      <c r="B9" s="2">
        <v>3477.7000000000007</v>
      </c>
      <c r="C9" s="110">
        <v>41</v>
      </c>
    </row>
    <row r="10" spans="1:11">
      <c r="A10" s="64" t="s">
        <v>172</v>
      </c>
      <c r="B10" s="2">
        <v>8602.0999999999985</v>
      </c>
      <c r="C10" s="110">
        <v>53</v>
      </c>
    </row>
    <row r="11" spans="1:11">
      <c r="A11" s="64" t="s">
        <v>173</v>
      </c>
      <c r="B11" s="2">
        <v>6373.7</v>
      </c>
      <c r="C11" s="110">
        <v>56</v>
      </c>
    </row>
    <row r="12" spans="1:11">
      <c r="A12" s="64" t="s">
        <v>161</v>
      </c>
      <c r="B12" s="2">
        <v>33304.799999999988</v>
      </c>
      <c r="C12" s="110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workbookViewId="0">
      <selection activeCell="D2" sqref="D2"/>
    </sheetView>
  </sheetViews>
  <sheetFormatPr defaultRowHeight="14.4"/>
  <cols>
    <col min="1" max="1" width="17.21875" bestFit="1" customWidth="1"/>
    <col min="2" max="2" width="13.109375" bestFit="1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topLeftCell="A13" zoomScaleNormal="100" workbookViewId="0">
      <selection activeCell="BM48" sqref="BM48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6" t="s">
        <v>76</v>
      </c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8"/>
      <c r="AQ2" s="76" t="s">
        <v>77</v>
      </c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8"/>
      <c r="BK2" s="76" t="s">
        <v>78</v>
      </c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8"/>
    </row>
    <row r="3" spans="3:80" ht="9.75" customHeight="1" thickBot="1">
      <c r="W3" s="79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  <c r="AQ3" s="79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1"/>
      <c r="BK3" s="79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1"/>
    </row>
    <row r="4" spans="3:80" ht="9.75" customHeight="1">
      <c r="W4" s="91">
        <f>GETPIVOTDATA("Produtos",DN_Produtos!$E$3)</f>
        <v>60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3"/>
      <c r="AQ4" s="91">
        <f>GETPIVOTDATA("[Measures].[Soma de Qtd]",DN_Vendas!$A$3)</f>
        <v>250</v>
      </c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K4" s="100">
        <f>GETPIVOTDATA("[Measures].[Soma de Total]",DN_Vendas!$A$3)</f>
        <v>33304.799999999988</v>
      </c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2"/>
    </row>
    <row r="5" spans="3:80" ht="9.75" customHeight="1">
      <c r="W5" s="94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Q5" s="94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6"/>
      <c r="BK5" s="103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5"/>
    </row>
    <row r="6" spans="3:80" ht="9.75" customHeight="1">
      <c r="W6" s="94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  <c r="AQ6" s="94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6"/>
      <c r="BK6" s="103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3:80" ht="9.75" customHeight="1" thickBot="1"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Q7" s="97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K7" s="106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8"/>
    </row>
    <row r="8" spans="3:80" ht="9.75" customHeight="1" thickBot="1"/>
    <row r="9" spans="3:80" ht="9.75" customHeight="1">
      <c r="C9" s="76" t="s">
        <v>79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8"/>
    </row>
    <row r="10" spans="3:80" ht="9.75" customHeight="1" thickBot="1"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1"/>
    </row>
    <row r="11" spans="3:80" ht="9.75" customHeight="1"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4"/>
    </row>
    <row r="12" spans="3:80" ht="9.75" customHeight="1">
      <c r="C12" s="85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7"/>
    </row>
    <row r="13" spans="3:80" ht="9.75" customHeight="1">
      <c r="C13" s="85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7"/>
    </row>
    <row r="14" spans="3:80" ht="9.75" customHeight="1">
      <c r="C14" s="85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7"/>
    </row>
    <row r="15" spans="3:80" ht="9.75" customHeight="1">
      <c r="C15" s="85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7"/>
    </row>
    <row r="16" spans="3:80" ht="9.75" customHeight="1">
      <c r="C16" s="85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7"/>
    </row>
    <row r="17" spans="3:80" ht="9.75" customHeight="1">
      <c r="C17" s="85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7"/>
    </row>
    <row r="18" spans="3:80" ht="9.75" customHeight="1">
      <c r="C18" s="85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7"/>
    </row>
    <row r="19" spans="3:80" ht="9.75" customHeight="1">
      <c r="C19" s="85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7"/>
    </row>
    <row r="20" spans="3:80" ht="9.75" customHeight="1">
      <c r="C20" s="85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7"/>
    </row>
    <row r="21" spans="3:80" ht="9.75" customHeight="1">
      <c r="C21" s="85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7"/>
    </row>
    <row r="22" spans="3:80" ht="9.75" customHeight="1">
      <c r="C22" s="85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7"/>
    </row>
    <row r="23" spans="3:80" ht="9.75" customHeight="1">
      <c r="C23" s="85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6"/>
      <c r="CB23" s="87"/>
    </row>
    <row r="24" spans="3:80" ht="9.75" customHeight="1" thickBot="1"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90"/>
    </row>
    <row r="25" spans="3:80" ht="9.75" customHeight="1" thickBot="1"/>
    <row r="26" spans="3:80" ht="9.75" customHeight="1">
      <c r="C26" s="76" t="s">
        <v>80</v>
      </c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8"/>
      <c r="AO26" s="6"/>
      <c r="AP26" s="6"/>
      <c r="AQ26" s="76" t="s">
        <v>81</v>
      </c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8"/>
    </row>
    <row r="27" spans="3:80" ht="9.75" customHeight="1" thickBot="1"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1"/>
      <c r="AO27" s="6"/>
      <c r="AP27" s="6"/>
      <c r="AQ27" s="79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1"/>
    </row>
    <row r="28" spans="3:80" ht="9.75" customHeight="1"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4"/>
      <c r="AQ28" s="82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4"/>
    </row>
    <row r="29" spans="3:80" ht="9.75" customHeight="1"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7"/>
      <c r="AQ29" s="85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7"/>
    </row>
    <row r="30" spans="3:80" ht="9.75" customHeight="1"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7"/>
      <c r="AQ30" s="85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7"/>
    </row>
    <row r="31" spans="3:80" ht="9.75" customHeight="1"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7"/>
      <c r="AQ31" s="85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7"/>
    </row>
    <row r="32" spans="3:80" ht="9.75" customHeight="1"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7"/>
      <c r="AQ32" s="85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7"/>
    </row>
    <row r="33" spans="3:80" ht="9.75" customHeight="1">
      <c r="C33" s="85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7"/>
      <c r="AQ33" s="85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7"/>
    </row>
    <row r="34" spans="3:80" ht="9.75" customHeight="1"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7"/>
      <c r="AQ34" s="85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7"/>
    </row>
    <row r="35" spans="3:80" ht="9.75" customHeight="1"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7"/>
      <c r="AQ35" s="85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7"/>
    </row>
    <row r="36" spans="3:80" ht="9.75" customHeight="1"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7"/>
      <c r="AQ36" s="85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7"/>
    </row>
    <row r="37" spans="3:80" ht="9.75" customHeight="1"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7"/>
      <c r="AQ37" s="85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7"/>
    </row>
    <row r="38" spans="3:80" ht="9.75" customHeight="1"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7"/>
      <c r="AQ38" s="85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7"/>
    </row>
    <row r="39" spans="3:80" ht="9.75" customHeight="1"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7"/>
      <c r="AQ39" s="85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7"/>
    </row>
    <row r="40" spans="3:80" ht="9.75" customHeight="1"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7"/>
      <c r="AQ40" s="85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7"/>
    </row>
    <row r="41" spans="3:80" ht="9.75" customHeight="1"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7"/>
      <c r="AQ41" s="85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7"/>
    </row>
    <row r="42" spans="3:80" ht="9.75" customHeight="1"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7"/>
      <c r="AQ42" s="85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7"/>
    </row>
    <row r="43" spans="3:80" ht="9.75" customHeight="1"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7"/>
      <c r="AQ43" s="85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7"/>
    </row>
    <row r="44" spans="3:80" ht="9.75" customHeight="1"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7"/>
      <c r="AQ44" s="85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7"/>
    </row>
    <row r="45" spans="3:80" ht="9.75" customHeight="1"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7"/>
      <c r="AQ45" s="85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7"/>
    </row>
    <row r="46" spans="3:80" ht="9.75" customHeight="1" thickBot="1">
      <c r="C46" s="88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90"/>
      <c r="AQ46" s="88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90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2A76-D340-4A2D-8171-23A8B882A044}">
  <dimension ref="A3:N16"/>
  <sheetViews>
    <sheetView workbookViewId="0">
      <selection activeCell="B6" sqref="B6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13.109375" bestFit="1" customWidth="1"/>
    <col min="5" max="5" width="17.21875" bestFit="1" customWidth="1"/>
    <col min="6" max="6" width="13.109375" bestFit="1" customWidth="1"/>
    <col min="7" max="7" width="11.88671875" bestFit="1" customWidth="1"/>
    <col min="8" max="8" width="17.21875" bestFit="1" customWidth="1"/>
    <col min="9" max="9" width="14.5546875" bestFit="1" customWidth="1"/>
    <col min="10" max="10" width="13.88671875" bestFit="1" customWidth="1"/>
    <col min="11" max="12" width="13.109375" bestFit="1" customWidth="1"/>
    <col min="13" max="13" width="11.88671875" bestFit="1" customWidth="1"/>
    <col min="14" max="14" width="13.109375" bestFit="1" customWidth="1"/>
    <col min="15" max="15" width="11.88671875" bestFit="1" customWidth="1"/>
    <col min="16" max="16" width="13.109375" bestFit="1" customWidth="1"/>
    <col min="17" max="17" width="11.88671875" bestFit="1" customWidth="1"/>
    <col min="18" max="18" width="13.109375" bestFit="1" customWidth="1"/>
    <col min="19" max="19" width="11.88671875" bestFit="1" customWidth="1"/>
    <col min="20" max="20" width="13.109375" bestFit="1" customWidth="1"/>
    <col min="21" max="21" width="11.88671875" bestFit="1" customWidth="1"/>
    <col min="22" max="22" width="13.109375" bestFit="1" customWidth="1"/>
    <col min="23" max="23" width="11.88671875" bestFit="1" customWidth="1"/>
    <col min="24" max="24" width="13.109375" bestFit="1" customWidth="1"/>
    <col min="25" max="25" width="11.88671875" bestFit="1" customWidth="1"/>
    <col min="26" max="26" width="17.88671875" bestFit="1" customWidth="1"/>
    <col min="27" max="27" width="16.6640625" bestFit="1" customWidth="1"/>
    <col min="28" max="48" width="18.5546875" bestFit="1" customWidth="1"/>
    <col min="49" max="49" width="17.88671875" bestFit="1" customWidth="1"/>
    <col min="50" max="50" width="16.6640625" bestFit="1" customWidth="1"/>
    <col min="51" max="484" width="18.5546875" bestFit="1" customWidth="1"/>
    <col min="485" max="485" width="17.88671875" bestFit="1" customWidth="1"/>
    <col min="486" max="486" width="16.6640625" bestFit="1" customWidth="1"/>
  </cols>
  <sheetData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182</v>
      </c>
      <c r="J3" t="s">
        <v>183</v>
      </c>
      <c r="K3" t="s">
        <v>174</v>
      </c>
    </row>
    <row r="4" spans="1:14">
      <c r="A4" s="64" t="s">
        <v>166</v>
      </c>
      <c r="B4" s="111">
        <v>27065.5</v>
      </c>
      <c r="C4" s="110">
        <v>154</v>
      </c>
      <c r="E4" s="64" t="s">
        <v>70</v>
      </c>
      <c r="F4" s="111">
        <v>36204.6</v>
      </c>
      <c r="H4" s="64" t="s">
        <v>13</v>
      </c>
      <c r="I4" s="109">
        <v>0.15173704728715764</v>
      </c>
      <c r="J4" s="109">
        <v>0.84826295271284236</v>
      </c>
      <c r="K4" s="110">
        <v>31476.5</v>
      </c>
      <c r="L4" t="str">
        <f>H4</f>
        <v>Acessórios</v>
      </c>
      <c r="M4" s="42">
        <f>I4</f>
        <v>0.15173704728715764</v>
      </c>
      <c r="N4" s="42">
        <f>J4</f>
        <v>0.84826295271284236</v>
      </c>
    </row>
    <row r="5" spans="1:14">
      <c r="A5" s="64" t="s">
        <v>167</v>
      </c>
      <c r="B5" s="111">
        <v>7502.6</v>
      </c>
      <c r="C5" s="110">
        <v>83</v>
      </c>
      <c r="E5" s="64" t="s">
        <v>71</v>
      </c>
      <c r="F5" s="111">
        <v>36468.6</v>
      </c>
      <c r="H5" s="64" t="s">
        <v>14</v>
      </c>
      <c r="I5" s="109">
        <v>0.19696868171254395</v>
      </c>
      <c r="J5" s="109">
        <v>0.803031318287456</v>
      </c>
      <c r="K5" s="110">
        <v>40859.4</v>
      </c>
      <c r="L5" t="str">
        <f>H5</f>
        <v>Calçado</v>
      </c>
      <c r="M5" s="42">
        <f>I5</f>
        <v>0.19696868171254395</v>
      </c>
      <c r="N5" s="42">
        <f>J5</f>
        <v>0.803031318287456</v>
      </c>
    </row>
    <row r="6" spans="1:14">
      <c r="A6" s="64" t="s">
        <v>168</v>
      </c>
      <c r="B6" s="111">
        <v>7197.4</v>
      </c>
      <c r="C6" s="110">
        <v>114</v>
      </c>
      <c r="E6" s="64" t="s">
        <v>118</v>
      </c>
      <c r="F6" s="111">
        <v>37864</v>
      </c>
      <c r="H6" s="64" t="s">
        <v>181</v>
      </c>
      <c r="I6" s="109"/>
      <c r="J6" s="109">
        <v>1</v>
      </c>
      <c r="K6" s="110"/>
      <c r="M6" s="42"/>
      <c r="N6" s="42"/>
    </row>
    <row r="7" spans="1:14">
      <c r="A7" s="64" t="s">
        <v>169</v>
      </c>
      <c r="B7" s="111">
        <v>17379.8</v>
      </c>
      <c r="C7" s="110">
        <v>146</v>
      </c>
      <c r="E7" s="64" t="s">
        <v>73</v>
      </c>
      <c r="F7" s="111">
        <v>47690</v>
      </c>
      <c r="H7" s="64" t="s">
        <v>12</v>
      </c>
      <c r="I7" s="109">
        <v>0.65129427100029846</v>
      </c>
      <c r="J7" s="109">
        <v>0.34870572899970154</v>
      </c>
      <c r="K7" s="110">
        <v>135105.20000000001</v>
      </c>
      <c r="L7" t="str">
        <f>H7</f>
        <v>Vestuário</v>
      </c>
      <c r="M7" s="42">
        <f>I7</f>
        <v>0.65129427100029846</v>
      </c>
      <c r="N7" s="42">
        <f>J7</f>
        <v>0.34870572899970154</v>
      </c>
    </row>
    <row r="8" spans="1:14">
      <c r="A8" s="64" t="s">
        <v>170</v>
      </c>
      <c r="B8" s="111">
        <v>20685.5</v>
      </c>
      <c r="C8" s="110">
        <v>114</v>
      </c>
      <c r="E8" s="64" t="s">
        <v>119</v>
      </c>
      <c r="F8" s="111">
        <v>49213.9</v>
      </c>
      <c r="H8" s="64" t="s">
        <v>161</v>
      </c>
      <c r="I8" s="109">
        <v>1</v>
      </c>
      <c r="J8" s="109">
        <v>0</v>
      </c>
      <c r="K8" s="110">
        <v>207441.1</v>
      </c>
    </row>
    <row r="9" spans="1:14">
      <c r="A9" s="64" t="s">
        <v>171</v>
      </c>
      <c r="B9" s="111">
        <v>22586.3</v>
      </c>
      <c r="C9" s="110">
        <v>185</v>
      </c>
      <c r="E9" s="64" t="s">
        <v>161</v>
      </c>
      <c r="F9" s="111">
        <v>207441.1</v>
      </c>
    </row>
    <row r="10" spans="1:14">
      <c r="A10" s="64" t="s">
        <v>172</v>
      </c>
      <c r="B10" s="111">
        <v>18730.099999999999</v>
      </c>
      <c r="C10" s="110">
        <v>133</v>
      </c>
    </row>
    <row r="11" spans="1:14">
      <c r="A11" s="64" t="s">
        <v>173</v>
      </c>
      <c r="B11" s="111">
        <v>21585.8</v>
      </c>
      <c r="C11" s="110">
        <v>147</v>
      </c>
    </row>
    <row r="12" spans="1:14">
      <c r="A12" s="64" t="s">
        <v>177</v>
      </c>
      <c r="B12" s="111">
        <v>19851</v>
      </c>
      <c r="C12" s="110">
        <v>151</v>
      </c>
    </row>
    <row r="13" spans="1:14">
      <c r="A13" s="64" t="s">
        <v>178</v>
      </c>
      <c r="B13" s="111">
        <v>15659.4</v>
      </c>
      <c r="C13" s="110">
        <v>151</v>
      </c>
    </row>
    <row r="14" spans="1:14">
      <c r="A14" s="64" t="s">
        <v>179</v>
      </c>
      <c r="B14" s="111">
        <v>9455.2000000000007</v>
      </c>
      <c r="C14" s="110">
        <v>92</v>
      </c>
    </row>
    <row r="15" spans="1:14">
      <c r="A15" s="64" t="s">
        <v>180</v>
      </c>
      <c r="B15" s="111">
        <v>19742.5</v>
      </c>
      <c r="C15" s="110">
        <v>129</v>
      </c>
    </row>
    <row r="16" spans="1:14">
      <c r="A16" s="64" t="s">
        <v>161</v>
      </c>
      <c r="B16" s="111">
        <v>207441.1</v>
      </c>
      <c r="C16" s="110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9"/>
  <sheetViews>
    <sheetView showGridLines="0" showRowColHeaders="0" tabSelected="1" zoomScaleNormal="100" workbookViewId="0">
      <selection activeCell="CW8" sqref="CW8"/>
    </sheetView>
  </sheetViews>
  <sheetFormatPr defaultColWidth="2" defaultRowHeight="9.75" customHeight="1"/>
  <cols>
    <col min="1" max="16384" width="2" style="5"/>
  </cols>
  <sheetData>
    <row r="2" spans="3:80" ht="9.75" customHeight="1"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</row>
    <row r="3" spans="3:80" ht="9.75" customHeight="1"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</row>
    <row r="4" spans="3:80" ht="9.75" customHeight="1"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</row>
    <row r="5" spans="3:80" ht="9.75" customHeight="1"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</row>
    <row r="6" spans="3:80" ht="9.75" customHeight="1"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3:80" ht="9.75" customHeight="1"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</row>
    <row r="8" spans="3:80" ht="9.75" customHeight="1" thickBot="1"/>
    <row r="9" spans="3:80" ht="9.75" customHeight="1">
      <c r="C9" s="76" t="s">
        <v>79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8"/>
    </row>
    <row r="10" spans="3:80" ht="9.75" customHeight="1" thickBot="1"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1"/>
    </row>
    <row r="11" spans="3:80" ht="9.75" customHeight="1"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4"/>
    </row>
    <row r="12" spans="3:80" ht="9.75" customHeight="1">
      <c r="C12" s="85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87"/>
    </row>
    <row r="13" spans="3:80" ht="9.75" customHeight="1">
      <c r="C13" s="85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87"/>
    </row>
    <row r="14" spans="3:80" ht="9.75" customHeight="1">
      <c r="C14" s="85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87"/>
    </row>
    <row r="15" spans="3:80" ht="9.75" customHeight="1">
      <c r="C15" s="85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87"/>
    </row>
    <row r="16" spans="3:80" ht="9.75" customHeight="1">
      <c r="C16" s="85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87"/>
    </row>
    <row r="17" spans="3:80" ht="9.75" customHeight="1">
      <c r="C17" s="85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87"/>
    </row>
    <row r="18" spans="3:80" ht="9.75" customHeight="1">
      <c r="C18" s="85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87"/>
    </row>
    <row r="19" spans="3:80" ht="9.75" customHeight="1">
      <c r="C19" s="85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87"/>
    </row>
    <row r="20" spans="3:80" ht="9.75" customHeight="1">
      <c r="C20" s="85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87"/>
    </row>
    <row r="21" spans="3:80" ht="9.75" customHeight="1">
      <c r="C21" s="85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87"/>
    </row>
    <row r="22" spans="3:80" ht="9.75" customHeight="1">
      <c r="C22" s="8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87"/>
    </row>
    <row r="23" spans="3:80" ht="9.75" customHeight="1">
      <c r="C23" s="85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87"/>
    </row>
    <row r="24" spans="3:80" ht="9.75" customHeight="1">
      <c r="C24" s="85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87"/>
    </row>
    <row r="25" spans="3:80" ht="9.75" customHeight="1">
      <c r="C25" s="85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87"/>
    </row>
    <row r="26" spans="3:80" ht="9.75" customHeight="1">
      <c r="C26" s="85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 thickBot="1"/>
    <row r="29" spans="3:80" ht="9.75" customHeight="1">
      <c r="C29" s="76" t="s">
        <v>80</v>
      </c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8"/>
      <c r="AO29" s="6"/>
      <c r="AP29" s="6"/>
      <c r="AQ29" s="76" t="s">
        <v>81</v>
      </c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8"/>
    </row>
    <row r="30" spans="3:80" ht="9.75" customHeight="1" thickBot="1"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1"/>
      <c r="AO30" s="6"/>
      <c r="AP30" s="6"/>
      <c r="AQ30" s="79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1"/>
    </row>
    <row r="31" spans="3:80" ht="9.75" customHeight="1">
      <c r="C31" s="82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4"/>
      <c r="AQ31" s="82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4"/>
    </row>
    <row r="32" spans="3:80" ht="9.75" customHeight="1"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7"/>
      <c r="AQ32" s="85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7"/>
    </row>
    <row r="33" spans="3:80" ht="9.75" customHeight="1">
      <c r="C33" s="85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7"/>
      <c r="AQ33" s="85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7"/>
    </row>
    <row r="34" spans="3:80" ht="9.75" customHeight="1"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7"/>
      <c r="AQ34" s="85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7"/>
    </row>
    <row r="35" spans="3:80" ht="9.75" customHeight="1"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7"/>
      <c r="AQ35" s="85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7"/>
    </row>
    <row r="36" spans="3:80" ht="9.75" customHeight="1"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7"/>
      <c r="AQ36" s="85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7"/>
    </row>
    <row r="37" spans="3:80" ht="9.75" customHeight="1"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7"/>
      <c r="AQ37" s="85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7"/>
    </row>
    <row r="38" spans="3:80" ht="9.75" customHeight="1"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7"/>
      <c r="AQ38" s="85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7"/>
    </row>
    <row r="39" spans="3:80" ht="9.75" customHeight="1"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7"/>
      <c r="AQ39" s="85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7"/>
    </row>
    <row r="40" spans="3:80" ht="9.75" customHeight="1"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7"/>
      <c r="AQ40" s="85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7"/>
    </row>
    <row r="41" spans="3:80" ht="9.75" customHeight="1"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7"/>
      <c r="AQ41" s="85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7"/>
    </row>
    <row r="42" spans="3:80" ht="9.75" customHeight="1"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7"/>
      <c r="AQ42" s="85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7"/>
    </row>
    <row r="43" spans="3:80" ht="9.75" customHeight="1"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7"/>
      <c r="AQ43" s="85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7"/>
    </row>
    <row r="44" spans="3:80" ht="9.75" customHeight="1"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7"/>
      <c r="AQ44" s="85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7"/>
    </row>
    <row r="45" spans="3:80" ht="9.75" customHeight="1"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7"/>
      <c r="AQ45" s="85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7"/>
    </row>
    <row r="46" spans="3:80" ht="9.75" customHeight="1"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7"/>
      <c r="AQ46" s="85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7"/>
    </row>
    <row r="47" spans="3:80" ht="9.75" customHeight="1"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7"/>
      <c r="AQ47" s="85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7"/>
    </row>
    <row r="48" spans="3:80" ht="9.75" customHeight="1"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7"/>
      <c r="AQ48" s="85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7"/>
    </row>
    <row r="49" spans="3:80" ht="9.75" customHeight="1" thickBot="1">
      <c r="C49" s="88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90"/>
      <c r="AQ49" s="88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90"/>
    </row>
  </sheetData>
  <mergeCells count="6">
    <mergeCell ref="C9:CB10"/>
    <mergeCell ref="C29:AN30"/>
    <mergeCell ref="AQ29:CB30"/>
    <mergeCell ref="C31:AN49"/>
    <mergeCell ref="AQ31:CB49"/>
    <mergeCell ref="C11:CB2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B21C3F93-5E73-42A5-930D-80E9914997CC}">
  <ds:schemaRefs/>
</ds:datastoreItem>
</file>

<file path=customXml/itemProps2.xml><?xml version="1.0" encoding="utf-8"?>
<ds:datastoreItem xmlns:ds="http://schemas.openxmlformats.org/officeDocument/2006/customXml" ds:itemID="{7E0C7BAF-40DC-4B74-98A7-8D734812F189}">
  <ds:schemaRefs/>
</ds:datastoreItem>
</file>

<file path=customXml/itemProps3.xml><?xml version="1.0" encoding="utf-8"?>
<ds:datastoreItem xmlns:ds="http://schemas.openxmlformats.org/officeDocument/2006/customXml" ds:itemID="{AB524BF0-2866-4F2E-B9D9-B7538D8EA4BC}">
  <ds:schemaRefs/>
</ds:datastoreItem>
</file>

<file path=customXml/itemProps4.xml><?xml version="1.0" encoding="utf-8"?>
<ds:datastoreItem xmlns:ds="http://schemas.openxmlformats.org/officeDocument/2006/customXml" ds:itemID="{14F30766-877F-4CEE-8B61-99D4DA6E0404}">
  <ds:schemaRefs/>
</ds:datastoreItem>
</file>

<file path=customXml/itemProps5.xml><?xml version="1.0" encoding="utf-8"?>
<ds:datastoreItem xmlns:ds="http://schemas.openxmlformats.org/officeDocument/2006/customXml" ds:itemID="{8467EB31-1629-4343-9314-56544F2D7367}">
  <ds:schemaRefs/>
</ds:datastoreItem>
</file>

<file path=customXml/itemProps6.xml><?xml version="1.0" encoding="utf-8"?>
<ds:datastoreItem xmlns:ds="http://schemas.openxmlformats.org/officeDocument/2006/customXml" ds:itemID="{6E87F8A6-5B3C-4ADE-98DB-48C175F0A2B0}">
  <ds:schemaRefs/>
</ds:datastoreItem>
</file>

<file path=customXml/itemProps7.xml><?xml version="1.0" encoding="utf-8"?>
<ds:datastoreItem xmlns:ds="http://schemas.openxmlformats.org/officeDocument/2006/customXml" ds:itemID="{C764DF94-E366-48D4-986E-013B7086CDEA}">
  <ds:schemaRefs/>
</ds:datastoreItem>
</file>

<file path=customXml/itemProps8.xml><?xml version="1.0" encoding="utf-8"?>
<ds:datastoreItem xmlns:ds="http://schemas.openxmlformats.org/officeDocument/2006/customXml" ds:itemID="{4A8E958C-7F93-4889-B450-DBCB563BE705}">
  <ds:schemaRefs/>
</ds:datastoreItem>
</file>

<file path=customXml/itemProps9.xml><?xml version="1.0" encoding="utf-8"?>
<ds:datastoreItem xmlns:ds="http://schemas.openxmlformats.org/officeDocument/2006/customXml" ds:itemID="{E137AB40-1728-4643-B64A-5DFE56A4798E}">
  <ds:schemaRefs/>
</ds:datastoreItem>
</file>

<file path=customXml/itemProps10.xml><?xml version="1.0" encoding="utf-8"?>
<ds:datastoreItem xmlns:ds="http://schemas.openxmlformats.org/officeDocument/2006/customXml" ds:itemID="{976831BA-0CE6-4B82-881B-24FD45E1155C}">
  <ds:schemaRefs/>
</ds:datastoreItem>
</file>

<file path=customXml/itemProps11.xml><?xml version="1.0" encoding="utf-8"?>
<ds:datastoreItem xmlns:ds="http://schemas.openxmlformats.org/officeDocument/2006/customXml" ds:itemID="{B1A9B0E1-7605-4AEE-A538-8C4AD9E07964}">
  <ds:schemaRefs/>
</ds:datastoreItem>
</file>

<file path=customXml/itemProps12.xml><?xml version="1.0" encoding="utf-8"?>
<ds:datastoreItem xmlns:ds="http://schemas.openxmlformats.org/officeDocument/2006/customXml" ds:itemID="{3D9E6334-6435-4EB6-AF79-CC6F99BF5F4E}">
  <ds:schemaRefs/>
</ds:datastoreItem>
</file>

<file path=customXml/itemProps13.xml><?xml version="1.0" encoding="utf-8"?>
<ds:datastoreItem xmlns:ds="http://schemas.openxmlformats.org/officeDocument/2006/customXml" ds:itemID="{36C41D7E-9429-4B73-B364-746D36ADF600}">
  <ds:schemaRefs/>
</ds:datastoreItem>
</file>

<file path=customXml/itemProps14.xml><?xml version="1.0" encoding="utf-8"?>
<ds:datastoreItem xmlns:ds="http://schemas.openxmlformats.org/officeDocument/2006/customXml" ds:itemID="{7206206C-6A20-4F0D-92EA-AD8DDBF43268}">
  <ds:schemaRefs/>
</ds:datastoreItem>
</file>

<file path=customXml/itemProps15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CBBF8D66-E4E1-4F10-8CD8-263D82A0AFCA}">
  <ds:schemaRefs/>
</ds:datastoreItem>
</file>

<file path=customXml/itemProps17.xml><?xml version="1.0" encoding="utf-8"?>
<ds:datastoreItem xmlns:ds="http://schemas.openxmlformats.org/officeDocument/2006/customXml" ds:itemID="{B01170CA-AD58-45C8-A0F5-25D4C9A99F38}">
  <ds:schemaRefs/>
</ds:datastoreItem>
</file>

<file path=customXml/itemProps18.xml><?xml version="1.0" encoding="utf-8"?>
<ds:datastoreItem xmlns:ds="http://schemas.openxmlformats.org/officeDocument/2006/customXml" ds:itemID="{176579E2-2F53-4EC2-A9A3-A04FC9D32933}">
  <ds:schemaRefs/>
</ds:datastoreItem>
</file>

<file path=customXml/itemProps19.xml><?xml version="1.0" encoding="utf-8"?>
<ds:datastoreItem xmlns:ds="http://schemas.openxmlformats.org/officeDocument/2006/customXml" ds:itemID="{885C0FC0-BC04-4222-A13A-1DFD6C6386F2}">
  <ds:schemaRefs/>
</ds:datastoreItem>
</file>

<file path=customXml/itemProps20.xml><?xml version="1.0" encoding="utf-8"?>
<ds:datastoreItem xmlns:ds="http://schemas.openxmlformats.org/officeDocument/2006/customXml" ds:itemID="{E2F944C6-6CD8-4819-8A82-8A69AC33A02D}">
  <ds:schemaRefs/>
</ds:datastoreItem>
</file>

<file path=customXml/itemProps21.xml><?xml version="1.0" encoding="utf-8"?>
<ds:datastoreItem xmlns:ds="http://schemas.openxmlformats.org/officeDocument/2006/customXml" ds:itemID="{C4129363-C786-4391-B862-BC047B8DCD32}">
  <ds:schemaRefs/>
</ds:datastoreItem>
</file>

<file path=customXml/itemProps22.xml><?xml version="1.0" encoding="utf-8"?>
<ds:datastoreItem xmlns:ds="http://schemas.openxmlformats.org/officeDocument/2006/customXml" ds:itemID="{E1EEFC47-03EE-40BE-B2B1-8082B97B1641}">
  <ds:schemaRefs/>
</ds:datastoreItem>
</file>

<file path=customXml/itemProps23.xml><?xml version="1.0" encoding="utf-8"?>
<ds:datastoreItem xmlns:ds="http://schemas.openxmlformats.org/officeDocument/2006/customXml" ds:itemID="{9086C719-A47A-4F41-89CA-8F55195360FB}">
  <ds:schemaRefs/>
</ds:datastoreItem>
</file>

<file path=customXml/itemProps24.xml><?xml version="1.0" encoding="utf-8"?>
<ds:datastoreItem xmlns:ds="http://schemas.openxmlformats.org/officeDocument/2006/customXml" ds:itemID="{FEE18435-919E-41FA-A77E-FF66A99192AC}">
  <ds:schemaRefs/>
</ds:datastoreItem>
</file>

<file path=customXml/itemProps25.xml><?xml version="1.0" encoding="utf-8"?>
<ds:datastoreItem xmlns:ds="http://schemas.openxmlformats.org/officeDocument/2006/customXml" ds:itemID="{D88D0F61-A4B4-4560-994A-4051C4334F01}">
  <ds:schemaRefs/>
</ds:datastoreItem>
</file>

<file path=customXml/itemProps26.xml><?xml version="1.0" encoding="utf-8"?>
<ds:datastoreItem xmlns:ds="http://schemas.openxmlformats.org/officeDocument/2006/customXml" ds:itemID="{1EA1483C-ECF4-4316-AFEE-82F97049A9D9}">
  <ds:schemaRefs/>
</ds:datastoreItem>
</file>

<file path=customXml/itemProps27.xml><?xml version="1.0" encoding="utf-8"?>
<ds:datastoreItem xmlns:ds="http://schemas.openxmlformats.org/officeDocument/2006/customXml" ds:itemID="{93E76C4A-1B3B-40AA-AA46-ED5F204822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4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DN_Desafio_Vendas_Hist</vt:lpstr>
      <vt:lpstr>Dashboard Histórico</vt:lpstr>
      <vt:lpstr>Desc_Categorias</vt:lpstr>
      <vt:lpstr>Desc_Quantidades</vt:lpstr>
      <vt:lpstr>Desc_TabelaToda</vt:lpstr>
      <vt:lpstr>TB_Vendas_Hist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Marcos Aguiar</cp:lastModifiedBy>
  <cp:lastPrinted>2023-06-07T14:57:58Z</cp:lastPrinted>
  <dcterms:created xsi:type="dcterms:W3CDTF">2023-06-02T17:54:12Z</dcterms:created>
  <dcterms:modified xsi:type="dcterms:W3CDTF">2025-10-19T21:22:45Z</dcterms:modified>
</cp:coreProperties>
</file>