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20052" windowHeight="7932"/>
  </bookViews>
  <sheets>
    <sheet name="Orçamento Midia Indoor" sheetId="4" r:id="rId1"/>
  </sheets>
  <calcPr calcId="124519"/>
</workbook>
</file>

<file path=xl/calcChain.xml><?xml version="1.0" encoding="utf-8"?>
<calcChain xmlns="http://schemas.openxmlformats.org/spreadsheetml/2006/main">
  <c r="Z14" i="4"/>
  <c r="T14" s="1"/>
  <c r="Z15"/>
  <c r="T15" s="1"/>
  <c r="Z16"/>
  <c r="T16" s="1"/>
  <c r="Z13"/>
  <c r="T13" s="1"/>
  <c r="Z27"/>
  <c r="Z26"/>
  <c r="Z25"/>
  <c r="Z24"/>
  <c r="Y15"/>
  <c r="J17"/>
  <c r="J16"/>
  <c r="U9"/>
  <c r="U8"/>
  <c r="J10"/>
  <c r="J11"/>
  <c r="J7"/>
  <c r="J8"/>
  <c r="J9"/>
  <c r="J12"/>
  <c r="J13"/>
  <c r="J14"/>
  <c r="J15"/>
  <c r="U7"/>
  <c r="Y14" l="1"/>
  <c r="Y16"/>
  <c r="Y13"/>
  <c r="J18"/>
  <c r="U10"/>
  <c r="S22" l="1"/>
  <c r="U22" s="1"/>
  <c r="G22" s="1"/>
  <c r="C43" s="1"/>
  <c r="C44" l="1"/>
  <c r="C39"/>
  <c r="C36"/>
  <c r="C37"/>
  <c r="C40"/>
  <c r="C41"/>
  <c r="B22"/>
  <c r="C35" s="1"/>
  <c r="C46"/>
  <c r="C42"/>
  <c r="C38"/>
  <c r="C45"/>
</calcChain>
</file>

<file path=xl/sharedStrings.xml><?xml version="1.0" encoding="utf-8"?>
<sst xmlns="http://schemas.openxmlformats.org/spreadsheetml/2006/main" count="82" uniqueCount="67">
  <si>
    <t>TVs</t>
  </si>
  <si>
    <t>Players</t>
  </si>
  <si>
    <t>Planos</t>
  </si>
  <si>
    <t>Fórmulas ocultas</t>
  </si>
  <si>
    <t>Orçamento</t>
  </si>
  <si>
    <t xml:space="preserve">TV 32 polegadas </t>
  </si>
  <si>
    <t>Player Alphasignage</t>
  </si>
  <si>
    <t>Plano Prata</t>
  </si>
  <si>
    <t>Plano Ouro</t>
  </si>
  <si>
    <t>Plano Diamante</t>
  </si>
  <si>
    <t xml:space="preserve">Plano Diamante </t>
  </si>
  <si>
    <t>Selecione um plano</t>
  </si>
  <si>
    <t>Quant.</t>
  </si>
  <si>
    <t xml:space="preserve">Planos </t>
  </si>
  <si>
    <t>Valor Unitário</t>
  </si>
  <si>
    <t>Valor Total</t>
  </si>
  <si>
    <t>Investimento Inicial</t>
  </si>
  <si>
    <t>Mensalidade</t>
  </si>
  <si>
    <t xml:space="preserve">TVs </t>
  </si>
  <si>
    <t xml:space="preserve">Player </t>
  </si>
  <si>
    <t>1º mês</t>
  </si>
  <si>
    <t>2º mês</t>
  </si>
  <si>
    <t>3º mês</t>
  </si>
  <si>
    <t>4º mês</t>
  </si>
  <si>
    <t>5º mês</t>
  </si>
  <si>
    <t>6º mês</t>
  </si>
  <si>
    <t>7º mês</t>
  </si>
  <si>
    <t>8º mês</t>
  </si>
  <si>
    <t>9º mês</t>
  </si>
  <si>
    <t>10º mês</t>
  </si>
  <si>
    <t>11º mês</t>
  </si>
  <si>
    <t>12º mês</t>
  </si>
  <si>
    <t>TV Box</t>
  </si>
  <si>
    <t>Formas de pagamento</t>
  </si>
  <si>
    <t>plano prata</t>
  </si>
  <si>
    <t>plano ouro</t>
  </si>
  <si>
    <t>plano diamante</t>
  </si>
  <si>
    <t>Escolha a forma de pagamento</t>
  </si>
  <si>
    <t>Mensal</t>
  </si>
  <si>
    <t>Anual</t>
  </si>
  <si>
    <t>Monitor Video Wall</t>
  </si>
  <si>
    <t>Mão de Obra instalação</t>
  </si>
  <si>
    <t xml:space="preserve">TV 40 polegadas </t>
  </si>
  <si>
    <t xml:space="preserve">TV 43 polegadas </t>
  </si>
  <si>
    <t xml:space="preserve">TV 49 polegadas </t>
  </si>
  <si>
    <t xml:space="preserve">TV 50 polegadas </t>
  </si>
  <si>
    <t xml:space="preserve">TV 55 polegadas </t>
  </si>
  <si>
    <t xml:space="preserve">TV 58 polegadas </t>
  </si>
  <si>
    <t xml:space="preserve">TV 65 polegadas </t>
  </si>
  <si>
    <t xml:space="preserve">TV 75 polegadas </t>
  </si>
  <si>
    <t>Player Alphasignage Secundário</t>
  </si>
  <si>
    <t>(Estimativas de preços)</t>
  </si>
  <si>
    <t>(Estimativas de preços, monitores e aparelhos Video Wall são feitos sob consulta)</t>
  </si>
  <si>
    <t>Monitor LFD (tamanho definido por projeto)</t>
  </si>
  <si>
    <t>(selecione para determinar o valor)</t>
  </si>
  <si>
    <t>(Insira o valor estimado)</t>
  </si>
  <si>
    <t>Planilha de orçamento Midia Indoor por licença</t>
  </si>
  <si>
    <t xml:space="preserve">Link para tabela e descrição dos planos </t>
  </si>
  <si>
    <t>https://midiaindoor.tv.br/tabelas/pp/</t>
  </si>
  <si>
    <t>plano bronze</t>
  </si>
  <si>
    <t>mensal</t>
  </si>
  <si>
    <t>Plano Bronze</t>
  </si>
  <si>
    <t>Quantidade de Licenças</t>
  </si>
  <si>
    <t>valor anual</t>
  </si>
  <si>
    <t>valor mensal</t>
  </si>
  <si>
    <t>Instruções: siga a sequência TVs, Players, Mão de Obra, Formas de Pamagento, Quantidade de Licenças e Planos, alterando as células em verde com a quantidade e o valor adequado e será gerado o orçamento na planilha abaixo:</t>
  </si>
  <si>
    <t>Valores dos planos/Mês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</si>
</sst>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 Black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0"/>
      <name val="Arial Black"/>
      <family val="2"/>
    </font>
    <font>
      <b/>
      <sz val="12"/>
      <color theme="0"/>
      <name val="Calibri"/>
      <family val="2"/>
      <scheme val="minor"/>
    </font>
    <font>
      <sz val="20"/>
      <color theme="0"/>
      <name val="Arial Black"/>
      <family val="2"/>
    </font>
    <font>
      <sz val="10"/>
      <color theme="0"/>
      <name val="Arial Black"/>
      <family val="2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 style="thin">
        <color theme="0"/>
      </bottom>
      <diagonal/>
    </border>
    <border>
      <left/>
      <right/>
      <top style="medium">
        <color theme="8" tint="-0.249977111117893"/>
      </top>
      <bottom style="thin">
        <color theme="0"/>
      </bottom>
      <diagonal/>
    </border>
    <border>
      <left/>
      <right/>
      <top style="thin">
        <color theme="0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8" tint="-0.249977111117893"/>
      </bottom>
      <diagonal/>
    </border>
    <border>
      <left/>
      <right style="thin">
        <color theme="0"/>
      </right>
      <top style="thin">
        <color theme="0"/>
      </top>
      <bottom style="medium">
        <color theme="8" tint="-0.249977111117893"/>
      </bottom>
      <diagonal/>
    </border>
    <border>
      <left style="thin">
        <color theme="0"/>
      </left>
      <right/>
      <top/>
      <bottom style="medium">
        <color theme="8" tint="-0.249977111117893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medium">
        <color theme="8" tint="0.39997558519241921"/>
      </bottom>
      <diagonal/>
    </border>
    <border>
      <left/>
      <right/>
      <top style="thin">
        <color theme="8" tint="0.39997558519241921"/>
      </top>
      <bottom style="medium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medium">
        <color theme="8" tint="0.39997558519241921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thin">
        <color theme="0"/>
      </bottom>
      <diagonal/>
    </border>
    <border>
      <left style="medium">
        <color theme="8" tint="-0.249977111117893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theme="8" tint="-0.249977111117893"/>
      </right>
      <top style="thin">
        <color theme="0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/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 style="medium">
        <color theme="8" tint="-0.249977111117893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4" borderId="0" xfId="0" applyFill="1"/>
    <xf numFmtId="0" fontId="0" fillId="4" borderId="4" xfId="0" applyFill="1" applyBorder="1"/>
    <xf numFmtId="0" fontId="0" fillId="4" borderId="0" xfId="0" applyFill="1" applyBorder="1"/>
    <xf numFmtId="0" fontId="0" fillId="4" borderId="0" xfId="0" applyFill="1" applyBorder="1" applyAlignment="1"/>
    <xf numFmtId="0" fontId="0" fillId="0" borderId="0" xfId="0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44" fontId="1" fillId="0" borderId="0" xfId="0" applyNumberFormat="1" applyFont="1"/>
    <xf numFmtId="0" fontId="0" fillId="5" borderId="31" xfId="0" applyFill="1" applyBorder="1"/>
    <xf numFmtId="0" fontId="11" fillId="7" borderId="37" xfId="0" applyFont="1" applyFill="1" applyBorder="1" applyAlignment="1" applyProtection="1">
      <alignment horizontal="center"/>
      <protection locked="0"/>
    </xf>
    <xf numFmtId="0" fontId="11" fillId="7" borderId="5" xfId="0" applyFont="1" applyFill="1" applyBorder="1" applyAlignment="1" applyProtection="1">
      <alignment horizontal="center"/>
      <protection locked="0"/>
    </xf>
    <xf numFmtId="0" fontId="11" fillId="7" borderId="36" xfId="0" applyFont="1" applyFill="1" applyBorder="1" applyAlignment="1" applyProtection="1">
      <alignment horizontal="center"/>
      <protection locked="0"/>
    </xf>
    <xf numFmtId="0" fontId="11" fillId="7" borderId="38" xfId="0" applyFont="1" applyFill="1" applyBorder="1" applyAlignment="1" applyProtection="1">
      <alignment horizontal="center"/>
      <protection locked="0"/>
    </xf>
    <xf numFmtId="44" fontId="1" fillId="0" borderId="0" xfId="1" applyFont="1" applyFill="1" applyBorder="1"/>
    <xf numFmtId="0" fontId="0" fillId="0" borderId="0" xfId="0" applyFill="1"/>
    <xf numFmtId="0" fontId="1" fillId="0" borderId="0" xfId="0" applyFont="1" applyFill="1"/>
    <xf numFmtId="44" fontId="1" fillId="0" borderId="0" xfId="1" applyFont="1" applyFill="1"/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4" fontId="11" fillId="6" borderId="1" xfId="1" applyFont="1" applyFill="1" applyBorder="1" applyAlignment="1">
      <alignment horizontal="center"/>
    </xf>
    <xf numFmtId="44" fontId="11" fillId="6" borderId="2" xfId="1" applyFont="1" applyFill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5" fillId="7" borderId="18" xfId="1" applyFont="1" applyFill="1" applyBorder="1" applyAlignment="1" applyProtection="1">
      <alignment horizontal="center"/>
      <protection locked="0"/>
    </xf>
    <xf numFmtId="44" fontId="5" fillId="7" borderId="34" xfId="1" applyFont="1" applyFill="1" applyBorder="1" applyAlignment="1" applyProtection="1">
      <alignment horizontal="center"/>
      <protection locked="0"/>
    </xf>
    <xf numFmtId="44" fontId="0" fillId="5" borderId="18" xfId="1" applyFont="1" applyFill="1" applyBorder="1" applyAlignment="1">
      <alignment horizontal="center"/>
    </xf>
    <xf numFmtId="44" fontId="0" fillId="5" borderId="24" xfId="1" applyFont="1" applyFill="1" applyBorder="1" applyAlignment="1">
      <alignment horizontal="center"/>
    </xf>
    <xf numFmtId="0" fontId="5" fillId="7" borderId="10" xfId="0" applyFont="1" applyFill="1" applyBorder="1" applyAlignment="1" applyProtection="1">
      <alignment horizontal="center"/>
      <protection locked="0"/>
    </xf>
    <xf numFmtId="0" fontId="5" fillId="7" borderId="11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 applyProtection="1">
      <alignment horizontal="center"/>
      <protection locked="0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44" fontId="5" fillId="7" borderId="10" xfId="1" applyFont="1" applyFill="1" applyBorder="1" applyAlignment="1" applyProtection="1">
      <alignment horizontal="center"/>
      <protection locked="0"/>
    </xf>
    <xf numFmtId="44" fontId="5" fillId="7" borderId="11" xfId="1" applyFont="1" applyFill="1" applyBorder="1" applyAlignment="1" applyProtection="1">
      <alignment horizontal="center"/>
      <protection locked="0"/>
    </xf>
    <xf numFmtId="44" fontId="5" fillId="7" borderId="12" xfId="1" applyFont="1" applyFill="1" applyBorder="1" applyAlignment="1" applyProtection="1">
      <alignment horizontal="center"/>
      <protection locked="0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5" borderId="7" xfId="2" applyFill="1" applyBorder="1" applyAlignment="1" applyProtection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10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0" fillId="7" borderId="12" xfId="0" applyFill="1" applyBorder="1" applyAlignment="1" applyProtection="1">
      <alignment horizontal="center"/>
      <protection locked="0"/>
    </xf>
    <xf numFmtId="44" fontId="5" fillId="7" borderId="1" xfId="1" applyFont="1" applyFill="1" applyBorder="1" applyAlignment="1" applyProtection="1">
      <alignment horizontal="center"/>
      <protection locked="0"/>
    </xf>
    <xf numFmtId="44" fontId="5" fillId="7" borderId="2" xfId="1" applyFont="1" applyFill="1" applyBorder="1" applyAlignment="1" applyProtection="1">
      <alignment horizontal="center"/>
      <protection locked="0"/>
    </xf>
    <xf numFmtId="44" fontId="0" fillId="5" borderId="1" xfId="1" applyFont="1" applyFill="1" applyBorder="1" applyAlignment="1">
      <alignment horizontal="center"/>
    </xf>
    <xf numFmtId="44" fontId="0" fillId="5" borderId="13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4" fillId="3" borderId="28" xfId="0" applyFont="1" applyFill="1" applyBorder="1" applyAlignment="1">
      <alignment horizontal="left" vertical="center"/>
    </xf>
    <xf numFmtId="0" fontId="14" fillId="3" borderId="29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44" fontId="5" fillId="7" borderId="1" xfId="1" applyFont="1" applyFill="1" applyBorder="1" applyAlignment="1" applyProtection="1">
      <alignment horizontal="center" vertical="center"/>
      <protection locked="0"/>
    </xf>
    <xf numFmtId="44" fontId="5" fillId="7" borderId="3" xfId="1" applyFont="1" applyFill="1" applyBorder="1" applyAlignment="1" applyProtection="1">
      <alignment horizontal="center" vertical="center"/>
      <protection locked="0"/>
    </xf>
    <xf numFmtId="44" fontId="0" fillId="5" borderId="1" xfId="1" applyFont="1" applyFill="1" applyBorder="1" applyAlignment="1">
      <alignment horizontal="center" vertical="center"/>
    </xf>
    <xf numFmtId="44" fontId="0" fillId="5" borderId="13" xfId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5" fillId="7" borderId="25" xfId="0" applyFont="1" applyFill="1" applyBorder="1" applyAlignment="1" applyProtection="1">
      <alignment horizontal="center"/>
      <protection locked="0"/>
    </xf>
    <xf numFmtId="0" fontId="5" fillId="7" borderId="23" xfId="0" applyFont="1" applyFill="1" applyBorder="1" applyAlignment="1" applyProtection="1">
      <alignment horizontal="center"/>
      <protection locked="0"/>
    </xf>
    <xf numFmtId="0" fontId="5" fillId="7" borderId="26" xfId="0" applyFont="1" applyFill="1" applyBorder="1" applyAlignment="1" applyProtection="1">
      <alignment horizontal="center"/>
      <protection locked="0"/>
    </xf>
    <xf numFmtId="44" fontId="0" fillId="5" borderId="25" xfId="1" applyFont="1" applyFill="1" applyBorder="1" applyAlignment="1">
      <alignment horizontal="center"/>
    </xf>
    <xf numFmtId="44" fontId="0" fillId="5" borderId="23" xfId="1" applyFont="1" applyFill="1" applyBorder="1" applyAlignment="1">
      <alignment horizontal="center"/>
    </xf>
    <xf numFmtId="44" fontId="8" fillId="3" borderId="10" xfId="1" applyFont="1" applyFill="1" applyBorder="1" applyAlignment="1">
      <alignment horizontal="center"/>
    </xf>
    <xf numFmtId="44" fontId="8" fillId="3" borderId="12" xfId="1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4" fontId="6" fillId="5" borderId="10" xfId="1" applyFont="1" applyFill="1" applyBorder="1" applyAlignment="1">
      <alignment horizontal="center"/>
    </xf>
    <xf numFmtId="44" fontId="6" fillId="5" borderId="11" xfId="1" applyFont="1" applyFill="1" applyBorder="1" applyAlignment="1">
      <alignment horizontal="center"/>
    </xf>
    <xf numFmtId="44" fontId="6" fillId="5" borderId="12" xfId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44" fontId="8" fillId="3" borderId="10" xfId="1" applyFont="1" applyFill="1" applyBorder="1" applyAlignment="1">
      <alignment horizontal="center" vertical="center"/>
    </xf>
    <xf numFmtId="44" fontId="8" fillId="3" borderId="12" xfId="1" applyFont="1" applyFill="1" applyBorder="1" applyAlignment="1">
      <alignment horizontal="center" vertical="center"/>
    </xf>
    <xf numFmtId="44" fontId="5" fillId="7" borderId="25" xfId="1" applyFont="1" applyFill="1" applyBorder="1" applyAlignment="1" applyProtection="1">
      <alignment horizontal="center"/>
      <protection locked="0"/>
    </xf>
    <xf numFmtId="44" fontId="5" fillId="7" borderId="26" xfId="1" applyFont="1" applyFill="1" applyBorder="1" applyAlignment="1" applyProtection="1">
      <alignment horizontal="center"/>
      <protection locked="0"/>
    </xf>
    <xf numFmtId="44" fontId="0" fillId="5" borderId="35" xfId="1" applyFont="1" applyFill="1" applyBorder="1" applyAlignment="1">
      <alignment horizontal="center"/>
    </xf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91B44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9"/>
  <c:chart>
    <c:plotArea>
      <c:layout/>
      <c:bar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</c:spPr>
          <c:dLbls>
            <c:dLblPos val="outEnd"/>
            <c:showVal val="1"/>
          </c:dLbls>
          <c:cat>
            <c:strRef>
              <c:f>'Orçamento Midia Indoor'!$B$35:$B$46</c:f>
              <c:strCache>
                <c:ptCount val="12"/>
                <c:pt idx="0">
                  <c:v>1º mês</c:v>
                </c:pt>
                <c:pt idx="1">
                  <c:v>2º mês</c:v>
                </c:pt>
                <c:pt idx="2">
                  <c:v>3º mês</c:v>
                </c:pt>
                <c:pt idx="3">
                  <c:v>4º mês</c:v>
                </c:pt>
                <c:pt idx="4">
                  <c:v>5º mês</c:v>
                </c:pt>
                <c:pt idx="5">
                  <c:v>6º mês</c:v>
                </c:pt>
                <c:pt idx="6">
                  <c:v>7º mês</c:v>
                </c:pt>
                <c:pt idx="7">
                  <c:v>8º mês</c:v>
                </c:pt>
                <c:pt idx="8">
                  <c:v>9º mês</c:v>
                </c:pt>
                <c:pt idx="9">
                  <c:v>10º mês</c:v>
                </c:pt>
                <c:pt idx="10">
                  <c:v>11º mês</c:v>
                </c:pt>
                <c:pt idx="11">
                  <c:v>12º mês</c:v>
                </c:pt>
              </c:strCache>
            </c:strRef>
          </c:cat>
          <c:val>
            <c:numRef>
              <c:f>'Orçamento Midia Indoor'!$C$35:$C$46</c:f>
              <c:numCache>
                <c:formatCode>_-"R$"\ * #,##0.00_-;\-"R$"\ * #,##0.00_-;_-"R$"\ * "-"??_-;_-@_-</c:formatCode>
                <c:ptCount val="12"/>
                <c:pt idx="0">
                  <c:v>9572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</c:numCache>
            </c:numRef>
          </c:val>
        </c:ser>
        <c:axId val="117105024"/>
        <c:axId val="117106560"/>
      </c:barChart>
      <c:catAx>
        <c:axId val="117105024"/>
        <c:scaling>
          <c:orientation val="minMax"/>
        </c:scaling>
        <c:axPos val="b"/>
        <c:tickLblPos val="nextTo"/>
        <c:crossAx val="117106560"/>
        <c:crosses val="autoZero"/>
        <c:auto val="1"/>
        <c:lblAlgn val="ctr"/>
        <c:lblOffset val="100"/>
      </c:catAx>
      <c:valAx>
        <c:axId val="117106560"/>
        <c:scaling>
          <c:orientation val="minMax"/>
        </c:scaling>
        <c:axPos val="l"/>
        <c:majorGridlines>
          <c:spPr>
            <a:ln>
              <a:solidFill>
                <a:srgbClr val="4BACC6">
                  <a:lumMod val="20000"/>
                  <a:lumOff val="80000"/>
                </a:srgbClr>
              </a:solidFill>
              <a:prstDash val="dash"/>
            </a:ln>
          </c:spPr>
        </c:majorGridlines>
        <c:numFmt formatCode="_-&quot;R$&quot;\ * #,##0.00_-;\-&quot;R$&quot;\ * #,##0.00_-;_-&quot;R$&quot;\ * &quot;-&quot;??_-;_-@_-" sourceLinked="1"/>
        <c:tickLblPos val="nextTo"/>
        <c:crossAx val="117105024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escalarcomunicacao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44310</xdr:rowOff>
    </xdr:from>
    <xdr:to>
      <xdr:col>4</xdr:col>
      <xdr:colOff>266700</xdr:colOff>
      <xdr:row>1</xdr:row>
      <xdr:rowOff>302247</xdr:rowOff>
    </xdr:to>
    <xdr:pic>
      <xdr:nvPicPr>
        <xdr:cNvPr id="3" name="Imagem 2" descr="Logo Escalar Agencia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4310"/>
          <a:ext cx="2009775" cy="562737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22</xdr:row>
      <xdr:rowOff>180975</xdr:rowOff>
    </xdr:from>
    <xdr:to>
      <xdr:col>21</xdr:col>
      <xdr:colOff>361950</xdr:colOff>
      <xdr:row>47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diaindoor.tv.br/tabelas/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6"/>
  <sheetViews>
    <sheetView showGridLines="0" tabSelected="1" workbookViewId="0">
      <selection activeCell="M22" sqref="M22"/>
    </sheetView>
  </sheetViews>
  <sheetFormatPr defaultRowHeight="14.4"/>
  <cols>
    <col min="1" max="1" width="1.6640625" customWidth="1"/>
    <col min="2" max="3" width="8.88671875" customWidth="1"/>
    <col min="12" max="12" width="2.6640625" customWidth="1"/>
    <col min="27" max="34" width="9.5546875" bestFit="1" customWidth="1"/>
  </cols>
  <sheetData>
    <row r="1" spans="1:35" ht="24" customHeight="1">
      <c r="A1" s="3"/>
      <c r="B1" s="3"/>
      <c r="C1" s="3"/>
      <c r="D1" s="3"/>
      <c r="E1" s="3"/>
      <c r="F1" s="104" t="s">
        <v>56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"/>
      <c r="U1" s="1"/>
      <c r="V1" s="1"/>
      <c r="W1" s="2"/>
    </row>
    <row r="2" spans="1:35" ht="27" customHeight="1">
      <c r="A2" s="3"/>
      <c r="B2" s="4"/>
      <c r="C2" s="4"/>
      <c r="D2" s="4"/>
      <c r="E2" s="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"/>
      <c r="U2" s="1"/>
      <c r="V2" s="1"/>
      <c r="W2" s="2"/>
    </row>
    <row r="3" spans="1:35" ht="15" thickBot="1">
      <c r="A3" s="69" t="s">
        <v>65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1"/>
    </row>
    <row r="4" spans="1:35" ht="8.25" customHeight="1" thickBot="1">
      <c r="B4" s="9"/>
      <c r="C4" s="5"/>
      <c r="D4" s="5"/>
      <c r="E4" s="5"/>
      <c r="F4" s="5"/>
      <c r="G4" s="5"/>
      <c r="H4" s="5"/>
      <c r="I4" s="5"/>
      <c r="J4" s="5"/>
      <c r="K4" s="10"/>
      <c r="M4" s="8"/>
    </row>
    <row r="5" spans="1:35" ht="20.25" customHeight="1" thickBot="1">
      <c r="B5" s="72" t="s">
        <v>0</v>
      </c>
      <c r="C5" s="73"/>
      <c r="D5" s="73"/>
      <c r="E5" s="73"/>
      <c r="F5" s="73"/>
      <c r="G5" s="73"/>
      <c r="H5" s="73"/>
      <c r="I5" s="73"/>
      <c r="J5" s="73"/>
      <c r="K5" s="74"/>
      <c r="M5" s="72" t="s">
        <v>1</v>
      </c>
      <c r="N5" s="73"/>
      <c r="O5" s="73"/>
      <c r="P5" s="73"/>
      <c r="Q5" s="73"/>
      <c r="R5" s="73"/>
      <c r="S5" s="73"/>
      <c r="T5" s="73"/>
      <c r="U5" s="73"/>
      <c r="V5" s="74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>
      <c r="B6" s="6" t="s">
        <v>12</v>
      </c>
      <c r="C6" s="67" t="s">
        <v>18</v>
      </c>
      <c r="D6" s="67"/>
      <c r="E6" s="67"/>
      <c r="F6" s="67"/>
      <c r="G6" s="67"/>
      <c r="H6" s="67" t="s">
        <v>14</v>
      </c>
      <c r="I6" s="67"/>
      <c r="J6" s="67" t="s">
        <v>15</v>
      </c>
      <c r="K6" s="68"/>
      <c r="M6" s="13" t="s">
        <v>12</v>
      </c>
      <c r="N6" s="67" t="s">
        <v>19</v>
      </c>
      <c r="O6" s="67"/>
      <c r="P6" s="67"/>
      <c r="Q6" s="67"/>
      <c r="R6" s="67"/>
      <c r="S6" s="67" t="s">
        <v>14</v>
      </c>
      <c r="T6" s="67"/>
      <c r="U6" s="67" t="s">
        <v>15</v>
      </c>
      <c r="V6" s="68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>
      <c r="B7" s="14">
        <v>4</v>
      </c>
      <c r="C7" s="34" t="s">
        <v>5</v>
      </c>
      <c r="D7" s="35"/>
      <c r="E7" s="35"/>
      <c r="F7" s="35"/>
      <c r="G7" s="36"/>
      <c r="H7" s="60">
        <v>500</v>
      </c>
      <c r="I7" s="61"/>
      <c r="J7" s="62">
        <f t="shared" ref="J7:J17" si="0">H7*B7</f>
        <v>2000</v>
      </c>
      <c r="K7" s="63"/>
      <c r="M7" s="15">
        <v>2</v>
      </c>
      <c r="N7" s="34" t="s">
        <v>6</v>
      </c>
      <c r="O7" s="35"/>
      <c r="P7" s="35"/>
      <c r="Q7" s="35"/>
      <c r="R7" s="36"/>
      <c r="S7" s="60">
        <v>292</v>
      </c>
      <c r="T7" s="61"/>
      <c r="U7" s="62">
        <f>S7*M7</f>
        <v>584</v>
      </c>
      <c r="V7" s="63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>
      <c r="B8" s="15">
        <v>4</v>
      </c>
      <c r="C8" s="34" t="s">
        <v>42</v>
      </c>
      <c r="D8" s="35"/>
      <c r="E8" s="35"/>
      <c r="F8" s="35"/>
      <c r="G8" s="36"/>
      <c r="H8" s="60">
        <v>1000</v>
      </c>
      <c r="I8" s="61"/>
      <c r="J8" s="62">
        <f t="shared" si="0"/>
        <v>4000</v>
      </c>
      <c r="K8" s="63"/>
      <c r="M8" s="14">
        <v>2</v>
      </c>
      <c r="N8" s="34" t="s">
        <v>50</v>
      </c>
      <c r="O8" s="35"/>
      <c r="P8" s="35"/>
      <c r="Q8" s="35"/>
      <c r="R8" s="36"/>
      <c r="S8" s="37">
        <v>249</v>
      </c>
      <c r="T8" s="38"/>
      <c r="U8" s="39">
        <f>S8*M8</f>
        <v>498</v>
      </c>
      <c r="V8" s="40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ht="15" thickBot="1">
      <c r="B9" s="16">
        <v>0</v>
      </c>
      <c r="C9" s="34" t="s">
        <v>43</v>
      </c>
      <c r="D9" s="35"/>
      <c r="E9" s="35"/>
      <c r="F9" s="35"/>
      <c r="G9" s="36"/>
      <c r="H9" s="60">
        <v>0</v>
      </c>
      <c r="I9" s="61"/>
      <c r="J9" s="62">
        <f t="shared" si="0"/>
        <v>0</v>
      </c>
      <c r="K9" s="63"/>
      <c r="M9" s="17">
        <v>0</v>
      </c>
      <c r="N9" s="75" t="s">
        <v>32</v>
      </c>
      <c r="O9" s="76"/>
      <c r="P9" s="76"/>
      <c r="Q9" s="76"/>
      <c r="R9" s="77"/>
      <c r="S9" s="107">
        <v>0</v>
      </c>
      <c r="T9" s="108"/>
      <c r="U9" s="90">
        <f>S9*M9</f>
        <v>0</v>
      </c>
      <c r="V9" s="109"/>
      <c r="X9" s="19"/>
      <c r="Y9" s="19"/>
      <c r="Z9" s="19"/>
      <c r="AA9" s="20"/>
      <c r="AB9" s="20" t="s">
        <v>63</v>
      </c>
      <c r="AC9" s="20"/>
      <c r="AD9" s="20"/>
      <c r="AE9" s="20"/>
      <c r="AF9" s="20"/>
      <c r="AG9" s="20"/>
      <c r="AH9" s="20"/>
      <c r="AI9" s="19"/>
    </row>
    <row r="10" spans="1:35" ht="13.5" customHeight="1" thickBot="1">
      <c r="B10" s="16">
        <v>0</v>
      </c>
      <c r="C10" s="64" t="s">
        <v>44</v>
      </c>
      <c r="D10" s="65"/>
      <c r="E10" s="65"/>
      <c r="F10" s="65"/>
      <c r="G10" s="66"/>
      <c r="H10" s="60">
        <v>0</v>
      </c>
      <c r="I10" s="61"/>
      <c r="J10" s="62">
        <f t="shared" si="0"/>
        <v>0</v>
      </c>
      <c r="K10" s="63"/>
      <c r="M10" s="102" t="s">
        <v>51</v>
      </c>
      <c r="N10" s="102"/>
      <c r="O10" s="102"/>
      <c r="P10" s="102"/>
      <c r="Q10" s="102"/>
      <c r="R10" s="102"/>
      <c r="S10" s="102"/>
      <c r="T10" s="103"/>
      <c r="U10" s="105">
        <f>SUM(U7:V9)</f>
        <v>1082</v>
      </c>
      <c r="V10" s="106"/>
      <c r="X10" s="19"/>
      <c r="Y10" s="19"/>
      <c r="Z10" s="19"/>
      <c r="AA10" s="20"/>
      <c r="AB10" s="20"/>
      <c r="AC10" s="20"/>
      <c r="AD10" s="20"/>
      <c r="AE10" s="20"/>
      <c r="AF10" s="20"/>
      <c r="AG10" s="20"/>
      <c r="AH10" s="20"/>
      <c r="AI10" s="19"/>
    </row>
    <row r="11" spans="1:35" ht="16.8" thickBot="1">
      <c r="B11" s="14">
        <v>0</v>
      </c>
      <c r="C11" s="34" t="s">
        <v>45</v>
      </c>
      <c r="D11" s="35"/>
      <c r="E11" s="35"/>
      <c r="F11" s="35"/>
      <c r="G11" s="36"/>
      <c r="H11" s="60">
        <v>0</v>
      </c>
      <c r="I11" s="61"/>
      <c r="J11" s="62">
        <f t="shared" si="0"/>
        <v>0</v>
      </c>
      <c r="K11" s="63"/>
      <c r="M11" s="31" t="s">
        <v>41</v>
      </c>
      <c r="N11" s="32"/>
      <c r="O11" s="33"/>
      <c r="X11" s="20" t="s">
        <v>37</v>
      </c>
      <c r="Y11" s="20" t="s">
        <v>39</v>
      </c>
      <c r="Z11" s="20" t="s">
        <v>38</v>
      </c>
      <c r="AA11" s="20"/>
      <c r="AB11" s="20"/>
      <c r="AC11" s="20"/>
      <c r="AD11" s="20"/>
      <c r="AE11" s="20"/>
      <c r="AF11" s="20"/>
      <c r="AG11" s="20"/>
      <c r="AH11" s="20"/>
      <c r="AI11" s="19"/>
    </row>
    <row r="12" spans="1:35" ht="15.75" customHeight="1" thickBot="1">
      <c r="B12" s="15">
        <v>0</v>
      </c>
      <c r="C12" s="64" t="s">
        <v>46</v>
      </c>
      <c r="D12" s="65"/>
      <c r="E12" s="65"/>
      <c r="F12" s="65"/>
      <c r="G12" s="66"/>
      <c r="H12" s="78">
        <v>0</v>
      </c>
      <c r="I12" s="79"/>
      <c r="J12" s="80">
        <f t="shared" si="0"/>
        <v>0</v>
      </c>
      <c r="K12" s="81"/>
      <c r="M12" s="47">
        <v>2000</v>
      </c>
      <c r="N12" s="48"/>
      <c r="O12" s="49"/>
      <c r="Q12" s="22" t="s">
        <v>66</v>
      </c>
      <c r="R12" s="23"/>
      <c r="S12" s="23"/>
      <c r="T12" s="23"/>
      <c r="U12" s="23"/>
      <c r="V12" s="24"/>
      <c r="X12" s="19"/>
      <c r="Y12" s="20">
        <v>0</v>
      </c>
      <c r="Z12" s="20">
        <v>0</v>
      </c>
      <c r="AA12" s="20">
        <v>1</v>
      </c>
      <c r="AB12" s="20">
        <v>10</v>
      </c>
      <c r="AC12" s="20">
        <v>15</v>
      </c>
      <c r="AD12" s="20">
        <v>20</v>
      </c>
      <c r="AE12" s="20">
        <v>30</v>
      </c>
      <c r="AF12" s="20">
        <v>40</v>
      </c>
      <c r="AG12" s="20">
        <v>60</v>
      </c>
      <c r="AH12" s="20">
        <v>100</v>
      </c>
      <c r="AI12" s="19"/>
    </row>
    <row r="13" spans="1:35" ht="15.75" customHeight="1" thickBot="1">
      <c r="B13" s="16">
        <v>0</v>
      </c>
      <c r="C13" s="34" t="s">
        <v>47</v>
      </c>
      <c r="D13" s="35"/>
      <c r="E13" s="35"/>
      <c r="F13" s="35"/>
      <c r="G13" s="36"/>
      <c r="H13" s="60">
        <v>0</v>
      </c>
      <c r="I13" s="61"/>
      <c r="J13" s="62">
        <f t="shared" si="0"/>
        <v>0</v>
      </c>
      <c r="K13" s="63"/>
      <c r="M13" s="56" t="s">
        <v>55</v>
      </c>
      <c r="N13" s="56"/>
      <c r="O13" s="56"/>
      <c r="Q13" s="25" t="s">
        <v>7</v>
      </c>
      <c r="R13" s="26"/>
      <c r="S13" s="27"/>
      <c r="T13" s="28">
        <f>IF(M18="Escolha a forma de pagamento","",IF(M18="Mensal",Z13,IF(M18="Anual",Y13)))</f>
        <v>39</v>
      </c>
      <c r="U13" s="29"/>
      <c r="V13" s="30"/>
      <c r="X13" s="20" t="s">
        <v>59</v>
      </c>
      <c r="Y13" s="20">
        <f>IF(M15=AA12,AA13,IF(M15=AB12,AB13,IF(M15=AC12,AC13,IF(M15=AD12,AD13,IF(M15=AE12,AE13,IF(M15=AF12,AF13,IF(M15=AG12,AG13,IF(M15=AH12,AH13))))))))</f>
        <v>15.9</v>
      </c>
      <c r="Z13" s="20">
        <f>IF(M15=AA12,AA24,IF(M15=AB12,AB24,IF(M15=AC12,AC24,IF(M15=AD12,AD24,IF(M15=AE12,AE24,IF(M15=AF12,AF24,IF(M15=AG12,AG24,IF(M15=AH12,AH24))))))))</f>
        <v>39</v>
      </c>
      <c r="AA13" s="21">
        <v>15.9</v>
      </c>
      <c r="AB13" s="18">
        <v>15.9</v>
      </c>
      <c r="AC13" s="18">
        <v>15.9</v>
      </c>
      <c r="AD13" s="18">
        <v>15.9</v>
      </c>
      <c r="AE13" s="18">
        <v>15.9</v>
      </c>
      <c r="AF13" s="18">
        <v>15.9</v>
      </c>
      <c r="AG13" s="18">
        <v>15.9</v>
      </c>
      <c r="AH13" s="18">
        <v>15.9</v>
      </c>
      <c r="AI13" s="19"/>
    </row>
    <row r="14" spans="1:35" ht="16.8" thickBot="1">
      <c r="B14" s="16">
        <v>0</v>
      </c>
      <c r="C14" s="34" t="s">
        <v>48</v>
      </c>
      <c r="D14" s="35"/>
      <c r="E14" s="35"/>
      <c r="F14" s="35"/>
      <c r="G14" s="36"/>
      <c r="H14" s="60">
        <v>0</v>
      </c>
      <c r="I14" s="61"/>
      <c r="J14" s="62">
        <f t="shared" si="0"/>
        <v>0</v>
      </c>
      <c r="K14" s="63"/>
      <c r="M14" s="31" t="s">
        <v>62</v>
      </c>
      <c r="N14" s="32"/>
      <c r="O14" s="33"/>
      <c r="Q14" s="25" t="s">
        <v>7</v>
      </c>
      <c r="R14" s="26"/>
      <c r="S14" s="27"/>
      <c r="T14" s="28">
        <f>IF(M18="Escolha a forma de pagamento","",IF(M18="Mensal",Z14,IF(M18="Anual",Y14)))</f>
        <v>49</v>
      </c>
      <c r="U14" s="29"/>
      <c r="V14" s="30"/>
      <c r="X14" s="20" t="s">
        <v>34</v>
      </c>
      <c r="Y14" s="20">
        <f>IF(M15=AA12,AA14,IF(M15=AB12,AB14,IF(M15=AC12,AC14,IF(M15=AD12,AD14,IF(M15=AE12,AE14,IF(M15=AF12,AF14,IF(M15=AG12,AG14,IF(M15=AH12,AH14))))))))</f>
        <v>19.600000000000001</v>
      </c>
      <c r="Z14" s="20">
        <f>IF(M15=AA12,AA25,IF(M15=AB12,AB25,IF(M15=AC12,AC25,IF(M15=AD12,AD25,IF(M15=AE12,AE25,IF(M15=AF12,AF25,IF(M15=AG12,AG25,IF(M15=AH12,AH25))))))))</f>
        <v>49</v>
      </c>
      <c r="AA14" s="21">
        <v>19.600000000000001</v>
      </c>
      <c r="AB14" s="18">
        <v>19.600000000000001</v>
      </c>
      <c r="AC14" s="18">
        <v>19.600000000000001</v>
      </c>
      <c r="AD14" s="18">
        <v>19.600000000000001</v>
      </c>
      <c r="AE14" s="18">
        <v>19.600000000000001</v>
      </c>
      <c r="AF14" s="18">
        <v>19.600000000000001</v>
      </c>
      <c r="AG14" s="18">
        <v>19.600000000000001</v>
      </c>
      <c r="AH14" s="18">
        <v>19.600000000000001</v>
      </c>
      <c r="AI14" s="19"/>
    </row>
    <row r="15" spans="1:35" ht="15" thickBot="1">
      <c r="B15" s="16">
        <v>0</v>
      </c>
      <c r="C15" s="34" t="s">
        <v>49</v>
      </c>
      <c r="D15" s="35"/>
      <c r="E15" s="35"/>
      <c r="F15" s="35"/>
      <c r="G15" s="36"/>
      <c r="H15" s="60">
        <v>0</v>
      </c>
      <c r="I15" s="61"/>
      <c r="J15" s="62">
        <f t="shared" si="0"/>
        <v>0</v>
      </c>
      <c r="K15" s="63"/>
      <c r="M15" s="57">
        <v>10</v>
      </c>
      <c r="N15" s="58"/>
      <c r="O15" s="59"/>
      <c r="Q15" s="25" t="s">
        <v>8</v>
      </c>
      <c r="R15" s="26"/>
      <c r="S15" s="27"/>
      <c r="T15" s="28">
        <f>IF(M18="Escolha a forma de pagamento","",IF(M18="Mensal",Z15,IF(M18="Anual",Y15)))</f>
        <v>59</v>
      </c>
      <c r="U15" s="29"/>
      <c r="V15" s="30"/>
      <c r="X15" s="20" t="s">
        <v>35</v>
      </c>
      <c r="Y15" s="20">
        <f>IF(M15=AA12,AA15,IF(M15=AB12,AB15,IF(M15=AC12,AC15,IF(M15=AD12,AD15,IF(M15=AE12,AE15,IF(M15=AF12,AF15,IF(M15=AG12,AG15,IF(M15=AH12,AH15))))))))</f>
        <v>23.01</v>
      </c>
      <c r="Z15" s="20">
        <f>IF(M15=AA12,AA26,IF(M15=AB12,AB26,IF(M15=AC12,AC26,IF(M15=AD12,AD26,IF(M15=AE12,AE26,IF(M15=AF12,AF26,IF(M15=AG12,AG26,IF(M15=AH12,AH26))))))))</f>
        <v>59</v>
      </c>
      <c r="AA15" s="21">
        <v>23.01</v>
      </c>
      <c r="AB15" s="18">
        <v>23.01</v>
      </c>
      <c r="AC15" s="18">
        <v>23.01</v>
      </c>
      <c r="AD15" s="18">
        <v>23.01</v>
      </c>
      <c r="AE15" s="18">
        <v>23.01</v>
      </c>
      <c r="AF15" s="18">
        <v>23.01</v>
      </c>
      <c r="AG15" s="18">
        <v>23.01</v>
      </c>
      <c r="AH15" s="18">
        <v>23.01</v>
      </c>
      <c r="AI15" s="19"/>
    </row>
    <row r="16" spans="1:35" ht="15" thickBot="1">
      <c r="B16" s="16">
        <v>0</v>
      </c>
      <c r="C16" s="34" t="s">
        <v>53</v>
      </c>
      <c r="D16" s="35"/>
      <c r="E16" s="35"/>
      <c r="F16" s="35"/>
      <c r="G16" s="36"/>
      <c r="H16" s="60">
        <v>0</v>
      </c>
      <c r="I16" s="61"/>
      <c r="J16" s="62">
        <f t="shared" si="0"/>
        <v>0</v>
      </c>
      <c r="K16" s="63"/>
      <c r="L16" s="50" t="s">
        <v>54</v>
      </c>
      <c r="M16" s="51"/>
      <c r="N16" s="51"/>
      <c r="O16" s="51"/>
      <c r="P16" s="52"/>
      <c r="Q16" s="25" t="s">
        <v>10</v>
      </c>
      <c r="R16" s="26"/>
      <c r="S16" s="27"/>
      <c r="T16" s="28">
        <f>IF(M18="Escolha a forma de pagamento","",IF(M18="Mensal",Z16,IF(M18="Anual",Y16)))</f>
        <v>59</v>
      </c>
      <c r="U16" s="29"/>
      <c r="V16" s="30"/>
      <c r="X16" s="20" t="s">
        <v>36</v>
      </c>
      <c r="Y16" s="20">
        <f>IF(M15=AA12,AA16,IF(M15=AB12,AB16,IF(M15=AC12,AC16,IF(M15=AD12,AD16,IF(M15=AE12,AE16,IF(M15=AF12,AF16,IF(M15=AG12,AG16,IF(M15=AH12,AH16))))))))</f>
        <v>26.67</v>
      </c>
      <c r="Z16" s="20">
        <f>IF(M15=AA12,AA27,IF(M15=AB12,AB27,IF(M15=AC12,AC27,IF(M15=AD12,AD27,IF(M15=AE12,AE27,IF(M15=AF12,AF27,IF(M15=AG12,AG27,IF(M15=AH12,AH27))))))))</f>
        <v>59</v>
      </c>
      <c r="AA16" s="21">
        <v>26.91</v>
      </c>
      <c r="AB16" s="18">
        <v>26.67</v>
      </c>
      <c r="AC16" s="18">
        <v>26.5</v>
      </c>
      <c r="AD16" s="18">
        <v>26.17</v>
      </c>
      <c r="AE16" s="18">
        <v>25.83</v>
      </c>
      <c r="AF16" s="18">
        <v>25.5</v>
      </c>
      <c r="AG16" s="18">
        <v>24.9</v>
      </c>
      <c r="AH16" s="18">
        <v>24.5</v>
      </c>
      <c r="AI16" s="19"/>
    </row>
    <row r="17" spans="2:35" ht="16.8" thickBot="1">
      <c r="B17" s="17">
        <v>0</v>
      </c>
      <c r="C17" s="75" t="s">
        <v>40</v>
      </c>
      <c r="D17" s="76"/>
      <c r="E17" s="76"/>
      <c r="F17" s="76"/>
      <c r="G17" s="77"/>
      <c r="H17" s="107">
        <v>0</v>
      </c>
      <c r="I17" s="108"/>
      <c r="J17" s="39">
        <f t="shared" si="0"/>
        <v>0</v>
      </c>
      <c r="K17" s="40"/>
      <c r="M17" s="31" t="s">
        <v>33</v>
      </c>
      <c r="N17" s="32"/>
      <c r="O17" s="33"/>
      <c r="Q17" s="44" t="s">
        <v>57</v>
      </c>
      <c r="R17" s="45"/>
      <c r="S17" s="45"/>
      <c r="T17" s="45"/>
      <c r="U17" s="45"/>
      <c r="V17" s="46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19"/>
    </row>
    <row r="18" spans="2:35" ht="16.2" thickBot="1">
      <c r="B18" s="101" t="s">
        <v>52</v>
      </c>
      <c r="C18" s="101"/>
      <c r="D18" s="101"/>
      <c r="E18" s="101"/>
      <c r="F18" s="101"/>
      <c r="G18" s="101"/>
      <c r="H18" s="101"/>
      <c r="I18" s="101"/>
      <c r="J18" s="92">
        <f>SUM(J7:K17)</f>
        <v>6000</v>
      </c>
      <c r="K18" s="93"/>
      <c r="M18" s="41" t="s">
        <v>38</v>
      </c>
      <c r="N18" s="42"/>
      <c r="O18" s="43"/>
      <c r="Q18" s="53" t="s">
        <v>58</v>
      </c>
      <c r="R18" s="54"/>
      <c r="S18" s="54"/>
      <c r="T18" s="54"/>
      <c r="U18" s="54"/>
      <c r="V18" s="55"/>
      <c r="X18" s="19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19"/>
    </row>
    <row r="19" spans="2:35" ht="9" customHeight="1" thickBot="1">
      <c r="X19" s="19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19"/>
    </row>
    <row r="20" spans="2:35" ht="21.6" thickBot="1">
      <c r="B20" s="82" t="s">
        <v>4</v>
      </c>
      <c r="C20" s="83"/>
      <c r="D20" s="83"/>
      <c r="E20" s="83"/>
      <c r="F20" s="83"/>
      <c r="G20" s="83"/>
      <c r="H20" s="83"/>
      <c r="I20" s="83"/>
      <c r="J20" s="83"/>
      <c r="K20" s="84"/>
      <c r="M20" s="72" t="s">
        <v>2</v>
      </c>
      <c r="N20" s="73"/>
      <c r="O20" s="73"/>
      <c r="P20" s="73"/>
      <c r="Q20" s="73"/>
      <c r="R20" s="73"/>
      <c r="S20" s="73"/>
      <c r="T20" s="73"/>
      <c r="U20" s="73"/>
      <c r="V20" s="74"/>
      <c r="X20" s="19"/>
      <c r="Y20" s="19"/>
      <c r="Z20" s="19"/>
      <c r="AA20" s="20"/>
      <c r="AB20" s="20"/>
      <c r="AC20" s="20"/>
      <c r="AD20" s="20"/>
      <c r="AE20" s="20"/>
      <c r="AF20" s="20"/>
      <c r="AG20" s="20"/>
      <c r="AH20" s="20"/>
      <c r="AI20" s="19"/>
    </row>
    <row r="21" spans="2:35" ht="21.6" thickBot="1">
      <c r="B21" s="94" t="s">
        <v>16</v>
      </c>
      <c r="C21" s="95"/>
      <c r="D21" s="95"/>
      <c r="E21" s="95"/>
      <c r="F21" s="95"/>
      <c r="G21" s="96" t="s">
        <v>17</v>
      </c>
      <c r="H21" s="96"/>
      <c r="I21" s="96"/>
      <c r="J21" s="96"/>
      <c r="K21" s="97"/>
      <c r="M21" s="7" t="s">
        <v>12</v>
      </c>
      <c r="N21" s="67" t="s">
        <v>13</v>
      </c>
      <c r="O21" s="67"/>
      <c r="P21" s="67"/>
      <c r="Q21" s="67"/>
      <c r="R21" s="67"/>
      <c r="S21" s="67" t="s">
        <v>14</v>
      </c>
      <c r="T21" s="67"/>
      <c r="U21" s="85" t="s">
        <v>15</v>
      </c>
      <c r="V21" s="86"/>
      <c r="X21" s="19"/>
      <c r="Y21" s="19"/>
      <c r="Z21" s="19"/>
      <c r="AA21" s="20"/>
      <c r="AB21" s="20" t="s">
        <v>64</v>
      </c>
      <c r="AC21" s="20"/>
      <c r="AD21" s="20"/>
      <c r="AE21" s="20"/>
      <c r="AF21" s="20"/>
      <c r="AG21" s="20"/>
      <c r="AH21" s="20"/>
      <c r="AI21" s="19"/>
    </row>
    <row r="22" spans="2:35" ht="25.8" thickBot="1">
      <c r="B22" s="98">
        <f>U22+J18+U10+M12</f>
        <v>9572</v>
      </c>
      <c r="C22" s="99"/>
      <c r="D22" s="99"/>
      <c r="E22" s="99"/>
      <c r="F22" s="100"/>
      <c r="G22" s="98">
        <f>U22</f>
        <v>490</v>
      </c>
      <c r="H22" s="99"/>
      <c r="I22" s="99"/>
      <c r="J22" s="99"/>
      <c r="K22" s="100"/>
      <c r="M22" s="17">
        <v>10</v>
      </c>
      <c r="N22" s="87" t="s">
        <v>7</v>
      </c>
      <c r="O22" s="88"/>
      <c r="P22" s="88"/>
      <c r="Q22" s="88"/>
      <c r="R22" s="89"/>
      <c r="S22" s="90">
        <f>IF(N22="Selecione um plano","",IF(N22="Plano Bronze",T13,IF(N22="Plano Prata",T14,IF(N22="Plano Ouro",T15,IF(N22="Plano Diamante",T16)))))</f>
        <v>49</v>
      </c>
      <c r="T22" s="91"/>
      <c r="U22" s="92">
        <f>S22*M22</f>
        <v>490</v>
      </c>
      <c r="V22" s="93"/>
      <c r="X22" s="19"/>
      <c r="Y22" s="19"/>
      <c r="Z22" s="19"/>
      <c r="AA22" s="20"/>
      <c r="AB22" s="20"/>
      <c r="AC22" s="20"/>
      <c r="AD22" s="20"/>
      <c r="AE22" s="20"/>
      <c r="AF22" s="20"/>
      <c r="AG22" s="20"/>
      <c r="AH22" s="20"/>
      <c r="AI22" s="19"/>
    </row>
    <row r="23" spans="2:35">
      <c r="S23" s="5"/>
      <c r="X23" s="19"/>
      <c r="Y23" s="19"/>
      <c r="Z23" s="20" t="s">
        <v>60</v>
      </c>
      <c r="AA23" s="20">
        <v>1</v>
      </c>
      <c r="AB23" s="20">
        <v>10</v>
      </c>
      <c r="AC23" s="20">
        <v>15</v>
      </c>
      <c r="AD23" s="20">
        <v>20</v>
      </c>
      <c r="AE23" s="20">
        <v>30</v>
      </c>
      <c r="AF23" s="20">
        <v>40</v>
      </c>
      <c r="AG23" s="20">
        <v>60</v>
      </c>
      <c r="AH23" s="20">
        <v>100</v>
      </c>
      <c r="AI23" s="19"/>
    </row>
    <row r="24" spans="2:35">
      <c r="X24" s="20" t="s">
        <v>59</v>
      </c>
      <c r="Y24" s="19"/>
      <c r="Z24" s="20" t="b">
        <f>IF(M26=AA23,AB24,IF(M26=AB23,AC24,IF(M26=AC23,AD24,IF(M26=AD23,AE24,IF(M26=AE23,AF24,IF(M26=AF23,AG24,IF(M26=AG23,AH24,IF(M26=AH23,AI24))))))))</f>
        <v>0</v>
      </c>
      <c r="AA24" s="21">
        <v>39</v>
      </c>
      <c r="AB24" s="21">
        <v>39</v>
      </c>
      <c r="AC24" s="21">
        <v>39</v>
      </c>
      <c r="AD24" s="21">
        <v>39</v>
      </c>
      <c r="AE24" s="21">
        <v>39</v>
      </c>
      <c r="AF24" s="21">
        <v>39</v>
      </c>
      <c r="AG24" s="21">
        <v>39</v>
      </c>
      <c r="AH24" s="21">
        <v>39</v>
      </c>
      <c r="AI24" s="19"/>
    </row>
    <row r="25" spans="2:35">
      <c r="X25" s="20" t="s">
        <v>34</v>
      </c>
      <c r="Y25" s="19"/>
      <c r="Z25" s="20" t="b">
        <f>IF(M26=AA23,AB25,IF(M26=AB23,AC25,IF(M26=AC23,AD25,IF(M26=AD23,AE25,IF(M26=AE23,AF25,IF(M26=AF23,AG25,IF(M26=AG23,AH25,IF(M26=AH23,AI25))))))))</f>
        <v>0</v>
      </c>
      <c r="AA25" s="21">
        <v>49</v>
      </c>
      <c r="AB25" s="21">
        <v>49</v>
      </c>
      <c r="AC25" s="21">
        <v>49</v>
      </c>
      <c r="AD25" s="21">
        <v>49</v>
      </c>
      <c r="AE25" s="21">
        <v>49</v>
      </c>
      <c r="AF25" s="21">
        <v>49</v>
      </c>
      <c r="AG25" s="21">
        <v>49</v>
      </c>
      <c r="AH25" s="21">
        <v>49</v>
      </c>
      <c r="AI25" s="19"/>
    </row>
    <row r="26" spans="2:35">
      <c r="X26" s="20" t="s">
        <v>35</v>
      </c>
      <c r="Y26" s="19"/>
      <c r="Z26" s="20" t="b">
        <f>IF(M26=AA23,AB26,IF(M26=AB23,AC26,IF(M26=AC23,AD26,IF(M26=AD23,AE26,IF(M26=AE23,AF26,IF(M26=AF23,AG26,IF(M26=AG23,AH26,IF(M26=AH23,AI26))))))))</f>
        <v>0</v>
      </c>
      <c r="AA26" s="21">
        <v>59</v>
      </c>
      <c r="AB26" s="21">
        <v>59</v>
      </c>
      <c r="AC26" s="21">
        <v>59</v>
      </c>
      <c r="AD26" s="21">
        <v>59</v>
      </c>
      <c r="AE26" s="21">
        <v>59</v>
      </c>
      <c r="AF26" s="21">
        <v>59</v>
      </c>
      <c r="AG26" s="21">
        <v>59</v>
      </c>
      <c r="AH26" s="21">
        <v>59</v>
      </c>
      <c r="AI26" s="19"/>
    </row>
    <row r="27" spans="2:35">
      <c r="X27" s="20" t="s">
        <v>36</v>
      </c>
      <c r="Y27" s="19"/>
      <c r="Z27" s="20" t="b">
        <f>IF(M26=AA23,AA27,IF(M26=AB23,AB27,IF(M26=AC23,AC27,IF(M26=AD23,AD27,IF(M26=AE23,AE27,IF(M26=AF23,AF27,IF(M26=AG23,AG27,IF(M26=AH23,AH27))))))))</f>
        <v>0</v>
      </c>
      <c r="AA27" s="21">
        <v>69</v>
      </c>
      <c r="AB27" s="21">
        <v>59</v>
      </c>
      <c r="AC27" s="21">
        <v>57</v>
      </c>
      <c r="AD27" s="21">
        <v>55</v>
      </c>
      <c r="AE27" s="21">
        <v>53</v>
      </c>
      <c r="AF27" s="21">
        <v>51</v>
      </c>
      <c r="AG27" s="21">
        <v>45</v>
      </c>
      <c r="AH27" s="21">
        <v>39</v>
      </c>
      <c r="AI27" s="19"/>
    </row>
    <row r="28" spans="2:35">
      <c r="B28" s="11" t="s">
        <v>3</v>
      </c>
      <c r="C28" s="11"/>
      <c r="X28" s="19"/>
      <c r="Y28" s="19"/>
      <c r="Z28" s="19"/>
      <c r="AA28" s="20"/>
      <c r="AB28" s="20"/>
      <c r="AC28" s="20"/>
      <c r="AD28" s="20"/>
      <c r="AE28" s="20"/>
      <c r="AF28" s="20"/>
      <c r="AG28" s="20"/>
      <c r="AH28" s="20"/>
      <c r="AI28" s="19"/>
    </row>
    <row r="29" spans="2:35">
      <c r="B29" s="11" t="s">
        <v>11</v>
      </c>
      <c r="C29" s="11"/>
      <c r="X29" s="19"/>
      <c r="Y29" s="19"/>
      <c r="Z29" s="19"/>
      <c r="AA29" s="20"/>
      <c r="AB29" s="20"/>
      <c r="AC29" s="20"/>
      <c r="AD29" s="20"/>
      <c r="AE29" s="20"/>
      <c r="AF29" s="20"/>
      <c r="AG29" s="20"/>
      <c r="AH29" s="20"/>
      <c r="AI29" s="19"/>
    </row>
    <row r="30" spans="2:35">
      <c r="B30" s="11" t="s">
        <v>61</v>
      </c>
      <c r="C30" s="11"/>
      <c r="H30" s="1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2:35">
      <c r="B31" s="11" t="s">
        <v>7</v>
      </c>
      <c r="C31" s="1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2:35">
      <c r="B32" s="11" t="s">
        <v>8</v>
      </c>
      <c r="C32" s="11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2:35">
      <c r="B33" s="11" t="s">
        <v>9</v>
      </c>
      <c r="C33" s="11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2:35">
      <c r="B34" s="11"/>
      <c r="C34" s="11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2:35">
      <c r="B35" s="11" t="s">
        <v>20</v>
      </c>
      <c r="C35" s="12">
        <f>B22</f>
        <v>9572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2:35">
      <c r="B36" s="11" t="s">
        <v>21</v>
      </c>
      <c r="C36" s="12">
        <f>G22</f>
        <v>490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2:35">
      <c r="B37" s="11" t="s">
        <v>22</v>
      </c>
      <c r="C37" s="12">
        <f>G22</f>
        <v>490</v>
      </c>
    </row>
    <row r="38" spans="2:35">
      <c r="B38" s="11" t="s">
        <v>23</v>
      </c>
      <c r="C38" s="12">
        <f>G22</f>
        <v>490</v>
      </c>
    </row>
    <row r="39" spans="2:35">
      <c r="B39" s="11" t="s">
        <v>24</v>
      </c>
      <c r="C39" s="12">
        <f>G22</f>
        <v>490</v>
      </c>
    </row>
    <row r="40" spans="2:35">
      <c r="B40" s="11" t="s">
        <v>25</v>
      </c>
      <c r="C40" s="12">
        <f>G22</f>
        <v>490</v>
      </c>
    </row>
    <row r="41" spans="2:35">
      <c r="B41" s="11" t="s">
        <v>26</v>
      </c>
      <c r="C41" s="12">
        <f>G22</f>
        <v>490</v>
      </c>
    </row>
    <row r="42" spans="2:35">
      <c r="B42" s="11" t="s">
        <v>27</v>
      </c>
      <c r="C42" s="12">
        <f>G22</f>
        <v>490</v>
      </c>
    </row>
    <row r="43" spans="2:35">
      <c r="B43" s="11" t="s">
        <v>28</v>
      </c>
      <c r="C43" s="12">
        <f>G22</f>
        <v>490</v>
      </c>
    </row>
    <row r="44" spans="2:35">
      <c r="B44" s="11" t="s">
        <v>29</v>
      </c>
      <c r="C44" s="12">
        <f>G22</f>
        <v>490</v>
      </c>
    </row>
    <row r="45" spans="2:35">
      <c r="B45" s="11" t="s">
        <v>30</v>
      </c>
      <c r="C45" s="12">
        <f>G22</f>
        <v>490</v>
      </c>
    </row>
    <row r="46" spans="2:35">
      <c r="B46" s="11" t="s">
        <v>31</v>
      </c>
      <c r="C46" s="12">
        <f>G22</f>
        <v>490</v>
      </c>
    </row>
  </sheetData>
  <sheetProtection password="F980" sheet="1" objects="1" scenarios="1" selectLockedCells="1"/>
  <dataConsolidate/>
  <mergeCells count="87">
    <mergeCell ref="B18:I18"/>
    <mergeCell ref="M10:T10"/>
    <mergeCell ref="F1:S2"/>
    <mergeCell ref="J18:K18"/>
    <mergeCell ref="U10:V10"/>
    <mergeCell ref="N7:R7"/>
    <mergeCell ref="S7:T7"/>
    <mergeCell ref="U7:V7"/>
    <mergeCell ref="N9:R9"/>
    <mergeCell ref="S9:T9"/>
    <mergeCell ref="U9:V9"/>
    <mergeCell ref="Q16:S16"/>
    <mergeCell ref="J16:K16"/>
    <mergeCell ref="J17:K17"/>
    <mergeCell ref="H17:I17"/>
    <mergeCell ref="H16:I16"/>
    <mergeCell ref="B20:K20"/>
    <mergeCell ref="M20:V20"/>
    <mergeCell ref="S21:T21"/>
    <mergeCell ref="U21:V21"/>
    <mergeCell ref="N22:R22"/>
    <mergeCell ref="S22:T22"/>
    <mergeCell ref="U22:V22"/>
    <mergeCell ref="B21:F21"/>
    <mergeCell ref="G21:K21"/>
    <mergeCell ref="B22:F22"/>
    <mergeCell ref="G22:K22"/>
    <mergeCell ref="N21:R21"/>
    <mergeCell ref="C16:G16"/>
    <mergeCell ref="C17:G17"/>
    <mergeCell ref="H6:I6"/>
    <mergeCell ref="J6:K6"/>
    <mergeCell ref="C15:G15"/>
    <mergeCell ref="H15:I15"/>
    <mergeCell ref="J15:K15"/>
    <mergeCell ref="C14:G14"/>
    <mergeCell ref="H14:I14"/>
    <mergeCell ref="J14:K14"/>
    <mergeCell ref="C13:G13"/>
    <mergeCell ref="H13:I13"/>
    <mergeCell ref="J13:K13"/>
    <mergeCell ref="C12:G12"/>
    <mergeCell ref="H12:I12"/>
    <mergeCell ref="J12:K12"/>
    <mergeCell ref="S6:T6"/>
    <mergeCell ref="U6:V6"/>
    <mergeCell ref="C6:G6"/>
    <mergeCell ref="N6:R6"/>
    <mergeCell ref="A3:W3"/>
    <mergeCell ref="B5:K5"/>
    <mergeCell ref="M5:V5"/>
    <mergeCell ref="C11:G11"/>
    <mergeCell ref="H11:I11"/>
    <mergeCell ref="J11:K11"/>
    <mergeCell ref="C10:G10"/>
    <mergeCell ref="H10:I10"/>
    <mergeCell ref="J10:K10"/>
    <mergeCell ref="C7:G7"/>
    <mergeCell ref="H7:I7"/>
    <mergeCell ref="J7:K7"/>
    <mergeCell ref="C9:G9"/>
    <mergeCell ref="H9:I9"/>
    <mergeCell ref="J9:K9"/>
    <mergeCell ref="C8:G8"/>
    <mergeCell ref="H8:I8"/>
    <mergeCell ref="J8:K8"/>
    <mergeCell ref="N8:R8"/>
    <mergeCell ref="S8:T8"/>
    <mergeCell ref="U8:V8"/>
    <mergeCell ref="M18:O18"/>
    <mergeCell ref="Q17:V17"/>
    <mergeCell ref="Q14:S14"/>
    <mergeCell ref="Q15:S15"/>
    <mergeCell ref="T14:V14"/>
    <mergeCell ref="T15:V15"/>
    <mergeCell ref="M17:O17"/>
    <mergeCell ref="M12:O12"/>
    <mergeCell ref="L16:P16"/>
    <mergeCell ref="Q18:V18"/>
    <mergeCell ref="T16:V16"/>
    <mergeCell ref="M13:O13"/>
    <mergeCell ref="M15:O15"/>
    <mergeCell ref="Q12:V12"/>
    <mergeCell ref="Q13:S13"/>
    <mergeCell ref="T13:V13"/>
    <mergeCell ref="M11:O11"/>
    <mergeCell ref="M14:O14"/>
  </mergeCells>
  <dataValidations count="3">
    <dataValidation type="list" allowBlank="1" showInputMessage="1" showErrorMessage="1" sqref="N22:R22">
      <formula1>$B$29:$B$33</formula1>
    </dataValidation>
    <dataValidation type="list" allowBlank="1" showInputMessage="1" showErrorMessage="1" sqref="M18:O18">
      <formula1>$X$11:$Z$11</formula1>
    </dataValidation>
    <dataValidation type="list" allowBlank="1" showInputMessage="1" showErrorMessage="1" sqref="M15:O15">
      <formula1>$Z$12:$AH$12</formula1>
    </dataValidation>
  </dataValidations>
  <hyperlinks>
    <hyperlink ref="Q18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Midia Indoor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ALPHANET INFORMÁTICA</cp:lastModifiedBy>
  <dcterms:created xsi:type="dcterms:W3CDTF">2019-01-08T19:22:57Z</dcterms:created>
  <dcterms:modified xsi:type="dcterms:W3CDTF">2021-11-17T22:50:13Z</dcterms:modified>
</cp:coreProperties>
</file>