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.scattolin\Documents\00_Analytics\00_Projects\Forecasting\Intermittent\"/>
    </mc:Choice>
  </mc:AlternateContent>
  <bookViews>
    <workbookView xWindow="0" yWindow="0" windowWidth="23040" windowHeight="7176"/>
  </bookViews>
  <sheets>
    <sheet name="test_data" sheetId="1" r:id="rId1"/>
    <sheet name="Croston-TS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7" i="2"/>
  <c r="T16" i="2"/>
  <c r="V16" i="2" s="1"/>
  <c r="F16" i="2"/>
  <c r="T15" i="2"/>
  <c r="V15" i="2" s="1"/>
  <c r="R15" i="2"/>
  <c r="R16" i="2" s="1"/>
  <c r="R17" i="2" s="1"/>
  <c r="R18" i="2" s="1"/>
  <c r="R19" i="2" s="1"/>
  <c r="Q15" i="2"/>
  <c r="Q16" i="2" s="1"/>
  <c r="Q17" i="2" s="1"/>
  <c r="F15" i="2"/>
  <c r="F14" i="2"/>
  <c r="T6" i="2"/>
  <c r="V6" i="2" s="1"/>
  <c r="R6" i="2"/>
  <c r="R7" i="2" s="1"/>
  <c r="Q6" i="2"/>
  <c r="Q7" i="2" s="1"/>
  <c r="Q8" i="2" s="1"/>
  <c r="Q9" i="2" s="1"/>
  <c r="Q10" i="2" s="1"/>
  <c r="H15" i="2"/>
  <c r="H16" i="2" s="1"/>
  <c r="H17" i="2" s="1"/>
  <c r="H18" i="2" s="1"/>
  <c r="H19" i="2" s="1"/>
  <c r="H6" i="2"/>
  <c r="H7" i="2" s="1"/>
  <c r="H8" i="2" s="1"/>
  <c r="H9" i="2" s="1"/>
  <c r="H10" i="2" s="1"/>
  <c r="F9" i="2"/>
  <c r="F8" i="2"/>
  <c r="F7" i="2"/>
  <c r="F6" i="2"/>
  <c r="F5" i="2"/>
  <c r="I6" i="2"/>
  <c r="I7" i="2" s="1"/>
  <c r="I8" i="2" s="1"/>
  <c r="I9" i="2" s="1"/>
  <c r="I10" i="2" s="1"/>
  <c r="K16" i="2"/>
  <c r="M16" i="2" s="1"/>
  <c r="K15" i="2"/>
  <c r="M15" i="2" s="1"/>
  <c r="I15" i="2"/>
  <c r="I16" i="2" s="1"/>
  <c r="I17" i="2" s="1"/>
  <c r="I18" i="2" s="1"/>
  <c r="I19" i="2" s="1"/>
  <c r="R8" i="2" l="1"/>
  <c r="R9" i="2" s="1"/>
  <c r="R10" i="2" s="1"/>
  <c r="T10" i="2" s="1"/>
  <c r="T7" i="2"/>
  <c r="V7" i="2" s="1"/>
  <c r="T17" i="2"/>
  <c r="V17" i="2" s="1"/>
  <c r="Q18" i="2"/>
  <c r="K6" i="2"/>
  <c r="M6" i="2" s="1"/>
  <c r="K7" i="2"/>
  <c r="M7" i="2" s="1"/>
  <c r="K8" i="2"/>
  <c r="M8" i="2" s="1"/>
  <c r="T8" i="2" l="1"/>
  <c r="V8" i="2" s="1"/>
  <c r="X5" i="2" s="1"/>
  <c r="T9" i="2"/>
  <c r="V9" i="2" s="1"/>
  <c r="Q19" i="2"/>
  <c r="T19" i="2" s="1"/>
  <c r="T18" i="2"/>
  <c r="V18" i="2" s="1"/>
  <c r="X14" i="2" s="1"/>
  <c r="K10" i="2"/>
  <c r="K9" i="2"/>
  <c r="M9" i="2" s="1"/>
  <c r="O5" i="2" s="1"/>
  <c r="K17" i="2"/>
  <c r="M17" i="2" s="1"/>
  <c r="K19" i="2" l="1"/>
  <c r="K18" i="2"/>
  <c r="M18" i="2" s="1"/>
  <c r="O14" i="2" s="1"/>
</calcChain>
</file>

<file path=xl/comments1.xml><?xml version="1.0" encoding="utf-8"?>
<comments xmlns="http://schemas.openxmlformats.org/spreadsheetml/2006/main">
  <authors>
    <author>Marco Scattolin</author>
  </authors>
  <commentList>
    <comment ref="H5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demand obs when qty != 0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interval obs when qty != 0</t>
        </r>
      </text>
    </comment>
    <comment ref="Q5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demand obs when qty != 0
</t>
        </r>
      </text>
    </comment>
    <comment ref="R5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interval obs when qty != 0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demand obs when qty != 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interval obs when qty != 0</t>
        </r>
      </text>
    </comment>
    <comment ref="Q14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demand obs when qty != 0
</t>
        </r>
      </text>
    </comment>
    <comment ref="R14" authorId="0" shapeId="0">
      <text>
        <r>
          <rPr>
            <b/>
            <sz val="9"/>
            <color indexed="81"/>
            <rFont val="Tahoma"/>
            <charset val="1"/>
          </rPr>
          <t>Marco Scattolin:</t>
        </r>
        <r>
          <rPr>
            <sz val="9"/>
            <color indexed="81"/>
            <rFont val="Tahoma"/>
            <charset val="1"/>
          </rPr>
          <t xml:space="preserve">
first interval obs when qty != 0</t>
        </r>
      </text>
    </comment>
  </commentList>
</comments>
</file>

<file path=xl/sharedStrings.xml><?xml version="1.0" encoding="utf-8"?>
<sst xmlns="http://schemas.openxmlformats.org/spreadsheetml/2006/main" count="42" uniqueCount="18">
  <si>
    <t>date</t>
  </si>
  <si>
    <t>sales</t>
  </si>
  <si>
    <t>qty</t>
  </si>
  <si>
    <t>demand</t>
  </si>
  <si>
    <t>interval</t>
  </si>
  <si>
    <t>alpha</t>
  </si>
  <si>
    <t>beta</t>
  </si>
  <si>
    <t>forecast</t>
  </si>
  <si>
    <t>NA</t>
  </si>
  <si>
    <t>RMSE</t>
  </si>
  <si>
    <t>squared error</t>
  </si>
  <si>
    <t>smoothed_demand</t>
  </si>
  <si>
    <t>smoothed_interval</t>
  </si>
  <si>
    <t>Forecast</t>
  </si>
  <si>
    <t>periodicity</t>
  </si>
  <si>
    <t>smoothed_periodicity</t>
  </si>
  <si>
    <t>CROSTON</t>
  </si>
  <si>
    <t>TSB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</si>
</sst>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0" fillId="0" borderId="1" xfId="0" applyBorder="1"/>
    <xf numFmtId="0" fontId="0" fillId="5" borderId="1" xfId="0" applyFill="1" applyBorder="1"/>
    <xf numFmtId="164" fontId="4" fillId="4" borderId="0" xfId="0" applyNumberFormat="1" applyFont="1" applyFill="1"/>
    <xf numFmtId="0" fontId="1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D15" sqref="D15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44197</v>
      </c>
      <c r="B2">
        <v>0</v>
      </c>
    </row>
    <row r="3" spans="1:2" x14ac:dyDescent="0.3">
      <c r="A3" s="1">
        <v>44228</v>
      </c>
      <c r="B3">
        <v>2</v>
      </c>
    </row>
    <row r="4" spans="1:2" x14ac:dyDescent="0.3">
      <c r="A4" s="1">
        <v>44256</v>
      </c>
      <c r="B4">
        <v>0</v>
      </c>
    </row>
    <row r="5" spans="1:2" x14ac:dyDescent="0.3">
      <c r="A5" s="1">
        <v>44287</v>
      </c>
      <c r="B5">
        <v>1</v>
      </c>
    </row>
    <row r="6" spans="1:2" x14ac:dyDescent="0.3">
      <c r="A6" s="1">
        <v>44317</v>
      </c>
      <c r="B6">
        <v>0</v>
      </c>
    </row>
    <row r="7" spans="1:2" x14ac:dyDescent="0.3">
      <c r="A7" s="1">
        <v>44348</v>
      </c>
      <c r="B7">
        <v>11</v>
      </c>
    </row>
    <row r="8" spans="1:2" x14ac:dyDescent="0.3">
      <c r="A8" s="1">
        <v>44378</v>
      </c>
      <c r="B8">
        <v>0</v>
      </c>
    </row>
    <row r="9" spans="1:2" x14ac:dyDescent="0.3">
      <c r="A9" s="1">
        <v>44409</v>
      </c>
      <c r="B9">
        <v>0</v>
      </c>
    </row>
    <row r="10" spans="1:2" x14ac:dyDescent="0.3">
      <c r="A10" s="1">
        <v>44440</v>
      </c>
      <c r="B10">
        <v>0</v>
      </c>
    </row>
    <row r="11" spans="1:2" x14ac:dyDescent="0.3">
      <c r="A11" s="1">
        <v>44470</v>
      </c>
      <c r="B11">
        <v>0</v>
      </c>
    </row>
    <row r="12" spans="1:2" x14ac:dyDescent="0.3">
      <c r="A12" s="1">
        <v>44501</v>
      </c>
      <c r="B12">
        <v>2</v>
      </c>
    </row>
    <row r="13" spans="1:2" x14ac:dyDescent="0.3">
      <c r="A13" s="1">
        <v>44531</v>
      </c>
      <c r="B13">
        <v>0</v>
      </c>
    </row>
    <row r="14" spans="1:2" x14ac:dyDescent="0.3">
      <c r="A14" s="1">
        <v>44562</v>
      </c>
      <c r="B14">
        <v>6</v>
      </c>
    </row>
    <row r="15" spans="1:2" x14ac:dyDescent="0.3">
      <c r="A15" s="1">
        <v>44593</v>
      </c>
      <c r="B15">
        <v>3</v>
      </c>
    </row>
    <row r="16" spans="1:2" x14ac:dyDescent="0.3">
      <c r="A16" s="1">
        <v>44621</v>
      </c>
      <c r="B16">
        <v>0</v>
      </c>
    </row>
    <row r="17" spans="1:2" x14ac:dyDescent="0.3">
      <c r="A17" s="1">
        <v>44652</v>
      </c>
      <c r="B17">
        <v>0</v>
      </c>
    </row>
    <row r="18" spans="1:2" x14ac:dyDescent="0.3">
      <c r="A18" s="1">
        <v>44682</v>
      </c>
      <c r="B18">
        <v>0</v>
      </c>
    </row>
    <row r="19" spans="1:2" x14ac:dyDescent="0.3">
      <c r="A19" s="1">
        <v>44713</v>
      </c>
      <c r="B19">
        <v>0</v>
      </c>
    </row>
    <row r="20" spans="1:2" x14ac:dyDescent="0.3">
      <c r="A20" s="1">
        <v>44743</v>
      </c>
      <c r="B20">
        <v>0</v>
      </c>
    </row>
    <row r="21" spans="1:2" x14ac:dyDescent="0.3">
      <c r="A21" s="1">
        <v>44774</v>
      </c>
      <c r="B21">
        <v>7</v>
      </c>
    </row>
    <row r="22" spans="1:2" x14ac:dyDescent="0.3">
      <c r="A22" s="1">
        <v>44805</v>
      </c>
      <c r="B22">
        <v>0</v>
      </c>
    </row>
    <row r="23" spans="1:2" x14ac:dyDescent="0.3">
      <c r="A23" s="1">
        <v>44835</v>
      </c>
      <c r="B23">
        <v>0</v>
      </c>
    </row>
    <row r="24" spans="1:2" x14ac:dyDescent="0.3">
      <c r="A24" s="1">
        <v>44866</v>
      </c>
      <c r="B24">
        <v>0</v>
      </c>
    </row>
    <row r="25" spans="1:2" x14ac:dyDescent="0.3">
      <c r="A25" s="1">
        <v>44896</v>
      </c>
      <c r="B25">
        <v>0</v>
      </c>
    </row>
    <row r="26" spans="1:2" x14ac:dyDescent="0.3">
      <c r="A26" s="1">
        <v>44927</v>
      </c>
      <c r="B26">
        <v>0</v>
      </c>
    </row>
    <row r="27" spans="1:2" x14ac:dyDescent="0.3">
      <c r="A27" s="1">
        <v>44958</v>
      </c>
      <c r="B27">
        <v>0</v>
      </c>
    </row>
    <row r="28" spans="1:2" x14ac:dyDescent="0.3">
      <c r="A28" s="1">
        <v>44986</v>
      </c>
      <c r="B28">
        <v>0</v>
      </c>
    </row>
    <row r="29" spans="1:2" x14ac:dyDescent="0.3">
      <c r="A29" s="1">
        <v>45017</v>
      </c>
      <c r="B29">
        <v>3</v>
      </c>
    </row>
    <row r="30" spans="1:2" x14ac:dyDescent="0.3">
      <c r="A30" s="1">
        <v>45047</v>
      </c>
      <c r="B30">
        <v>1</v>
      </c>
    </row>
    <row r="31" spans="1:2" x14ac:dyDescent="0.3">
      <c r="A31" s="1">
        <v>45078</v>
      </c>
      <c r="B31">
        <v>0</v>
      </c>
    </row>
    <row r="32" spans="1:2" x14ac:dyDescent="0.3">
      <c r="A32" s="1">
        <v>45108</v>
      </c>
      <c r="B32">
        <v>0</v>
      </c>
    </row>
    <row r="33" spans="1:2" x14ac:dyDescent="0.3">
      <c r="A33" s="1">
        <v>45139</v>
      </c>
      <c r="B33">
        <v>1</v>
      </c>
    </row>
    <row r="34" spans="1:2" x14ac:dyDescent="0.3">
      <c r="A34" s="1">
        <v>45170</v>
      </c>
      <c r="B34">
        <v>0</v>
      </c>
    </row>
    <row r="35" spans="1:2" x14ac:dyDescent="0.3">
      <c r="A35" s="1">
        <v>45200</v>
      </c>
      <c r="B35">
        <v>1</v>
      </c>
    </row>
    <row r="36" spans="1:2" x14ac:dyDescent="0.3">
      <c r="A36" s="1">
        <v>45231</v>
      </c>
      <c r="B36">
        <v>0</v>
      </c>
    </row>
    <row r="37" spans="1:2" x14ac:dyDescent="0.3">
      <c r="A37" s="1">
        <v>45261</v>
      </c>
      <c r="B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zoomScale="85" zoomScaleNormal="85" workbookViewId="0">
      <selection activeCell="T15" sqref="T15"/>
    </sheetView>
  </sheetViews>
  <sheetFormatPr defaultRowHeight="14.4" x14ac:dyDescent="0.3"/>
  <cols>
    <col min="1" max="1" width="10.5546875" bestFit="1" customWidth="1"/>
    <col min="3" max="3" width="2.88671875" customWidth="1"/>
    <col min="6" max="6" width="10.5546875" bestFit="1" customWidth="1"/>
    <col min="7" max="7" width="2.88671875" customWidth="1"/>
    <col min="8" max="8" width="17.77734375" bestFit="1" customWidth="1"/>
    <col min="9" max="9" width="17" bestFit="1" customWidth="1"/>
    <col min="10" max="10" width="2.88671875" customWidth="1"/>
    <col min="11" max="11" width="9.21875" bestFit="1" customWidth="1"/>
    <col min="12" max="12" width="2.44140625" customWidth="1"/>
    <col min="13" max="13" width="12.33203125" bestFit="1" customWidth="1"/>
    <col min="14" max="14" width="2" customWidth="1"/>
    <col min="16" max="16" width="1.88671875" customWidth="1"/>
    <col min="17" max="17" width="18.5546875" bestFit="1" customWidth="1"/>
    <col min="18" max="18" width="20.88671875" bestFit="1" customWidth="1"/>
    <col min="19" max="19" width="1.88671875" customWidth="1"/>
    <col min="20" max="20" width="10" bestFit="1" customWidth="1"/>
    <col min="21" max="21" width="1.88671875" customWidth="1"/>
    <col min="22" max="22" width="13.21875" bestFit="1" customWidth="1"/>
    <col min="23" max="23" width="1.88671875" customWidth="1"/>
    <col min="24" max="24" width="11.33203125" bestFit="1" customWidth="1"/>
  </cols>
  <sheetData>
    <row r="1" spans="1:24" x14ac:dyDescent="0.3">
      <c r="A1" s="6" t="s">
        <v>5</v>
      </c>
      <c r="B1" s="5">
        <v>0.1</v>
      </c>
    </row>
    <row r="2" spans="1:24" x14ac:dyDescent="0.3">
      <c r="A2" s="6" t="s">
        <v>6</v>
      </c>
      <c r="B2" s="5">
        <v>0.1</v>
      </c>
    </row>
    <row r="3" spans="1:24" x14ac:dyDescent="0.3">
      <c r="H3" s="9" t="s">
        <v>16</v>
      </c>
      <c r="I3" s="9"/>
      <c r="J3" s="9"/>
      <c r="K3" s="9"/>
      <c r="L3" s="9"/>
      <c r="M3" s="9"/>
      <c r="N3" s="9"/>
      <c r="O3" s="9"/>
      <c r="Q3" s="9" t="s">
        <v>17</v>
      </c>
      <c r="R3" s="9"/>
      <c r="S3" s="9"/>
      <c r="T3" s="9"/>
      <c r="U3" s="9"/>
      <c r="V3" s="9"/>
      <c r="W3" s="9"/>
      <c r="X3" s="9"/>
    </row>
    <row r="4" spans="1:24" x14ac:dyDescent="0.3">
      <c r="A4" s="3" t="s">
        <v>0</v>
      </c>
      <c r="B4" s="3" t="s">
        <v>2</v>
      </c>
      <c r="D4" s="3" t="s">
        <v>3</v>
      </c>
      <c r="E4" s="3" t="s">
        <v>4</v>
      </c>
      <c r="F4" s="8" t="s">
        <v>14</v>
      </c>
      <c r="H4" s="3" t="s">
        <v>11</v>
      </c>
      <c r="I4" s="3" t="s">
        <v>12</v>
      </c>
      <c r="K4" s="3" t="s">
        <v>7</v>
      </c>
      <c r="M4" s="3" t="s">
        <v>10</v>
      </c>
      <c r="O4" s="3" t="s">
        <v>9</v>
      </c>
      <c r="Q4" s="3" t="s">
        <v>11</v>
      </c>
      <c r="R4" s="3" t="s">
        <v>15</v>
      </c>
      <c r="T4" s="3" t="s">
        <v>7</v>
      </c>
      <c r="V4" s="3" t="s">
        <v>10</v>
      </c>
      <c r="X4" s="3" t="s">
        <v>9</v>
      </c>
    </row>
    <row r="5" spans="1:24" x14ac:dyDescent="0.3">
      <c r="A5" s="1">
        <v>43831</v>
      </c>
      <c r="B5">
        <v>1</v>
      </c>
      <c r="D5">
        <v>1</v>
      </c>
      <c r="E5">
        <v>1</v>
      </c>
      <c r="F5">
        <f>1/E5</f>
        <v>1</v>
      </c>
      <c r="H5" s="2">
        <v>1</v>
      </c>
      <c r="I5" s="2">
        <v>1</v>
      </c>
      <c r="K5" t="s">
        <v>8</v>
      </c>
      <c r="O5">
        <f>SQRT(AVERAGE(M6:M9))</f>
        <v>1.6903958165260957</v>
      </c>
      <c r="Q5" s="2">
        <v>1</v>
      </c>
      <c r="R5" s="2">
        <v>1</v>
      </c>
      <c r="T5" t="s">
        <v>8</v>
      </c>
      <c r="X5">
        <f>SQRT(AVERAGE(V6:V9))</f>
        <v>1.0420022900646622</v>
      </c>
    </row>
    <row r="6" spans="1:24" x14ac:dyDescent="0.3">
      <c r="A6" s="1">
        <v>43862</v>
      </c>
      <c r="B6">
        <v>0</v>
      </c>
      <c r="D6">
        <v>1</v>
      </c>
      <c r="E6">
        <v>1</v>
      </c>
      <c r="F6">
        <f>1/E6</f>
        <v>1</v>
      </c>
      <c r="H6">
        <f>IF($B5&lt;&gt;0,($D5*$B$1)+((1-$B$1)*H5),H5)</f>
        <v>1</v>
      </c>
      <c r="I6">
        <f>IF(B5&lt;&gt;0,(E5*$B$2)+((1-$B$2)*I5),I5)</f>
        <v>1</v>
      </c>
      <c r="K6">
        <f>IF(D5&lt;&gt;0,H6/I6,0)</f>
        <v>1</v>
      </c>
      <c r="M6">
        <f>(B6-K6)^2</f>
        <v>1</v>
      </c>
      <c r="Q6">
        <f>IF($B5&lt;&gt;0,($D5*$B$1)+((1-$B$1)*Q5),Q5)</f>
        <v>1</v>
      </c>
      <c r="R6">
        <f>IF(B5&lt;&gt;0,(1*$B$2)+((1-$B$2)*R5),(0*$B$2)+((1-$B$2)*R5))</f>
        <v>1</v>
      </c>
      <c r="T6">
        <f>IF(D5&lt;&gt;0,Q6*R6,0)</f>
        <v>1</v>
      </c>
      <c r="V6">
        <f>(N6-T6)^2</f>
        <v>1</v>
      </c>
    </row>
    <row r="7" spans="1:24" x14ac:dyDescent="0.3">
      <c r="A7" s="1">
        <v>43891</v>
      </c>
      <c r="B7">
        <v>4</v>
      </c>
      <c r="D7">
        <v>4</v>
      </c>
      <c r="E7">
        <v>2</v>
      </c>
      <c r="F7">
        <f>1/E7</f>
        <v>0.5</v>
      </c>
      <c r="H7">
        <f t="shared" ref="H7:H10" si="0">IF($B6&lt;&gt;0,($D6*$B$1)+((1-$B$1)*H6),H6)</f>
        <v>1</v>
      </c>
      <c r="I7">
        <f>IF(B6&lt;&gt;0,(E6*$B$2)+((1-$B$2)*I6),I6)</f>
        <v>1</v>
      </c>
      <c r="K7">
        <f>IF(D6&lt;&gt;0,H7/I7,0)</f>
        <v>1</v>
      </c>
      <c r="M7">
        <f t="shared" ref="M7:M9" si="1">(B7-K7)^2</f>
        <v>9</v>
      </c>
      <c r="Q7">
        <f t="shared" ref="Q7:Q10" si="2">IF($B6&lt;&gt;0,($D6*$B$1)+((1-$B$1)*Q6),Q6)</f>
        <v>1</v>
      </c>
      <c r="R7">
        <f>IF(B6&lt;&gt;0,(1*$B$2)+((1-$B$2)*R6),(0*$B$2)+((1-$B$2)*R6))</f>
        <v>0.9</v>
      </c>
      <c r="T7">
        <f>IF(D6&lt;&gt;0,Q7*R7,0)</f>
        <v>0.9</v>
      </c>
      <c r="V7">
        <f>(N7-T7)^2</f>
        <v>0.81</v>
      </c>
    </row>
    <row r="8" spans="1:24" x14ac:dyDescent="0.3">
      <c r="A8" s="1">
        <v>43922</v>
      </c>
      <c r="B8">
        <v>0</v>
      </c>
      <c r="D8">
        <v>4</v>
      </c>
      <c r="E8">
        <v>1</v>
      </c>
      <c r="F8">
        <f>1/E8</f>
        <v>1</v>
      </c>
      <c r="H8">
        <f t="shared" si="0"/>
        <v>1.3</v>
      </c>
      <c r="I8">
        <f>IF(B7&lt;&gt;0,(E7*$B$2)+((1-$B$2)*I7),I7)</f>
        <v>1.1000000000000001</v>
      </c>
      <c r="K8">
        <f>IF(D7&lt;&gt;0,H8/I8,0)</f>
        <v>1.1818181818181817</v>
      </c>
      <c r="M8">
        <f t="shared" si="1"/>
        <v>1.3966942148760326</v>
      </c>
      <c r="Q8">
        <f t="shared" si="2"/>
        <v>1.3</v>
      </c>
      <c r="R8">
        <f>IF(B7&lt;&gt;0,(1*$B$2)+((1-$B$2)*R7),(0*$B$2)+((1-$B$2)*R7))</f>
        <v>0.91</v>
      </c>
      <c r="T8">
        <f>IF(D7&lt;&gt;0,Q8*R8,0)</f>
        <v>1.1830000000000001</v>
      </c>
      <c r="V8">
        <f>(N8-T8)^2</f>
        <v>1.3994890000000002</v>
      </c>
    </row>
    <row r="9" spans="1:24" x14ac:dyDescent="0.3">
      <c r="A9" s="1">
        <v>43952</v>
      </c>
      <c r="B9">
        <v>1</v>
      </c>
      <c r="D9">
        <v>1</v>
      </c>
      <c r="E9">
        <v>2</v>
      </c>
      <c r="F9">
        <f>1/E9</f>
        <v>0.5</v>
      </c>
      <c r="H9">
        <f t="shared" si="0"/>
        <v>1.3</v>
      </c>
      <c r="I9">
        <f>IF(B8&lt;&gt;0,(E8*$B$2)+((1-$B$2)*I8),I8)</f>
        <v>1.1000000000000001</v>
      </c>
      <c r="K9">
        <f>IF(D8&lt;&gt;0,H9/I9,0)</f>
        <v>1.1818181818181817</v>
      </c>
      <c r="M9">
        <f t="shared" si="1"/>
        <v>3.305785123966936E-2</v>
      </c>
      <c r="Q9">
        <f t="shared" si="2"/>
        <v>1.3</v>
      </c>
      <c r="R9">
        <f>IF(B8&lt;&gt;0,(1*$B$2)+((1-$B$2)*R8),(0*$B$2)+((1-$B$2)*R8))</f>
        <v>0.81900000000000006</v>
      </c>
      <c r="T9">
        <f>IF(D8&lt;&gt;0,Q9*R9,0)</f>
        <v>1.0647000000000002</v>
      </c>
      <c r="V9">
        <f>(N9-T9)^2</f>
        <v>1.1335860900000003</v>
      </c>
    </row>
    <row r="10" spans="1:24" x14ac:dyDescent="0.3">
      <c r="A10" s="4" t="s">
        <v>13</v>
      </c>
      <c r="B10" s="4"/>
      <c r="C10" s="4"/>
      <c r="D10" s="4"/>
      <c r="E10" s="4"/>
      <c r="F10" s="4"/>
      <c r="H10" s="4">
        <f t="shared" si="0"/>
        <v>1.2700000000000002</v>
      </c>
      <c r="I10" s="4">
        <f>IF(B9&lt;&gt;0,(E9*$B$2)+((1-$B$2)*I9),I9)</f>
        <v>1.1900000000000002</v>
      </c>
      <c r="J10" s="4"/>
      <c r="K10" s="7">
        <f>IF(D9&lt;&gt;0,H10/I10,0)</f>
        <v>1.0672268907563025</v>
      </c>
      <c r="L10" s="4"/>
      <c r="M10" s="4"/>
      <c r="N10" s="4"/>
      <c r="O10" s="4"/>
      <c r="Q10" s="4">
        <f t="shared" si="2"/>
        <v>1.2700000000000002</v>
      </c>
      <c r="R10" s="4">
        <f>IF(B9&lt;&gt;0,(1*$B$2)+((1-$B$2)*R9),(0*$B$2)+((1-$B$2)*R9))</f>
        <v>0.83710000000000007</v>
      </c>
      <c r="T10" s="4">
        <f>IF(D9&lt;&gt;0,Q10*R10,0)</f>
        <v>1.0631170000000003</v>
      </c>
      <c r="U10" s="4"/>
      <c r="V10" s="4"/>
      <c r="W10" s="4"/>
      <c r="X10" s="4"/>
    </row>
    <row r="13" spans="1:24" x14ac:dyDescent="0.3">
      <c r="A13" s="3" t="s">
        <v>0</v>
      </c>
      <c r="B13" s="3" t="s">
        <v>2</v>
      </c>
      <c r="D13" s="3" t="s">
        <v>3</v>
      </c>
      <c r="E13" s="3" t="s">
        <v>4</v>
      </c>
      <c r="F13" s="8" t="s">
        <v>14</v>
      </c>
      <c r="H13" s="3" t="s">
        <v>11</v>
      </c>
      <c r="I13" s="3" t="s">
        <v>12</v>
      </c>
      <c r="K13" s="3" t="s">
        <v>7</v>
      </c>
      <c r="M13" s="3" t="s">
        <v>10</v>
      </c>
      <c r="O13" s="3" t="s">
        <v>9</v>
      </c>
      <c r="Q13" s="3" t="s">
        <v>11</v>
      </c>
      <c r="R13" s="3" t="s">
        <v>15</v>
      </c>
      <c r="T13" s="3" t="s">
        <v>7</v>
      </c>
      <c r="V13" s="3" t="s">
        <v>10</v>
      </c>
      <c r="X13" s="3" t="s">
        <v>9</v>
      </c>
    </row>
    <row r="14" spans="1:24" x14ac:dyDescent="0.3">
      <c r="A14" s="1">
        <v>43831</v>
      </c>
      <c r="B14">
        <v>0</v>
      </c>
      <c r="D14">
        <v>0</v>
      </c>
      <c r="E14">
        <v>1</v>
      </c>
      <c r="F14">
        <f>1/E14</f>
        <v>1</v>
      </c>
      <c r="H14" s="2">
        <v>4</v>
      </c>
      <c r="I14" s="2">
        <v>3</v>
      </c>
      <c r="K14" t="s">
        <v>8</v>
      </c>
      <c r="O14">
        <f>SQRT(AVERAGE(M15:M18))</f>
        <v>2.1147629234082532</v>
      </c>
      <c r="Q14" s="2">
        <v>4</v>
      </c>
      <c r="R14" s="2">
        <v>0</v>
      </c>
      <c r="T14" t="s">
        <v>8</v>
      </c>
      <c r="X14">
        <f>SQRT(AVERAGE(V15:V18))</f>
        <v>0.26907248094147423</v>
      </c>
    </row>
    <row r="15" spans="1:24" x14ac:dyDescent="0.3">
      <c r="A15" s="1">
        <v>43862</v>
      </c>
      <c r="B15">
        <v>0</v>
      </c>
      <c r="D15">
        <v>0</v>
      </c>
      <c r="E15">
        <v>2</v>
      </c>
      <c r="F15">
        <f>1/E15</f>
        <v>0.5</v>
      </c>
      <c r="H15">
        <f>IF($B14&lt;&gt;0,($D14*$B$1)+((1-$B$1)*H14),H14)</f>
        <v>4</v>
      </c>
      <c r="I15">
        <f>IF(B14&lt;&gt;0,(E14*$B$2)+((1-$B$2)*I14),I14)</f>
        <v>3</v>
      </c>
      <c r="K15">
        <f>IF(D14&lt;&gt;0,H15/I15,0)</f>
        <v>0</v>
      </c>
      <c r="M15">
        <f>(B15-K15)^2</f>
        <v>0</v>
      </c>
      <c r="Q15">
        <f>IF($B14&lt;&gt;0,($D14*$B$1)+((1-$B$1)*Q14),Q14)</f>
        <v>4</v>
      </c>
      <c r="R15">
        <f>IF(B14&lt;&gt;0,(1*$B$2)+((1-$B$2)*R14),(0*$B$2)+((1-$B$2)*R14))</f>
        <v>0</v>
      </c>
      <c r="T15">
        <f>IF(D14&lt;&gt;0,Q15*R15,0)</f>
        <v>0</v>
      </c>
      <c r="V15">
        <f>(N15-T15)^2</f>
        <v>0</v>
      </c>
    </row>
    <row r="16" spans="1:24" x14ac:dyDescent="0.3">
      <c r="A16" s="1">
        <v>43891</v>
      </c>
      <c r="B16">
        <v>4</v>
      </c>
      <c r="D16">
        <v>4</v>
      </c>
      <c r="E16">
        <v>3</v>
      </c>
      <c r="F16">
        <f>1/E16</f>
        <v>0.33333333333333331</v>
      </c>
      <c r="H16">
        <f t="shared" ref="H16:H19" si="3">IF($B15&lt;&gt;0,($D15*$B$1)+((1-$B$1)*H15),H15)</f>
        <v>4</v>
      </c>
      <c r="I16">
        <f>IF(B15&lt;&gt;0,(E15*$B$2)+((1-$B$2)*I15),I15)</f>
        <v>3</v>
      </c>
      <c r="K16">
        <f>IF(D15&lt;&gt;0,H16/I16,0)</f>
        <v>0</v>
      </c>
      <c r="M16">
        <f t="shared" ref="M16:M18" si="4">(B16-K16)^2</f>
        <v>16</v>
      </c>
      <c r="Q16">
        <f t="shared" ref="Q16:Q19" si="5">IF($B15&lt;&gt;0,($D15*$B$1)+((1-$B$1)*Q15),Q15)</f>
        <v>4</v>
      </c>
      <c r="R16">
        <f>IF(B15&lt;&gt;0,(1*$B$2)+((1-$B$2)*R15),(0*$B$2)+((1-$B$2)*R15))</f>
        <v>0</v>
      </c>
      <c r="T16">
        <f>IF(D15&lt;&gt;0,Q16*R16,0)</f>
        <v>0</v>
      </c>
      <c r="V16">
        <f>(N16-T16)^2</f>
        <v>0</v>
      </c>
    </row>
    <row r="17" spans="1:24" x14ac:dyDescent="0.3">
      <c r="A17" s="1">
        <v>43922</v>
      </c>
      <c r="B17">
        <v>0</v>
      </c>
      <c r="D17">
        <v>4</v>
      </c>
      <c r="E17">
        <v>1</v>
      </c>
      <c r="F17">
        <f>1/E17</f>
        <v>1</v>
      </c>
      <c r="H17">
        <f t="shared" si="3"/>
        <v>4</v>
      </c>
      <c r="I17">
        <f>IF(B16&lt;&gt;0,(E16*$B$2)+((1-$B$2)*I16),I16)</f>
        <v>3</v>
      </c>
      <c r="K17">
        <f>IF(D16&lt;&gt;0,H17/I17,0)</f>
        <v>1.3333333333333333</v>
      </c>
      <c r="M17">
        <f t="shared" si="4"/>
        <v>1.7777777777777777</v>
      </c>
      <c r="Q17">
        <f t="shared" si="5"/>
        <v>4</v>
      </c>
      <c r="R17">
        <f>IF(B16&lt;&gt;0,(1*$B$2)+((1-$B$2)*R16),(0*$B$2)+((1-$B$2)*R16))</f>
        <v>0.1</v>
      </c>
      <c r="T17">
        <f>IF(D16&lt;&gt;0,Q17*R17,0)</f>
        <v>0.4</v>
      </c>
      <c r="V17">
        <f>(N17-T17)^2</f>
        <v>0.16000000000000003</v>
      </c>
    </row>
    <row r="18" spans="1:24" x14ac:dyDescent="0.3">
      <c r="A18" s="1">
        <v>43952</v>
      </c>
      <c r="B18">
        <v>1</v>
      </c>
      <c r="D18">
        <v>1</v>
      </c>
      <c r="E18">
        <v>2</v>
      </c>
      <c r="F18">
        <f>1/E18</f>
        <v>0.5</v>
      </c>
      <c r="H18">
        <f t="shared" si="3"/>
        <v>4</v>
      </c>
      <c r="I18">
        <f>IF(B17&lt;&gt;0,(E17*$B$2)+((1-$B$2)*I17),I17)</f>
        <v>3</v>
      </c>
      <c r="K18">
        <f>IF(D17&lt;&gt;0,H18/I18,0)</f>
        <v>1.3333333333333333</v>
      </c>
      <c r="M18">
        <f t="shared" si="4"/>
        <v>0.11111111111111106</v>
      </c>
      <c r="Q18">
        <f t="shared" si="5"/>
        <v>4</v>
      </c>
      <c r="R18">
        <f>IF(B17&lt;&gt;0,(1*$B$2)+((1-$B$2)*R17),(0*$B$2)+((1-$B$2)*R17))</f>
        <v>9.0000000000000011E-2</v>
      </c>
      <c r="T18">
        <f>IF(D17&lt;&gt;0,Q18*R18,0)</f>
        <v>0.36000000000000004</v>
      </c>
      <c r="V18">
        <f>(N18-T18)^2</f>
        <v>0.12960000000000002</v>
      </c>
    </row>
    <row r="19" spans="1:24" x14ac:dyDescent="0.3">
      <c r="A19" s="4" t="s">
        <v>13</v>
      </c>
      <c r="B19" s="4"/>
      <c r="C19" s="4"/>
      <c r="D19" s="4"/>
      <c r="E19" s="4"/>
      <c r="F19" s="4"/>
      <c r="H19" s="4">
        <f t="shared" si="3"/>
        <v>3.7</v>
      </c>
      <c r="I19" s="4">
        <f>IF(B18&lt;&gt;0,(E18*$B$2)+((1-$B$2)*I18),I18)</f>
        <v>2.9000000000000004</v>
      </c>
      <c r="J19" s="4"/>
      <c r="K19" s="7">
        <f>IF(D18&lt;&gt;0,H19/I19,0)</f>
        <v>1.2758620689655171</v>
      </c>
      <c r="L19" s="4"/>
      <c r="M19" s="4"/>
      <c r="N19" s="4"/>
      <c r="O19" s="4"/>
      <c r="Q19" s="4">
        <f t="shared" si="5"/>
        <v>3.7</v>
      </c>
      <c r="R19" s="4">
        <f>IF(B18&lt;&gt;0,(1*$B$2)+((1-$B$2)*R18),(0*$B$2)+((1-$B$2)*R18))</f>
        <v>0.18100000000000002</v>
      </c>
      <c r="T19" s="4">
        <f>IF(D18&lt;&gt;0,Q19*R19,0)</f>
        <v>0.66970000000000007</v>
      </c>
      <c r="U19" s="4"/>
      <c r="V19" s="4"/>
      <c r="W19" s="4"/>
      <c r="X19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Croston-TSB</vt:lpstr>
    </vt:vector>
  </TitlesOfParts>
  <Company>Prada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Scattolin</dc:creator>
  <cp:lastModifiedBy>Marco Scattolin</cp:lastModifiedBy>
  <dcterms:created xsi:type="dcterms:W3CDTF">2022-03-16T09:30:02Z</dcterms:created>
  <dcterms:modified xsi:type="dcterms:W3CDTF">2022-03-17T09:22:53Z</dcterms:modified>
</cp:coreProperties>
</file>