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" yWindow="540" windowWidth="22716" windowHeight="12372"/>
  </bookViews>
  <sheets>
    <sheet name="Aminoacid content " sheetId="1" r:id="rId1"/>
    <sheet name="N in protein" sheetId="2" r:id="rId2"/>
    <sheet name="Carbohydrate types" sheetId="3" r:id="rId3"/>
    <sheet name="Codes" sheetId="4" r:id="rId4"/>
    <sheet name="Average food types" sheetId="5" r:id="rId5"/>
    <sheet name="List_DB" sheetId="6" r:id="rId6"/>
    <sheet name="Formulas and elemental %" sheetId="7" r:id="rId7"/>
  </sheets>
  <calcPr calcId="145621"/>
</workbook>
</file>

<file path=xl/calcChain.xml><?xml version="1.0" encoding="utf-8"?>
<calcChain xmlns="http://schemas.openxmlformats.org/spreadsheetml/2006/main">
  <c r="I42" i="7" l="1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J26" i="7"/>
  <c r="J25" i="7"/>
  <c r="J24" i="7"/>
  <c r="J23" i="7"/>
  <c r="I23" i="7"/>
  <c r="J22" i="7"/>
  <c r="I22" i="7"/>
  <c r="J21" i="7"/>
  <c r="I21" i="7"/>
  <c r="J20" i="7"/>
  <c r="I20" i="7"/>
  <c r="J19" i="7"/>
  <c r="I19" i="7"/>
  <c r="J18" i="7"/>
  <c r="I18" i="7"/>
  <c r="J17" i="7"/>
  <c r="I17" i="7"/>
  <c r="J16" i="7"/>
  <c r="I16" i="7"/>
  <c r="J15" i="7"/>
  <c r="I15" i="7"/>
  <c r="J14" i="7"/>
  <c r="I14" i="7"/>
  <c r="J13" i="7"/>
  <c r="I13" i="7"/>
  <c r="J12" i="7"/>
  <c r="I12" i="7"/>
  <c r="J11" i="7"/>
  <c r="I11" i="7"/>
  <c r="J10" i="7"/>
  <c r="I10" i="7"/>
  <c r="J9" i="7"/>
  <c r="I9" i="7"/>
  <c r="J8" i="7"/>
  <c r="I8" i="7"/>
  <c r="J7" i="7"/>
  <c r="I7" i="7"/>
  <c r="J6" i="7"/>
  <c r="M5" i="7" s="1"/>
  <c r="I6" i="7"/>
  <c r="I5" i="7"/>
  <c r="I4" i="7"/>
  <c r="I3" i="7"/>
  <c r="I25" i="7" s="1"/>
  <c r="I2" i="7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I24" i="7" l="1"/>
  <c r="I26" i="7"/>
</calcChain>
</file>

<file path=xl/sharedStrings.xml><?xml version="1.0" encoding="utf-8"?>
<sst xmlns="http://schemas.openxmlformats.org/spreadsheetml/2006/main" count="5107" uniqueCount="2086">
  <si>
    <t xml:space="preserve">Food </t>
  </si>
  <si>
    <t>N:Protein ratio</t>
  </si>
  <si>
    <t>Sosulski and Imafidon 1990</t>
  </si>
  <si>
    <t>casein</t>
  </si>
  <si>
    <t>Source</t>
  </si>
  <si>
    <t>monosaccharides</t>
  </si>
  <si>
    <t>FAO Amino-acid content of foods</t>
  </si>
  <si>
    <t>A= mg/gNtot  B= mg/100g food</t>
  </si>
  <si>
    <t>Item No.</t>
  </si>
  <si>
    <t>milk</t>
  </si>
  <si>
    <t>cheese</t>
  </si>
  <si>
    <t>egg</t>
  </si>
  <si>
    <t>beef</t>
  </si>
  <si>
    <t>chicken</t>
  </si>
  <si>
    <t>fish</t>
  </si>
  <si>
    <t>wheat</t>
  </si>
  <si>
    <t>rice</t>
  </si>
  <si>
    <t>corn</t>
  </si>
  <si>
    <t>sorghum</t>
  </si>
  <si>
    <t>field pea</t>
  </si>
  <si>
    <t>dry bean</t>
  </si>
  <si>
    <t>carrot</t>
  </si>
  <si>
    <t>beet</t>
  </si>
  <si>
    <t>potato</t>
  </si>
  <si>
    <t>lettuce</t>
  </si>
  <si>
    <t>cabbage</t>
  </si>
  <si>
    <t>tomato</t>
  </si>
  <si>
    <t>banana</t>
  </si>
  <si>
    <t>apple</t>
  </si>
  <si>
    <t>mushroom</t>
  </si>
  <si>
    <t>average</t>
  </si>
  <si>
    <t>Food</t>
  </si>
  <si>
    <t>disaccharide</t>
  </si>
  <si>
    <t>Moisture (g/100 g)</t>
  </si>
  <si>
    <t>trisaccharide</t>
  </si>
  <si>
    <t>tetrasaccharide</t>
  </si>
  <si>
    <t>Nitrogen (g/100 g)</t>
  </si>
  <si>
    <t>Conversion factor (N)</t>
  </si>
  <si>
    <t>Protein (g/100 g)</t>
  </si>
  <si>
    <t>Protein calorie percent</t>
  </si>
  <si>
    <t>Id</t>
  </si>
  <si>
    <t>Item no</t>
  </si>
  <si>
    <t>Glucose</t>
  </si>
  <si>
    <t>Fructose</t>
  </si>
  <si>
    <t>Galactose</t>
  </si>
  <si>
    <t>Sucrose</t>
  </si>
  <si>
    <t>Maltose</t>
  </si>
  <si>
    <t>Ramnose</t>
  </si>
  <si>
    <t>Raffinose</t>
  </si>
  <si>
    <t>Stachyose</t>
  </si>
  <si>
    <t>Unidentified 1</t>
  </si>
  <si>
    <t>Results expressed as</t>
  </si>
  <si>
    <t>Unidentified 2</t>
  </si>
  <si>
    <t>% fresh weight</t>
  </si>
  <si>
    <t>Isoleucine</t>
  </si>
  <si>
    <t>Lee et al 1970</t>
  </si>
  <si>
    <t>Asparagus</t>
  </si>
  <si>
    <t>Leucine</t>
  </si>
  <si>
    <t>Beetroot</t>
  </si>
  <si>
    <t>Lysine</t>
  </si>
  <si>
    <t>Methionine</t>
  </si>
  <si>
    <t>Broccoli</t>
  </si>
  <si>
    <t>Cystine</t>
  </si>
  <si>
    <t>Brussel sprouts</t>
  </si>
  <si>
    <t>Cabbage</t>
  </si>
  <si>
    <t>Phenylalanine</t>
  </si>
  <si>
    <t>Tyrosine</t>
  </si>
  <si>
    <t>Carrot</t>
  </si>
  <si>
    <t>Threonine</t>
  </si>
  <si>
    <t>Cauliflower</t>
  </si>
  <si>
    <t>Tryptophan</t>
  </si>
  <si>
    <t>Celery</t>
  </si>
  <si>
    <t>Cucumber</t>
  </si>
  <si>
    <t>Valine</t>
  </si>
  <si>
    <t>Eggplant</t>
  </si>
  <si>
    <t>Endive</t>
  </si>
  <si>
    <t>Arginine</t>
  </si>
  <si>
    <t>Escarole</t>
  </si>
  <si>
    <t>Histidine</t>
  </si>
  <si>
    <t>Alanine</t>
  </si>
  <si>
    <t>Aspartic acid</t>
  </si>
  <si>
    <t>Leek</t>
  </si>
  <si>
    <t>Lettuce</t>
  </si>
  <si>
    <t>Melon</t>
  </si>
  <si>
    <t>Watermelon</t>
  </si>
  <si>
    <t>Onion</t>
  </si>
  <si>
    <t>Glutamic acid</t>
  </si>
  <si>
    <t>Parsley</t>
  </si>
  <si>
    <t>Pepper</t>
  </si>
  <si>
    <t>Glycine</t>
  </si>
  <si>
    <t>Potato</t>
  </si>
  <si>
    <t>Pumpkin</t>
  </si>
  <si>
    <t>Proline</t>
  </si>
  <si>
    <t>Radish</t>
  </si>
  <si>
    <t>Spinach</t>
  </si>
  <si>
    <t>Serine</t>
  </si>
  <si>
    <t>Squash</t>
  </si>
  <si>
    <t>Total essential am. ac.</t>
  </si>
  <si>
    <t>Maize</t>
  </si>
  <si>
    <t>Swiss chard</t>
  </si>
  <si>
    <t>Total amino acids</t>
  </si>
  <si>
    <t>Sweet potato</t>
  </si>
  <si>
    <t>Tomato</t>
  </si>
  <si>
    <t>Turnip</t>
  </si>
  <si>
    <t>Apple</t>
  </si>
  <si>
    <t>Apricot</t>
  </si>
  <si>
    <t>Currant</t>
  </si>
  <si>
    <t>Grape</t>
  </si>
  <si>
    <t>Peach</t>
  </si>
  <si>
    <t>Pear</t>
  </si>
  <si>
    <t>Plum</t>
  </si>
  <si>
    <t>Raspberry</t>
  </si>
  <si>
    <t>Cherry</t>
  </si>
  <si>
    <t>Strawberry</t>
  </si>
  <si>
    <t xml:space="preserve">Dry bean </t>
  </si>
  <si>
    <t>Fava bean</t>
  </si>
  <si>
    <t>Pea bean</t>
  </si>
  <si>
    <t>Pea</t>
  </si>
  <si>
    <t>Codes</t>
  </si>
  <si>
    <t>V</t>
  </si>
  <si>
    <t>F</t>
  </si>
  <si>
    <t>E</t>
  </si>
  <si>
    <t>P</t>
  </si>
  <si>
    <t>L</t>
  </si>
  <si>
    <r>
      <t>Barley (</t>
    </r>
    <r>
      <rPr>
        <i/>
        <sz val="8"/>
        <color rgb="FF000000"/>
        <rFont val="Arial"/>
      </rPr>
      <t>Hordeum vulgare</t>
    </r>
    <r>
      <rPr>
        <sz val="8"/>
        <color rgb="FF000000"/>
        <rFont val="Arial"/>
      </rPr>
      <t>) whole seed, hulls removed</t>
    </r>
  </si>
  <si>
    <r>
      <t>Acha (</t>
    </r>
    <r>
      <rPr>
        <i/>
        <sz val="8"/>
        <color rgb="FF000000"/>
        <rFont val="Arial"/>
      </rPr>
      <t>Digitaria exilis</t>
    </r>
    <r>
      <rPr>
        <sz val="8"/>
        <color rgb="FF000000"/>
        <rFont val="Arial"/>
      </rPr>
      <t>) hulled</t>
    </r>
  </si>
  <si>
    <t>G</t>
  </si>
  <si>
    <r>
      <t>Barley (</t>
    </r>
    <r>
      <rPr>
        <i/>
        <sz val="8"/>
        <color rgb="FF000000"/>
        <rFont val="Arial"/>
      </rPr>
      <t>Hordeum vulgare</t>
    </r>
    <r>
      <rPr>
        <sz val="8"/>
        <color rgb="FF000000"/>
        <rFont val="Arial"/>
      </rPr>
      <t>) whole seed, hulls removed</t>
    </r>
  </si>
  <si>
    <r>
      <t>Barley (</t>
    </r>
    <r>
      <rPr>
        <i/>
        <sz val="8"/>
        <color rgb="FF000000"/>
        <rFont val="Arial"/>
      </rPr>
      <t>Hordeum vulgare</t>
    </r>
    <r>
      <rPr>
        <sz val="8"/>
        <color rgb="FF000000"/>
        <rFont val="Arial"/>
      </rPr>
      <t>) whole seed, hulls removed</t>
    </r>
  </si>
  <si>
    <r>
      <t>Mais (</t>
    </r>
    <r>
      <rPr>
        <i/>
        <sz val="8"/>
        <color rgb="FF000000"/>
        <rFont val="Arial"/>
      </rPr>
      <t>Zea mays</t>
    </r>
    <r>
      <rPr>
        <sz val="8"/>
        <color rgb="FF000000"/>
        <rFont val="Arial"/>
      </rPr>
      <t>) grain or whole meal</t>
    </r>
  </si>
  <si>
    <r>
      <t>Mais (</t>
    </r>
    <r>
      <rPr>
        <i/>
        <sz val="8"/>
        <color rgb="FF000000"/>
        <rFont val="Arial"/>
      </rPr>
      <t>Zea mays</t>
    </r>
    <r>
      <rPr>
        <sz val="8"/>
        <color rgb="FF000000"/>
        <rFont val="Arial"/>
      </rPr>
      <t>) grain or whole meal</t>
    </r>
  </si>
  <si>
    <r>
      <t>Millet (</t>
    </r>
    <r>
      <rPr>
        <i/>
        <sz val="8"/>
        <color rgb="FF000000"/>
        <rFont val="Arial"/>
      </rPr>
      <t>Pennisetum</t>
    </r>
    <r>
      <rPr>
        <sz val="8"/>
        <color rgb="FF000000"/>
        <rFont val="Arial"/>
      </rPr>
      <t> spp.) grain</t>
    </r>
  </si>
  <si>
    <r>
      <t>Oats (</t>
    </r>
    <r>
      <rPr>
        <i/>
        <sz val="8"/>
        <color rgb="FF000000"/>
        <rFont val="Arial"/>
      </rPr>
      <t>Avena sativa</t>
    </r>
    <r>
      <rPr>
        <sz val="8"/>
        <color rgb="FF000000"/>
        <rFont val="Arial"/>
      </rPr>
      <t>) meal</t>
    </r>
  </si>
  <si>
    <t>-</t>
  </si>
  <si>
    <t>B</t>
  </si>
  <si>
    <r>
      <t>Oats (</t>
    </r>
    <r>
      <rPr>
        <i/>
        <sz val="8"/>
        <color rgb="FF000000"/>
        <rFont val="Arial"/>
      </rPr>
      <t>Avena sativa</t>
    </r>
    <r>
      <rPr>
        <sz val="8"/>
        <color rgb="FF000000"/>
        <rFont val="Arial"/>
      </rPr>
      <t>) meal</t>
    </r>
  </si>
  <si>
    <r>
      <t>Oats (</t>
    </r>
    <r>
      <rPr>
        <i/>
        <sz val="8"/>
        <color rgb="FF000000"/>
        <rFont val="Arial"/>
      </rPr>
      <t>Avena sativa</t>
    </r>
    <r>
      <rPr>
        <sz val="8"/>
        <color rgb="FF000000"/>
        <rFont val="Arial"/>
      </rPr>
      <t>) meal</t>
    </r>
  </si>
  <si>
    <r>
      <t>Oats (</t>
    </r>
    <r>
      <rPr>
        <i/>
        <sz val="8"/>
        <color rgb="FF000000"/>
        <rFont val="Arial"/>
      </rPr>
      <t>Avena sativa</t>
    </r>
    <r>
      <rPr>
        <sz val="8"/>
        <color rgb="FF000000"/>
        <rFont val="Arial"/>
      </rPr>
      <t>) meal</t>
    </r>
  </si>
  <si>
    <r>
      <t>Quinoa (</t>
    </r>
    <r>
      <rPr>
        <i/>
        <sz val="8"/>
        <color rgb="FF000000"/>
        <rFont val="Arial"/>
      </rPr>
      <t>Chenopodium quinoa</t>
    </r>
    <r>
      <rPr>
        <sz val="8"/>
        <color rgb="FF000000"/>
        <rFont val="Arial"/>
      </rPr>
      <t>)</t>
    </r>
  </si>
  <si>
    <r>
      <t>Rice (</t>
    </r>
    <r>
      <rPr>
        <i/>
        <sz val="8"/>
        <color rgb="FF000000"/>
        <rFont val="Arial"/>
      </rPr>
      <t>Oryza</t>
    </r>
    <r>
      <rPr>
        <sz val="8"/>
        <color rgb="FF000000"/>
        <rFont val="Arial"/>
      </rPr>
      <t> spp.) brown or husked</t>
    </r>
  </si>
  <si>
    <r>
      <t>Rice (</t>
    </r>
    <r>
      <rPr>
        <i/>
        <sz val="8"/>
        <color rgb="FF000000"/>
        <rFont val="Arial"/>
      </rPr>
      <t>Oryza</t>
    </r>
    <r>
      <rPr>
        <sz val="8"/>
        <color rgb="FF000000"/>
        <rFont val="Arial"/>
      </rPr>
      <t> spp.) brown or husked</t>
    </r>
  </si>
  <si>
    <t>Rice milled polished</t>
  </si>
  <si>
    <r>
      <t>Rye (</t>
    </r>
    <r>
      <rPr>
        <i/>
        <sz val="8"/>
        <color rgb="FF000000"/>
        <rFont val="Arial"/>
      </rPr>
      <t>Secale cereale</t>
    </r>
    <r>
      <rPr>
        <sz val="8"/>
        <color rgb="FF000000"/>
        <rFont val="Arial"/>
      </rPr>
      <t>) whole meal</t>
    </r>
  </si>
  <si>
    <r>
      <t>Barley (</t>
    </r>
    <r>
      <rPr>
        <i/>
        <sz val="8"/>
        <color rgb="FF000000"/>
        <rFont val="Arial"/>
      </rPr>
      <t>Hordeum vulgare</t>
    </r>
    <r>
      <rPr>
        <sz val="8"/>
        <color rgb="FF000000"/>
        <rFont val="Arial"/>
      </rPr>
      <t>) whole seed, hulls removed</t>
    </r>
  </si>
  <si>
    <r>
      <t>Rye (</t>
    </r>
    <r>
      <rPr>
        <i/>
        <sz val="8"/>
        <color rgb="FF000000"/>
        <rFont val="Arial"/>
      </rPr>
      <t>Secale cereale</t>
    </r>
    <r>
      <rPr>
        <sz val="8"/>
        <color rgb="FF000000"/>
        <rFont val="Arial"/>
      </rPr>
      <t>) whole meal</t>
    </r>
  </si>
  <si>
    <r>
      <t>Rye (</t>
    </r>
    <r>
      <rPr>
        <i/>
        <sz val="8"/>
        <color rgb="FF000000"/>
        <rFont val="Arial"/>
      </rPr>
      <t>Secale cereale</t>
    </r>
    <r>
      <rPr>
        <sz val="8"/>
        <color rgb="FF000000"/>
        <rFont val="Arial"/>
      </rPr>
      <t>) whole meal</t>
    </r>
  </si>
  <si>
    <r>
      <t>a</t>
    </r>
    <r>
      <rPr>
        <sz val="8"/>
        <color rgb="FF000000"/>
        <rFont val="Arial"/>
      </rPr>
      <t>11.0</t>
    </r>
  </si>
  <si>
    <r>
      <t>Wheat (</t>
    </r>
    <r>
      <rPr>
        <i/>
        <sz val="8"/>
        <color rgb="FF000000"/>
        <rFont val="Arial"/>
      </rPr>
      <t>Triticum</t>
    </r>
    <r>
      <rPr>
        <sz val="8"/>
        <color rgb="FF000000"/>
        <rFont val="Arial"/>
      </rPr>
      <t> spp.) whole grain</t>
    </r>
  </si>
  <si>
    <t>germ</t>
  </si>
  <si>
    <t>bran</t>
  </si>
  <si>
    <t>flour 80–90% e.r.</t>
  </si>
  <si>
    <r>
      <t>Potato (</t>
    </r>
    <r>
      <rPr>
        <i/>
        <sz val="8"/>
        <color rgb="FF000000"/>
        <rFont val="Arial"/>
      </rPr>
      <t>Solanum tuberosum</t>
    </r>
    <r>
      <rPr>
        <sz val="8"/>
        <color rgb="FF000000"/>
        <rFont val="Arial"/>
      </rPr>
      <t>)</t>
    </r>
  </si>
  <si>
    <r>
      <t>Sweet potato (</t>
    </r>
    <r>
      <rPr>
        <i/>
        <sz val="8"/>
        <color rgb="FF000000"/>
        <rFont val="Arial"/>
      </rPr>
      <t>Ipomoea batatas</t>
    </r>
    <r>
      <rPr>
        <sz val="8"/>
        <color rgb="FF000000"/>
        <rFont val="Arial"/>
      </rPr>
      <t>)</t>
    </r>
  </si>
  <si>
    <r>
      <t>Tigernut (</t>
    </r>
    <r>
      <rPr>
        <i/>
        <sz val="8"/>
        <color rgb="FF000000"/>
        <rFont val="Arial"/>
      </rPr>
      <t>Cyperus esculentus</t>
    </r>
    <r>
      <rPr>
        <sz val="8"/>
        <color rgb="FF000000"/>
        <rFont val="Arial"/>
      </rPr>
      <t>)</t>
    </r>
  </si>
  <si>
    <t>S</t>
  </si>
  <si>
    <r>
      <t>Bean (</t>
    </r>
    <r>
      <rPr>
        <i/>
        <sz val="8"/>
        <color rgb="FF000000"/>
        <rFont val="Arial"/>
      </rPr>
      <t>Phaseolus vulgaris</t>
    </r>
    <r>
      <rPr>
        <sz val="8"/>
        <color rgb="FF000000"/>
        <rFont val="Arial"/>
      </rPr>
      <t>)</t>
    </r>
  </si>
  <si>
    <r>
      <t>Broad bean (</t>
    </r>
    <r>
      <rPr>
        <i/>
        <sz val="8"/>
        <color rgb="FF000000"/>
        <rFont val="Arial"/>
      </rPr>
      <t>Vicia faba</t>
    </r>
    <r>
      <rPr>
        <sz val="8"/>
        <color rgb="FF000000"/>
        <rFont val="Arial"/>
      </rPr>
      <t>)</t>
    </r>
  </si>
  <si>
    <r>
      <t>Chick-pea (</t>
    </r>
    <r>
      <rPr>
        <i/>
        <sz val="8"/>
        <color rgb="FF000000"/>
        <rFont val="Arial"/>
      </rPr>
      <t>Cicer arietinum</t>
    </r>
    <r>
      <rPr>
        <sz val="8"/>
        <color rgb="FF000000"/>
        <rFont val="Arial"/>
      </rPr>
      <t>)</t>
    </r>
  </si>
  <si>
    <r>
      <t>Lentil (</t>
    </r>
    <r>
      <rPr>
        <i/>
        <sz val="8"/>
        <color rgb="FF000000"/>
        <rFont val="Arial"/>
      </rPr>
      <t>Lens culinaris</t>
    </r>
    <r>
      <rPr>
        <sz val="8"/>
        <color rgb="FF000000"/>
        <rFont val="Arial"/>
      </rPr>
      <t>)</t>
    </r>
  </si>
  <si>
    <r>
      <t>Lupine (</t>
    </r>
    <r>
      <rPr>
        <i/>
        <sz val="8"/>
        <color rgb="FF000000"/>
        <rFont val="Arial"/>
      </rPr>
      <t>Lupinus</t>
    </r>
    <r>
      <rPr>
        <sz val="8"/>
        <color rgb="FF000000"/>
        <rFont val="Arial"/>
      </rPr>
      <t> spp.)</t>
    </r>
  </si>
  <si>
    <r>
      <t>Pea (</t>
    </r>
    <r>
      <rPr>
        <i/>
        <sz val="8"/>
        <color rgb="FF000000"/>
        <rFont val="Arial"/>
      </rPr>
      <t>Pisum sativum</t>
    </r>
    <r>
      <rPr>
        <sz val="8"/>
        <color rgb="FF000000"/>
        <rFont val="Arial"/>
      </rPr>
      <t>)</t>
    </r>
  </si>
  <si>
    <r>
      <t>Soybean (</t>
    </r>
    <r>
      <rPr>
        <i/>
        <sz val="8"/>
        <color rgb="FF000000"/>
        <rFont val="Arial"/>
      </rPr>
      <t>Glycine max</t>
    </r>
    <r>
      <rPr>
        <sz val="8"/>
        <color rgb="FF000000"/>
        <rFont val="Arial"/>
      </rPr>
      <t xml:space="preserve">) seed </t>
    </r>
  </si>
  <si>
    <t>soya milk</t>
  </si>
  <si>
    <t>Almond dry</t>
  </si>
  <si>
    <r>
      <t>Cashew (</t>
    </r>
    <r>
      <rPr>
        <i/>
        <sz val="8"/>
        <color rgb="FF000000"/>
        <rFont val="Arial"/>
      </rPr>
      <t>Anacardium occidentale</t>
    </r>
    <r>
      <rPr>
        <sz val="8"/>
        <color rgb="FF000000"/>
        <rFont val="Arial"/>
      </rPr>
      <t>)</t>
    </r>
  </si>
  <si>
    <r>
      <t>Hazelnut (</t>
    </r>
    <r>
      <rPr>
        <i/>
        <sz val="8"/>
        <color rgb="FF000000"/>
        <rFont val="Arial"/>
      </rPr>
      <t>Corylus avellana</t>
    </r>
    <r>
      <rPr>
        <sz val="8"/>
        <color rgb="FF000000"/>
        <rFont val="Arial"/>
      </rPr>
      <t>)</t>
    </r>
  </si>
  <si>
    <r>
      <t>Melon (</t>
    </r>
    <r>
      <rPr>
        <i/>
        <sz val="8"/>
        <color rgb="FF000000"/>
        <rFont val="Arial"/>
      </rPr>
      <t>Citrullus</t>
    </r>
    <r>
      <rPr>
        <sz val="8"/>
        <color rgb="FF000000"/>
        <rFont val="Arial"/>
      </rPr>
      <t> spp.)</t>
    </r>
  </si>
  <si>
    <r>
      <t>Pistachio (</t>
    </r>
    <r>
      <rPr>
        <i/>
        <sz val="8"/>
        <color rgb="FF000000"/>
        <rFont val="Arial"/>
      </rPr>
      <t>Pistacia spp.</t>
    </r>
    <r>
      <rPr>
        <sz val="8"/>
        <color rgb="FF000000"/>
        <rFont val="Arial"/>
      </rPr>
      <t>)</t>
    </r>
  </si>
  <si>
    <r>
      <t>Sesame (</t>
    </r>
    <r>
      <rPr>
        <i/>
        <sz val="8"/>
        <color rgb="FF000000"/>
        <rFont val="Arial"/>
      </rPr>
      <t>Sesamum spp.</t>
    </r>
    <r>
      <rPr>
        <sz val="8"/>
        <color rgb="FF000000"/>
        <rFont val="Arial"/>
      </rPr>
      <t>)</t>
    </r>
  </si>
  <si>
    <r>
      <t>Sunflower (</t>
    </r>
    <r>
      <rPr>
        <i/>
        <sz val="8"/>
        <color rgb="FF000000"/>
        <rFont val="Arial"/>
      </rPr>
      <t>Helianthus</t>
    </r>
    <r>
      <rPr>
        <sz val="8"/>
        <color rgb="FF000000"/>
        <rFont val="Arial"/>
      </rPr>
      <t>spp.) seed</t>
    </r>
  </si>
  <si>
    <r>
      <t>Walnut (</t>
    </r>
    <r>
      <rPr>
        <i/>
        <sz val="8"/>
        <color rgb="FF000000"/>
        <rFont val="Arial"/>
      </rPr>
      <t>Juglans regia</t>
    </r>
    <r>
      <rPr>
        <sz val="8"/>
        <color rgb="FF000000"/>
        <rFont val="Arial"/>
      </rPr>
      <t>)</t>
    </r>
  </si>
  <si>
    <r>
      <t>Asparagus (</t>
    </r>
    <r>
      <rPr>
        <i/>
        <sz val="8"/>
        <color rgb="FF000000"/>
        <rFont val="Arial"/>
      </rPr>
      <t>Asparagus officinalis</t>
    </r>
    <r>
      <rPr>
        <sz val="8"/>
        <color rgb="FF000000"/>
        <rFont val="Arial"/>
      </rPr>
      <t>) young shoots</t>
    </r>
  </si>
  <si>
    <t>beetroot</t>
  </si>
  <si>
    <r>
      <t>Cabbage (</t>
    </r>
    <r>
      <rPr>
        <i/>
        <sz val="8"/>
        <color rgb="FF000000"/>
        <rFont val="Arial"/>
      </rPr>
      <t>Brassica oleracea capitata</t>
    </r>
    <r>
      <rPr>
        <sz val="8"/>
        <color rgb="FF000000"/>
        <rFont val="Arial"/>
      </rPr>
      <t>) leaves</t>
    </r>
  </si>
  <si>
    <r>
      <t>Caper (</t>
    </r>
    <r>
      <rPr>
        <i/>
        <sz val="8"/>
        <color rgb="FF000000"/>
        <rFont val="Arial"/>
      </rPr>
      <t>Capparis corymbosa</t>
    </r>
    <r>
      <rPr>
        <sz val="8"/>
        <color rgb="FF000000"/>
        <rFont val="Arial"/>
      </rPr>
      <t>) leaves</t>
    </r>
  </si>
  <si>
    <t xml:space="preserve"> Carrot root</t>
  </si>
  <si>
    <r>
      <t>Cauliflower (</t>
    </r>
    <r>
      <rPr>
        <i/>
        <sz val="8"/>
        <color rgb="FF000000"/>
        <rFont val="Arial"/>
      </rPr>
      <t>Brassica oleracea v. botrytis</t>
    </r>
    <r>
      <rPr>
        <sz val="8"/>
        <color rgb="FF000000"/>
        <rFont val="Arial"/>
      </rPr>
      <t>)</t>
    </r>
  </si>
  <si>
    <r>
      <t>Celery (</t>
    </r>
    <r>
      <rPr>
        <i/>
        <sz val="8"/>
        <color rgb="FF000000"/>
        <rFont val="Arial"/>
      </rPr>
      <t>Apium graveolens</t>
    </r>
    <r>
      <rPr>
        <sz val="8"/>
        <color rgb="FF000000"/>
        <rFont val="Arial"/>
      </rPr>
      <t>) stems and leaves</t>
    </r>
  </si>
  <si>
    <r>
      <t>Cucumber (</t>
    </r>
    <r>
      <rPr>
        <i/>
        <sz val="8"/>
        <color rgb="FF000000"/>
        <rFont val="Arial"/>
      </rPr>
      <t>Cucumis sativus</t>
    </r>
    <r>
      <rPr>
        <sz val="8"/>
        <color rgb="FF000000"/>
        <rFont val="Arial"/>
      </rPr>
      <t>)</t>
    </r>
  </si>
  <si>
    <t>eggplant fruit</t>
  </si>
  <si>
    <r>
      <t>Endive (</t>
    </r>
    <r>
      <rPr>
        <i/>
        <sz val="8"/>
        <color rgb="FF000000"/>
        <rFont val="Arial"/>
      </rPr>
      <t>Cichorium endivia</t>
    </r>
    <r>
      <rPr>
        <sz val="8"/>
        <color rgb="FF000000"/>
        <rFont val="Arial"/>
      </rPr>
      <t>)</t>
    </r>
  </si>
  <si>
    <r>
      <t>Lettuce (</t>
    </r>
    <r>
      <rPr>
        <i/>
        <sz val="8"/>
        <color rgb="FF000000"/>
        <rFont val="Arial"/>
      </rPr>
      <t>Lactuca sativa</t>
    </r>
    <r>
      <rPr>
        <sz val="8"/>
        <color rgb="FF000000"/>
        <rFont val="Arial"/>
      </rPr>
      <t>) leaves</t>
    </r>
  </si>
  <si>
    <r>
      <t>Onion (</t>
    </r>
    <r>
      <rPr>
        <i/>
        <sz val="8"/>
        <color rgb="FF000000"/>
        <rFont val="Arial"/>
      </rPr>
      <t>Allium cepa</t>
    </r>
    <r>
      <rPr>
        <sz val="8"/>
        <color rgb="FF000000"/>
        <rFont val="Arial"/>
      </rPr>
      <t>) bulbs</t>
    </r>
  </si>
  <si>
    <r>
      <t>Parsley (</t>
    </r>
    <r>
      <rPr>
        <i/>
        <sz val="8"/>
        <color rgb="FF000000"/>
        <rFont val="Arial"/>
      </rPr>
      <t>Petroselinum crispum</t>
    </r>
    <r>
      <rPr>
        <sz val="8"/>
        <color rgb="FF000000"/>
        <rFont val="Arial"/>
      </rPr>
      <t>) leaves</t>
    </r>
  </si>
  <si>
    <t>Pea seed</t>
  </si>
  <si>
    <t>pumpkin fruit</t>
  </si>
  <si>
    <r>
      <t>Radish (</t>
    </r>
    <r>
      <rPr>
        <i/>
        <sz val="8"/>
        <color rgb="FF000000"/>
        <rFont val="Arial"/>
      </rPr>
      <t>Raphanus sativus</t>
    </r>
    <r>
      <rPr>
        <sz val="8"/>
        <color rgb="FF000000"/>
        <rFont val="Arial"/>
      </rPr>
      <t>) root</t>
    </r>
  </si>
  <si>
    <r>
      <t>Red pepper (</t>
    </r>
    <r>
      <rPr>
        <i/>
        <sz val="8"/>
        <color rgb="FF000000"/>
        <rFont val="Arial"/>
      </rPr>
      <t>Capsicum frutescens</t>
    </r>
    <r>
      <rPr>
        <sz val="8"/>
        <color rgb="FF000000"/>
        <rFont val="Arial"/>
      </rPr>
      <t>) fruit</t>
    </r>
  </si>
  <si>
    <r>
      <t>Spinach (</t>
    </r>
    <r>
      <rPr>
        <i/>
        <sz val="8"/>
        <color rgb="FF000000"/>
        <rFont val="Arial"/>
      </rPr>
      <t>Spinacia oleracea</t>
    </r>
    <r>
      <rPr>
        <sz val="8"/>
        <color rgb="FF000000"/>
        <rFont val="Arial"/>
      </rPr>
      <t>) leaves</t>
    </r>
  </si>
  <si>
    <r>
      <t>Tomato (</t>
    </r>
    <r>
      <rPr>
        <i/>
        <sz val="8"/>
        <color rgb="FF000000"/>
        <rFont val="Arial"/>
      </rPr>
      <t>Solanum lycopersicum</t>
    </r>
    <r>
      <rPr>
        <sz val="8"/>
        <color rgb="FF000000"/>
        <rFont val="Arial"/>
      </rPr>
      <t>) fruit</t>
    </r>
  </si>
  <si>
    <r>
      <t>Turnip (</t>
    </r>
    <r>
      <rPr>
        <i/>
        <sz val="8"/>
        <color rgb="FF000000"/>
        <rFont val="Arial"/>
      </rPr>
      <t>Brassica rapa</t>
    </r>
    <r>
      <rPr>
        <sz val="8"/>
        <color rgb="FF000000"/>
        <rFont val="Arial"/>
      </rPr>
      <t>) root</t>
    </r>
  </si>
  <si>
    <t>Turnip leaves</t>
  </si>
  <si>
    <t>Mushroom common unsp.</t>
  </si>
  <si>
    <r>
      <t>(</t>
    </r>
    <r>
      <rPr>
        <i/>
        <sz val="8"/>
        <color rgb="FF000000"/>
        <rFont val="Arial"/>
      </rPr>
      <t>Psalliota bispora</t>
    </r>
    <r>
      <rPr>
        <sz val="8"/>
        <color rgb="FF000000"/>
        <rFont val="Arial"/>
      </rPr>
      <t>) canned</t>
    </r>
  </si>
  <si>
    <r>
      <t>Apple (</t>
    </r>
    <r>
      <rPr>
        <i/>
        <sz val="8"/>
        <color rgb="FF000000"/>
        <rFont val="Arial"/>
      </rPr>
      <t>Malus sylvestris</t>
    </r>
    <r>
      <rPr>
        <sz val="8"/>
        <color rgb="FF000000"/>
        <rFont val="Arial"/>
      </rPr>
      <t>)</t>
    </r>
  </si>
  <si>
    <r>
      <t>Apricot (</t>
    </r>
    <r>
      <rPr>
        <i/>
        <sz val="8"/>
        <color rgb="FF000000"/>
        <rFont val="Arial"/>
      </rPr>
      <t>Prunus armeniaca</t>
    </r>
    <r>
      <rPr>
        <sz val="8"/>
        <color rgb="FF000000"/>
        <rFont val="Arial"/>
      </rPr>
      <t>)</t>
    </r>
  </si>
  <si>
    <r>
      <t>Avocado4/22/03 (</t>
    </r>
    <r>
      <rPr>
        <i/>
        <sz val="8"/>
        <color rgb="FF000000"/>
        <rFont val="Arial"/>
      </rPr>
      <t>Persea americana</t>
    </r>
    <r>
      <rPr>
        <sz val="8"/>
        <color rgb="FF000000"/>
        <rFont val="Arial"/>
      </rPr>
      <t>)</t>
    </r>
  </si>
  <si>
    <r>
      <t>Banana (</t>
    </r>
    <r>
      <rPr>
        <i/>
        <sz val="8"/>
        <color rgb="FF000000"/>
        <rFont val="Arial"/>
      </rPr>
      <t>Musa</t>
    </r>
    <r>
      <rPr>
        <sz val="8"/>
        <color rgb="FF000000"/>
        <rFont val="Arial"/>
      </rPr>
      <t> spp.)</t>
    </r>
  </si>
  <si>
    <r>
      <t>Date (</t>
    </r>
    <r>
      <rPr>
        <i/>
        <sz val="8"/>
        <color rgb="FF000000"/>
        <rFont val="Arial"/>
      </rPr>
      <t>Phoenix dactylifera</t>
    </r>
    <r>
      <rPr>
        <sz val="8"/>
        <color rgb="FF000000"/>
        <rFont val="Arial"/>
      </rPr>
      <t>) dried</t>
    </r>
  </si>
  <si>
    <r>
      <t>Fig (</t>
    </r>
    <r>
      <rPr>
        <i/>
        <sz val="8"/>
        <color rgb="FF000000"/>
        <rFont val="Arial"/>
      </rPr>
      <t>Ficus carica</t>
    </r>
    <r>
      <rPr>
        <sz val="8"/>
        <color rgb="FF000000"/>
        <rFont val="Arial"/>
      </rPr>
      <t>)</t>
    </r>
  </si>
  <si>
    <r>
      <t>Mango (</t>
    </r>
    <r>
      <rPr>
        <i/>
        <sz val="8"/>
        <color rgb="FF000000"/>
        <rFont val="Arial"/>
      </rPr>
      <t>Mangifera indica</t>
    </r>
    <r>
      <rPr>
        <sz val="8"/>
        <color rgb="FF000000"/>
        <rFont val="Arial"/>
      </rPr>
      <t>)</t>
    </r>
  </si>
  <si>
    <r>
      <t>Orange (</t>
    </r>
    <r>
      <rPr>
        <i/>
        <sz val="8"/>
        <color rgb="FF000000"/>
        <rFont val="Arial"/>
      </rPr>
      <t>Citrus sinensis</t>
    </r>
    <r>
      <rPr>
        <sz val="8"/>
        <color rgb="FF000000"/>
        <rFont val="Arial"/>
      </rPr>
      <t>)</t>
    </r>
  </si>
  <si>
    <r>
      <t>Peach (</t>
    </r>
    <r>
      <rPr>
        <i/>
        <sz val="8"/>
        <color rgb="FF000000"/>
        <rFont val="Arial"/>
      </rPr>
      <t>Prunus persica</t>
    </r>
    <r>
      <rPr>
        <sz val="8"/>
        <color rgb="FF000000"/>
        <rFont val="Arial"/>
      </rPr>
      <t>)</t>
    </r>
  </si>
  <si>
    <r>
      <t>Pear, Japanese(</t>
    </r>
    <r>
      <rPr>
        <i/>
        <sz val="8"/>
        <color rgb="FF000000"/>
        <rFont val="Arial"/>
      </rPr>
      <t>Chenomeles</t>
    </r>
    <r>
      <rPr>
        <sz val="8"/>
        <color rgb="FF000000"/>
        <rFont val="Arial"/>
      </rPr>
      <t> sp.)</t>
    </r>
  </si>
  <si>
    <r>
      <t>Persimmon kaki(</t>
    </r>
    <r>
      <rPr>
        <i/>
        <sz val="8"/>
        <color rgb="FF000000"/>
        <rFont val="Arial"/>
      </rPr>
      <t>Diospyros kaki</t>
    </r>
    <r>
      <rPr>
        <sz val="8"/>
        <color rgb="FF000000"/>
        <rFont val="Arial"/>
      </rPr>
      <t>)</t>
    </r>
  </si>
  <si>
    <r>
      <t>Strawberry (</t>
    </r>
    <r>
      <rPr>
        <i/>
        <sz val="8"/>
        <color rgb="FF000000"/>
        <rFont val="Arial"/>
      </rPr>
      <t>Fragaria</t>
    </r>
    <r>
      <rPr>
        <sz val="8"/>
        <color rgb="FF000000"/>
        <rFont val="Arial"/>
      </rPr>
      <t>sp.)</t>
    </r>
  </si>
  <si>
    <r>
      <t>Beef and veal (</t>
    </r>
    <r>
      <rPr>
        <i/>
        <sz val="8"/>
        <color rgb="FF000000"/>
        <rFont val="Arial"/>
      </rPr>
      <t>Bos taurus</t>
    </r>
    <r>
      <rPr>
        <sz val="8"/>
        <color rgb="FF000000"/>
        <rFont val="Arial"/>
      </rPr>
      <t>) edible flesh</t>
    </r>
  </si>
  <si>
    <t>M</t>
  </si>
  <si>
    <r>
      <t>Beef and veal (</t>
    </r>
    <r>
      <rPr>
        <i/>
        <sz val="8"/>
        <color rgb="FF000000"/>
        <rFont val="Arial"/>
      </rPr>
      <t>Bos taurus</t>
    </r>
    <r>
      <rPr>
        <sz val="8"/>
        <color rgb="FF000000"/>
        <rFont val="Arial"/>
      </rPr>
      <t>) edible flesh</t>
    </r>
  </si>
  <si>
    <r>
      <t>Beef and veal (</t>
    </r>
    <r>
      <rPr>
        <i/>
        <sz val="8"/>
        <color rgb="FF000000"/>
        <rFont val="Arial"/>
      </rPr>
      <t>Bos taurus</t>
    </r>
    <r>
      <rPr>
        <sz val="8"/>
        <color rgb="FF000000"/>
        <rFont val="Arial"/>
      </rPr>
      <t>) edible flesh</t>
    </r>
  </si>
  <si>
    <r>
      <t>Beef and veal (</t>
    </r>
    <r>
      <rPr>
        <i/>
        <sz val="8"/>
        <color rgb="FF000000"/>
        <rFont val="Arial"/>
      </rPr>
      <t>Bos taurus</t>
    </r>
    <r>
      <rPr>
        <sz val="8"/>
        <color rgb="FF000000"/>
        <rFont val="Arial"/>
      </rPr>
      <t>) edible flesh</t>
    </r>
  </si>
  <si>
    <r>
      <t>Beef and veal (</t>
    </r>
    <r>
      <rPr>
        <i/>
        <sz val="8"/>
        <color rgb="FF000000"/>
        <rFont val="Arial"/>
      </rPr>
      <t>Bos taurus</t>
    </r>
    <r>
      <rPr>
        <sz val="8"/>
        <color rgb="FF000000"/>
        <rFont val="Arial"/>
      </rPr>
      <t>) edible flesh</t>
    </r>
  </si>
  <si>
    <r>
      <t>Beef and veal (</t>
    </r>
    <r>
      <rPr>
        <i/>
        <sz val="8"/>
        <color rgb="FF000000"/>
        <rFont val="Arial"/>
      </rPr>
      <t>Bos taurus</t>
    </r>
    <r>
      <rPr>
        <sz val="8"/>
        <color rgb="FF000000"/>
        <rFont val="Arial"/>
      </rPr>
      <t>) edible flesh</t>
    </r>
  </si>
  <si>
    <r>
      <t>Beef and veal (</t>
    </r>
    <r>
      <rPr>
        <i/>
        <sz val="8"/>
        <color rgb="FF000000"/>
        <rFont val="Arial"/>
      </rPr>
      <t>Bos taurus</t>
    </r>
    <r>
      <rPr>
        <sz val="8"/>
        <color rgb="FF000000"/>
        <rFont val="Arial"/>
      </rPr>
      <t>) edible flesh</t>
    </r>
  </si>
  <si>
    <r>
      <t>Beef and veal (</t>
    </r>
    <r>
      <rPr>
        <i/>
        <sz val="8"/>
        <color rgb="FF000000"/>
        <rFont val="Arial"/>
      </rPr>
      <t>Bos taurus</t>
    </r>
    <r>
      <rPr>
        <sz val="8"/>
        <color rgb="FF000000"/>
        <rFont val="Arial"/>
      </rPr>
      <t>) edible flesh</t>
    </r>
  </si>
  <si>
    <r>
      <t>Beef and veal (</t>
    </r>
    <r>
      <rPr>
        <i/>
        <sz val="8"/>
        <color rgb="FF000000"/>
        <rFont val="Arial"/>
      </rPr>
      <t>Bos taurus</t>
    </r>
    <r>
      <rPr>
        <sz val="8"/>
        <color rgb="FF000000"/>
        <rFont val="Arial"/>
      </rPr>
      <t>) edible flesh</t>
    </r>
  </si>
  <si>
    <r>
      <t>Chicken (</t>
    </r>
    <r>
      <rPr>
        <i/>
        <sz val="8"/>
        <color rgb="FF000000"/>
        <rFont val="Arial"/>
      </rPr>
      <t>Gallus gallus</t>
    </r>
    <r>
      <rPr>
        <sz val="8"/>
        <color rgb="FF000000"/>
        <rFont val="Arial"/>
      </rPr>
      <t>) edible flesh</t>
    </r>
  </si>
  <si>
    <r>
      <t>Mutton and lamb (</t>
    </r>
    <r>
      <rPr>
        <i/>
        <sz val="8"/>
        <color rgb="FF000000"/>
        <rFont val="Arial"/>
      </rPr>
      <t>Ovis agnus</t>
    </r>
    <r>
      <rPr>
        <sz val="8"/>
        <color rgb="FF000000"/>
        <rFont val="Arial"/>
      </rPr>
      <t>) edible flesh</t>
    </r>
  </si>
  <si>
    <r>
      <t>Mutton and lamb (</t>
    </r>
    <r>
      <rPr>
        <i/>
        <sz val="8"/>
        <color rgb="FF000000"/>
        <rFont val="Arial"/>
      </rPr>
      <t>Ovis agnus</t>
    </r>
    <r>
      <rPr>
        <sz val="8"/>
        <color rgb="FF000000"/>
        <rFont val="Arial"/>
      </rPr>
      <t>) edible flesh</t>
    </r>
  </si>
  <si>
    <r>
      <t>Mutton and lamb (</t>
    </r>
    <r>
      <rPr>
        <i/>
        <sz val="8"/>
        <color rgb="FF000000"/>
        <rFont val="Arial"/>
      </rPr>
      <t>Ovis agnus</t>
    </r>
    <r>
      <rPr>
        <sz val="8"/>
        <color rgb="FF000000"/>
        <rFont val="Arial"/>
      </rPr>
      <t>) edible flesh</t>
    </r>
  </si>
  <si>
    <r>
      <t>Mutton and lamb (</t>
    </r>
    <r>
      <rPr>
        <i/>
        <sz val="8"/>
        <color rgb="FF000000"/>
        <rFont val="Arial"/>
      </rPr>
      <t>Ovis agnus</t>
    </r>
    <r>
      <rPr>
        <sz val="8"/>
        <color rgb="FF000000"/>
        <rFont val="Arial"/>
      </rPr>
      <t>) edible flesh</t>
    </r>
  </si>
  <si>
    <r>
      <t>Mutton and lamb (</t>
    </r>
    <r>
      <rPr>
        <i/>
        <sz val="8"/>
        <color rgb="FF000000"/>
        <rFont val="Arial"/>
      </rPr>
      <t>Ovis agnus</t>
    </r>
    <r>
      <rPr>
        <sz val="8"/>
        <color rgb="FF000000"/>
        <rFont val="Arial"/>
      </rPr>
      <t>) edible flesh</t>
    </r>
  </si>
  <si>
    <r>
      <t>Mutton and lamb (</t>
    </r>
    <r>
      <rPr>
        <i/>
        <sz val="8"/>
        <color rgb="FF000000"/>
        <rFont val="Arial"/>
      </rPr>
      <t>Ovis agnus</t>
    </r>
    <r>
      <rPr>
        <sz val="8"/>
        <color rgb="FF000000"/>
        <rFont val="Arial"/>
      </rPr>
      <t>) edible flesh</t>
    </r>
  </si>
  <si>
    <r>
      <t>Mutton and lamb (</t>
    </r>
    <r>
      <rPr>
        <i/>
        <sz val="8"/>
        <color rgb="FF000000"/>
        <rFont val="Arial"/>
      </rPr>
      <t>Ovis agnus</t>
    </r>
    <r>
      <rPr>
        <sz val="8"/>
        <color rgb="FF000000"/>
        <rFont val="Arial"/>
      </rPr>
      <t>) edible flesh</t>
    </r>
  </si>
  <si>
    <r>
      <t>Pork (</t>
    </r>
    <r>
      <rPr>
        <i/>
        <sz val="8"/>
        <color rgb="FF000000"/>
        <rFont val="Arial"/>
      </rPr>
      <t>Suidae</t>
    </r>
    <r>
      <rPr>
        <sz val="8"/>
        <color rgb="FF000000"/>
        <rFont val="Arial"/>
      </rPr>
      <t>) edible flesh</t>
    </r>
  </si>
  <si>
    <r>
      <t>Pork (</t>
    </r>
    <r>
      <rPr>
        <i/>
        <sz val="8"/>
        <color rgb="FF000000"/>
        <rFont val="Arial"/>
      </rPr>
      <t>Suidae</t>
    </r>
    <r>
      <rPr>
        <sz val="8"/>
        <color rgb="FF000000"/>
        <rFont val="Arial"/>
      </rPr>
      <t>) edible flesh</t>
    </r>
  </si>
  <si>
    <r>
      <t>Pork (</t>
    </r>
    <r>
      <rPr>
        <i/>
        <sz val="8"/>
        <color rgb="FF000000"/>
        <rFont val="Arial"/>
      </rPr>
      <t>Suidae</t>
    </r>
    <r>
      <rPr>
        <sz val="8"/>
        <color rgb="FF000000"/>
        <rFont val="Arial"/>
      </rPr>
      <t>) edible flesh</t>
    </r>
  </si>
  <si>
    <r>
      <t>Pork (</t>
    </r>
    <r>
      <rPr>
        <i/>
        <sz val="8"/>
        <color rgb="FF000000"/>
        <rFont val="Arial"/>
      </rPr>
      <t>Suidae</t>
    </r>
    <r>
      <rPr>
        <sz val="8"/>
        <color rgb="FF000000"/>
        <rFont val="Arial"/>
      </rPr>
      <t>) edible flesh</t>
    </r>
  </si>
  <si>
    <r>
      <t>Pork (</t>
    </r>
    <r>
      <rPr>
        <i/>
        <sz val="8"/>
        <color rgb="FF000000"/>
        <rFont val="Arial"/>
      </rPr>
      <t>Suidae</t>
    </r>
    <r>
      <rPr>
        <sz val="8"/>
        <color rgb="FF000000"/>
        <rFont val="Arial"/>
      </rPr>
      <t>) edible flesh</t>
    </r>
  </si>
  <si>
    <r>
      <t>Pork (</t>
    </r>
    <r>
      <rPr>
        <i/>
        <sz val="8"/>
        <color rgb="FF000000"/>
        <rFont val="Arial"/>
      </rPr>
      <t>Suidae</t>
    </r>
    <r>
      <rPr>
        <sz val="8"/>
        <color rgb="FF000000"/>
        <rFont val="Arial"/>
      </rPr>
      <t>) edible flesh</t>
    </r>
  </si>
  <si>
    <r>
      <t>Pork (</t>
    </r>
    <r>
      <rPr>
        <i/>
        <sz val="8"/>
        <color rgb="FF000000"/>
        <rFont val="Arial"/>
      </rPr>
      <t>Suidae</t>
    </r>
    <r>
      <rPr>
        <sz val="8"/>
        <color rgb="FF000000"/>
        <rFont val="Arial"/>
      </rPr>
      <t>) edible flesh</t>
    </r>
  </si>
  <si>
    <r>
      <t>Pork (</t>
    </r>
    <r>
      <rPr>
        <i/>
        <sz val="8"/>
        <color rgb="FF000000"/>
        <rFont val="Arial"/>
      </rPr>
      <t>Suidae</t>
    </r>
    <r>
      <rPr>
        <sz val="8"/>
        <color rgb="FF000000"/>
        <rFont val="Arial"/>
      </rPr>
      <t>) edible flesh</t>
    </r>
  </si>
  <si>
    <r>
      <t>Pork (</t>
    </r>
    <r>
      <rPr>
        <i/>
        <sz val="8"/>
        <color rgb="FF000000"/>
        <rFont val="Arial"/>
      </rPr>
      <t>Suidae</t>
    </r>
    <r>
      <rPr>
        <sz val="8"/>
        <color rgb="FF000000"/>
        <rFont val="Arial"/>
      </rPr>
      <t>) edible flesh</t>
    </r>
  </si>
  <si>
    <r>
      <t>Pork (</t>
    </r>
    <r>
      <rPr>
        <i/>
        <sz val="8"/>
        <color rgb="FF000000"/>
        <rFont val="Arial"/>
      </rPr>
      <t>Suidae</t>
    </r>
    <r>
      <rPr>
        <sz val="8"/>
        <color rgb="FF000000"/>
        <rFont val="Arial"/>
      </rPr>
      <t>) edible flesh</t>
    </r>
  </si>
  <si>
    <t>Sausages</t>
  </si>
  <si>
    <t>Hen eggs, whole</t>
  </si>
  <si>
    <t>O</t>
  </si>
  <si>
    <t>yolk</t>
  </si>
  <si>
    <t>white</t>
  </si>
  <si>
    <t>Duck, white</t>
  </si>
  <si>
    <t>Fish, fresh, all types</t>
  </si>
  <si>
    <t>W</t>
  </si>
  <si>
    <t>Anguilliformes (incl. conger)</t>
  </si>
  <si>
    <t>Beloniformes (incl. flying fish, saury)</t>
  </si>
  <si>
    <t>Clupeiformes clupeoidei(incl. pilchard, anchovy, herring)</t>
  </si>
  <si>
    <t>Clupeiformes salmonoidei (incl. trout, salmon, whitefish, smelt)</t>
  </si>
  <si>
    <t>Cypriniformes (incl. loach, carp, catfish, channel-cat)</t>
  </si>
  <si>
    <t>Gadiformes (incl. cod, hake, haddock, ling, torsk)</t>
  </si>
  <si>
    <t>Perciformes scombroidei (incl. tuna, mackerel, sword-fish, skipjack, albacore)</t>
  </si>
  <si>
    <t>Perciformes, other suborders (incl. goby, mullet, meagre, dorado, perch)</t>
  </si>
  <si>
    <t>Pleuronectiformes (incl. sole, flounder, turbot)</t>
  </si>
  <si>
    <t>Crustaceans</t>
  </si>
  <si>
    <t>Molluscs</t>
  </si>
  <si>
    <t>Cow's milk, untreated</t>
  </si>
  <si>
    <t>C</t>
  </si>
  <si>
    <t>pasteurized</t>
  </si>
  <si>
    <t>Sheep's, untreated</t>
  </si>
  <si>
    <t>Goat's, untreated</t>
  </si>
  <si>
    <t>Human</t>
  </si>
  <si>
    <t>Cheese - all types</t>
  </si>
  <si>
    <r>
      <t>Buckwheat (</t>
    </r>
    <r>
      <rPr>
        <i/>
        <sz val="8"/>
        <color rgb="FF000000"/>
        <rFont val="Arial"/>
      </rPr>
      <t>Fagopyrum sagittatum</t>
    </r>
    <r>
      <rPr>
        <sz val="8"/>
        <color rgb="FF000000"/>
        <rFont val="Arial"/>
      </rPr>
      <t>) hulled, groats, dark flour</t>
    </r>
  </si>
  <si>
    <r>
      <t>Combe fringe(</t>
    </r>
    <r>
      <rPr>
        <i/>
        <sz val="8"/>
        <color rgb="FF000000"/>
        <rFont val="Arial"/>
      </rPr>
      <t>Dactyloctenium aegyptiacum</t>
    </r>
    <r>
      <rPr>
        <sz val="8"/>
        <color rgb="FF000000"/>
        <rFont val="Arial"/>
      </rPr>
      <t>)</t>
    </r>
  </si>
  <si>
    <r>
      <t>Foxtail millet (</t>
    </r>
    <r>
      <rPr>
        <i/>
        <sz val="8"/>
        <color rgb="FF000000"/>
        <rFont val="Arial"/>
      </rPr>
      <t>Setaria italica</t>
    </r>
    <r>
      <rPr>
        <sz val="8"/>
        <color rgb="FF000000"/>
        <rFont val="Arial"/>
      </rPr>
      <t>)</t>
    </r>
  </si>
  <si>
    <t>Olive oil</t>
  </si>
  <si>
    <t>I</t>
  </si>
  <si>
    <t>Wine</t>
  </si>
  <si>
    <t>D</t>
  </si>
  <si>
    <t>cola</t>
  </si>
  <si>
    <t>coffee</t>
  </si>
  <si>
    <r>
      <t>Iburu (</t>
    </r>
    <r>
      <rPr>
        <i/>
        <sz val="8"/>
        <color rgb="FF000000"/>
        <rFont val="Arial"/>
      </rPr>
      <t>Digitaria iburua</t>
    </r>
    <r>
      <rPr>
        <sz val="8"/>
        <color rgb="FF000000"/>
        <rFont val="Arial"/>
      </rPr>
      <t>) hulled</t>
    </r>
  </si>
  <si>
    <t>beer</t>
  </si>
  <si>
    <t>sunflower oil</t>
  </si>
  <si>
    <t>orange juice</t>
  </si>
  <si>
    <t>Tea infusion, with milk</t>
  </si>
  <si>
    <t>Coffee infusion, with milk</t>
  </si>
  <si>
    <t xml:space="preserve">Beer, stout, </t>
  </si>
  <si>
    <t>Lemonade</t>
  </si>
  <si>
    <r>
      <t>Job's tfars (</t>
    </r>
    <r>
      <rPr>
        <i/>
        <sz val="8"/>
        <color rgb="FF000000"/>
        <rFont val="Arial"/>
      </rPr>
      <t>Coix lacrymajobi</t>
    </r>
    <r>
      <rPr>
        <sz val="8"/>
        <color rgb="FF000000"/>
        <rFont val="Arial"/>
      </rPr>
      <t>) hulled</t>
    </r>
  </si>
  <si>
    <t>frozen potato</t>
  </si>
  <si>
    <r>
      <t>a</t>
    </r>
    <r>
      <rPr>
        <sz val="8"/>
        <color rgb="FF000000"/>
        <rFont val="Arial"/>
      </rPr>
      <t>13.8</t>
    </r>
  </si>
  <si>
    <t>Wheat germ oil</t>
  </si>
  <si>
    <t>Potato, roast</t>
  </si>
  <si>
    <t>mashed potato, flakes</t>
  </si>
  <si>
    <t>Potato, fried in oil unspecified, without salt</t>
  </si>
  <si>
    <t>Potato crips, low calorie</t>
  </si>
  <si>
    <t>Potato, boiled</t>
  </si>
  <si>
    <t>Egg, turkey, whole, raw</t>
  </si>
  <si>
    <r>
      <t>Koda millet (</t>
    </r>
    <r>
      <rPr>
        <i/>
        <sz val="8"/>
        <color rgb="FF000000"/>
        <rFont val="Arial"/>
      </rPr>
      <t>Paspalum commersonii</t>
    </r>
    <r>
      <rPr>
        <sz val="8"/>
        <color rgb="FF000000"/>
        <rFont val="Arial"/>
      </rPr>
      <t>) husked</t>
    </r>
  </si>
  <si>
    <t>Egg, quail, whole, raw</t>
  </si>
  <si>
    <t>2203</t>
  </si>
  <si>
    <t>Pine nut, raw, in shell</t>
  </si>
  <si>
    <t>Vodka</t>
  </si>
  <si>
    <t>ketchup</t>
  </si>
  <si>
    <t>746</t>
  </si>
  <si>
    <t>Cotton oil</t>
  </si>
  <si>
    <t>747</t>
  </si>
  <si>
    <t>Peanut oil</t>
  </si>
  <si>
    <t>750</t>
  </si>
  <si>
    <t>Walnut oil</t>
  </si>
  <si>
    <t>752</t>
  </si>
  <si>
    <t>Sesame oil</t>
  </si>
  <si>
    <r>
      <t>Mais (</t>
    </r>
    <r>
      <rPr>
        <i/>
        <sz val="8"/>
        <color rgb="FF000000"/>
        <rFont val="Arial"/>
      </rPr>
      <t>Zea mays</t>
    </r>
    <r>
      <rPr>
        <sz val="8"/>
        <color rgb="FF000000"/>
        <rFont val="Arial"/>
      </rPr>
      <t>) grain or whole meal</t>
    </r>
  </si>
  <si>
    <t>753</t>
  </si>
  <si>
    <t>Rape oil</t>
  </si>
  <si>
    <r>
      <t>a</t>
    </r>
    <r>
      <rPr>
        <sz val="8"/>
        <color rgb="FF000000"/>
        <rFont val="Arial"/>
      </rPr>
      <t>9.5</t>
    </r>
  </si>
  <si>
    <t>754</t>
  </si>
  <si>
    <t>Grape seed oil</t>
  </si>
  <si>
    <t>2189</t>
  </si>
  <si>
    <t>Nuts</t>
  </si>
  <si>
    <t>884</t>
  </si>
  <si>
    <t>Potato, sauteed, with sunflowerseed oil</t>
  </si>
  <si>
    <t>cured ham</t>
  </si>
  <si>
    <t>bacon</t>
  </si>
  <si>
    <r>
      <t>Millet (</t>
    </r>
    <r>
      <rPr>
        <i/>
        <sz val="8"/>
        <color rgb="FF000000"/>
        <rFont val="Arial"/>
      </rPr>
      <t>Pennisetum</t>
    </r>
    <r>
      <rPr>
        <sz val="8"/>
        <color rgb="FF000000"/>
        <rFont val="Arial"/>
      </rPr>
      <t> spp.) grain</t>
    </r>
  </si>
  <si>
    <t>chorizo</t>
  </si>
  <si>
    <r>
      <t>a</t>
    </r>
    <r>
      <rPr>
        <sz val="8"/>
        <color rgb="FF000000"/>
        <rFont val="Arial"/>
      </rPr>
      <t>9.7</t>
    </r>
  </si>
  <si>
    <r>
      <t>Oats (</t>
    </r>
    <r>
      <rPr>
        <i/>
        <sz val="8"/>
        <color rgb="FF000000"/>
        <rFont val="Arial"/>
      </rPr>
      <t>Avena sativa</t>
    </r>
    <r>
      <rPr>
        <sz val="8"/>
        <color rgb="FF000000"/>
        <rFont val="Arial"/>
      </rPr>
      <t>) meal</t>
    </r>
  </si>
  <si>
    <r>
      <t>a</t>
    </r>
    <r>
      <rPr>
        <sz val="8"/>
        <color rgb="FF000000"/>
        <rFont val="Arial"/>
      </rPr>
      <t>13.0</t>
    </r>
  </si>
  <si>
    <r>
      <t>Proso millet (</t>
    </r>
    <r>
      <rPr>
        <i/>
        <sz val="8"/>
        <color rgb="FF000000"/>
        <rFont val="Arial"/>
      </rPr>
      <t>Panicum miliaceum</t>
    </r>
    <r>
      <rPr>
        <sz val="8"/>
        <color rgb="FF000000"/>
        <rFont val="Arial"/>
      </rPr>
      <t>) husked</t>
    </r>
  </si>
  <si>
    <t>salami</t>
  </si>
  <si>
    <t>foie gras</t>
  </si>
  <si>
    <r>
      <t>Quinoa (</t>
    </r>
    <r>
      <rPr>
        <i/>
        <sz val="8"/>
        <color rgb="FF000000"/>
        <rFont val="Arial"/>
      </rPr>
      <t>Chenopodium quinoa</t>
    </r>
    <r>
      <rPr>
        <sz val="8"/>
        <color rgb="FF000000"/>
        <rFont val="Arial"/>
      </rPr>
      <t>)</t>
    </r>
  </si>
  <si>
    <r>
      <t>a</t>
    </r>
    <r>
      <rPr>
        <sz val="8"/>
        <color rgb="FF000000"/>
        <rFont val="Arial"/>
      </rPr>
      <t>12.0</t>
    </r>
  </si>
  <si>
    <t>sole</t>
  </si>
  <si>
    <t>salmon</t>
  </si>
  <si>
    <r>
      <t>Ragi millet (</t>
    </r>
    <r>
      <rPr>
        <i/>
        <sz val="8"/>
        <color rgb="FF000000"/>
        <rFont val="Arial"/>
      </rPr>
      <t>Eleusine coracana</t>
    </r>
    <r>
      <rPr>
        <sz val="8"/>
        <color rgb="FF000000"/>
        <rFont val="Arial"/>
      </rPr>
      <t>)</t>
    </r>
  </si>
  <si>
    <t>turbot</t>
  </si>
  <si>
    <r>
      <t>b</t>
    </r>
    <r>
      <rPr>
        <sz val="8"/>
        <color rgb="FF000000"/>
        <rFont val="Arial"/>
      </rPr>
      <t>7.4</t>
    </r>
  </si>
  <si>
    <t>milk shake</t>
  </si>
  <si>
    <t xml:space="preserve">yogurt </t>
  </si>
  <si>
    <r>
      <t>Rice (</t>
    </r>
    <r>
      <rPr>
        <i/>
        <sz val="8"/>
        <color rgb="FF000000"/>
        <rFont val="Arial"/>
      </rPr>
      <t>Oryza</t>
    </r>
    <r>
      <rPr>
        <sz val="8"/>
        <color rgb="FF000000"/>
        <rFont val="Arial"/>
      </rPr>
      <t> spp.) brown or husked</t>
    </r>
  </si>
  <si>
    <r>
      <t>a</t>
    </r>
    <r>
      <rPr>
        <sz val="8"/>
        <color rgb="FF000000"/>
        <rFont val="Arial"/>
      </rPr>
      <t>7.5</t>
    </r>
  </si>
  <si>
    <t>fermented milk</t>
  </si>
  <si>
    <t>milled polished</t>
  </si>
  <si>
    <r>
      <t>a</t>
    </r>
    <r>
      <rPr>
        <sz val="8"/>
        <color rgb="FF000000"/>
        <rFont val="Arial"/>
      </rPr>
      <t>6.7</t>
    </r>
  </si>
  <si>
    <t>butter</t>
  </si>
  <si>
    <t>parboiled</t>
  </si>
  <si>
    <t>ice cream</t>
  </si>
  <si>
    <t>chocolate cream pudding</t>
  </si>
  <si>
    <t>cream</t>
  </si>
  <si>
    <t>custard</t>
  </si>
  <si>
    <t>caramel custard cream (creme caramel)</t>
  </si>
  <si>
    <t>milk curd</t>
  </si>
  <si>
    <t>dessert with cream</t>
  </si>
  <si>
    <t>bread</t>
  </si>
  <si>
    <r>
      <t>a</t>
    </r>
    <r>
      <rPr>
        <sz val="8"/>
        <color rgb="FF000000"/>
        <rFont val="Arial"/>
      </rPr>
      <t>7.1</t>
    </r>
  </si>
  <si>
    <t>biscuit</t>
  </si>
  <si>
    <t>A</t>
  </si>
  <si>
    <t>chocolate</t>
  </si>
  <si>
    <t>pasta</t>
  </si>
  <si>
    <t>sugar</t>
  </si>
  <si>
    <t>honey</t>
  </si>
  <si>
    <t>margarine</t>
  </si>
  <si>
    <t>pineapple</t>
  </si>
  <si>
    <t>canned pickled sardine</t>
  </si>
  <si>
    <t>canned mushrooms</t>
  </si>
  <si>
    <t>canned asparagus</t>
  </si>
  <si>
    <t>canned artichoke</t>
  </si>
  <si>
    <t>canned pepper</t>
  </si>
  <si>
    <t>canned green beans</t>
  </si>
  <si>
    <r>
      <t>Rye (</t>
    </r>
    <r>
      <rPr>
        <i/>
        <sz val="8"/>
        <color rgb="FF000000"/>
        <rFont val="Arial"/>
      </rPr>
      <t>Secale cereale</t>
    </r>
    <r>
      <rPr>
        <sz val="8"/>
        <color rgb="FF000000"/>
        <rFont val="Arial"/>
      </rPr>
      <t>) whole meal</t>
    </r>
  </si>
  <si>
    <t>canned tomato</t>
  </si>
  <si>
    <t>instant soup</t>
  </si>
  <si>
    <t>canned pear</t>
  </si>
  <si>
    <r>
      <t>a</t>
    </r>
    <r>
      <rPr>
        <sz val="8"/>
        <color rgb="FF000000"/>
        <rFont val="Arial"/>
      </rPr>
      <t>11.0</t>
    </r>
  </si>
  <si>
    <t>frozen stewed vegetables</t>
  </si>
  <si>
    <t>meat pasty</t>
  </si>
  <si>
    <t>pizza</t>
  </si>
  <si>
    <t>truffle</t>
  </si>
  <si>
    <t>mayo</t>
  </si>
  <si>
    <t>mustard</t>
  </si>
  <si>
    <t>saffron</t>
  </si>
  <si>
    <r>
      <t>Sandbur (</t>
    </r>
    <r>
      <rPr>
        <i/>
        <sz val="8"/>
        <color rgb="FF000000"/>
        <rFont val="Arial"/>
      </rPr>
      <t>Cenchrus biflorus</t>
    </r>
    <r>
      <rPr>
        <sz val="8"/>
        <color rgb="FF000000"/>
        <rFont val="Arial"/>
      </rPr>
      <t>) hulled</t>
    </r>
  </si>
  <si>
    <t>wine vinegard</t>
  </si>
  <si>
    <t>Chard</t>
  </si>
  <si>
    <r>
      <t>b</t>
    </r>
    <r>
      <rPr>
        <sz val="8"/>
        <color rgb="FF000000"/>
        <rFont val="Arial"/>
      </rPr>
      <t>17.8</t>
    </r>
  </si>
  <si>
    <t>Orange (Citrus sinensis)</t>
  </si>
  <si>
    <t>lemon</t>
  </si>
  <si>
    <t>watermelon</t>
  </si>
  <si>
    <t xml:space="preserve">chili </t>
  </si>
  <si>
    <t>artichoke</t>
  </si>
  <si>
    <t>garlic</t>
  </si>
  <si>
    <t>chive</t>
  </si>
  <si>
    <t>peanut</t>
  </si>
  <si>
    <t>tangerine</t>
  </si>
  <si>
    <r>
      <t>Sorghum (</t>
    </r>
    <r>
      <rPr>
        <i/>
        <sz val="8"/>
        <color rgb="FF000000"/>
        <rFont val="Arial"/>
      </rPr>
      <t>Sorghum</t>
    </r>
    <r>
      <rPr>
        <sz val="8"/>
        <color rgb="FF000000"/>
        <rFont val="Arial"/>
      </rPr>
      <t> spp.)</t>
    </r>
  </si>
  <si>
    <t>lime</t>
  </si>
  <si>
    <t>quince</t>
  </si>
  <si>
    <t>medlar</t>
  </si>
  <si>
    <r>
      <t>a</t>
    </r>
    <r>
      <rPr>
        <sz val="8"/>
        <color rgb="FF000000"/>
        <rFont val="Arial"/>
      </rPr>
      <t>10.1</t>
    </r>
  </si>
  <si>
    <t>plum</t>
  </si>
  <si>
    <t>pomegranade</t>
  </si>
  <si>
    <t>kiwi</t>
  </si>
  <si>
    <t>chestnut</t>
  </si>
  <si>
    <t>olives</t>
  </si>
  <si>
    <t>grapes</t>
  </si>
  <si>
    <t>raspberry</t>
  </si>
  <si>
    <r>
      <t>Teff (</t>
    </r>
    <r>
      <rPr>
        <i/>
        <sz val="8"/>
        <color rgb="FF000000"/>
        <rFont val="Arial"/>
      </rPr>
      <t>Eragrostis tef</t>
    </r>
    <r>
      <rPr>
        <sz val="8"/>
        <color rgb="FF000000"/>
        <rFont val="Arial"/>
      </rPr>
      <t>) whole</t>
    </r>
  </si>
  <si>
    <t>cherry</t>
  </si>
  <si>
    <r>
      <t>b</t>
    </r>
    <r>
      <rPr>
        <sz val="8"/>
        <color rgb="FF000000"/>
        <rFont val="Arial"/>
      </rPr>
      <t>9.8</t>
    </r>
  </si>
  <si>
    <t>grapefruit</t>
  </si>
  <si>
    <t>horse mackerel</t>
  </si>
  <si>
    <t>frozen pea</t>
  </si>
  <si>
    <r>
      <t>Teosinte (</t>
    </r>
    <r>
      <rPr>
        <i/>
        <sz val="8"/>
        <color rgb="FF000000"/>
        <rFont val="Arial"/>
      </rPr>
      <t>Euchlaena mexicana</t>
    </r>
    <r>
      <rPr>
        <sz val="8"/>
        <color rgb="FF000000"/>
        <rFont val="Arial"/>
      </rPr>
      <t>)</t>
    </r>
  </si>
  <si>
    <r>
      <t>Wheat (</t>
    </r>
    <r>
      <rPr>
        <i/>
        <sz val="8"/>
        <color rgb="FF000000"/>
        <rFont val="Arial"/>
      </rPr>
      <t>Triticum</t>
    </r>
    <r>
      <rPr>
        <sz val="8"/>
        <color rgb="FF000000"/>
        <rFont val="Arial"/>
      </rPr>
      <t> spp.) whole grain</t>
    </r>
  </si>
  <si>
    <r>
      <t>a</t>
    </r>
    <r>
      <rPr>
        <sz val="8"/>
        <color rgb="FF000000"/>
        <rFont val="Arial"/>
      </rPr>
      <t>12.2</t>
    </r>
  </si>
  <si>
    <t>gluten.</t>
  </si>
  <si>
    <t>(C)63</t>
  </si>
  <si>
    <t>Code</t>
  </si>
  <si>
    <t>Name</t>
  </si>
  <si>
    <t>N</t>
  </si>
  <si>
    <t>Vegetables</t>
  </si>
  <si>
    <t>Fruits</t>
  </si>
  <si>
    <t>Grains</t>
  </si>
  <si>
    <t>Seeds</t>
  </si>
  <si>
    <t>Potatoes</t>
  </si>
  <si>
    <t>Extra</t>
  </si>
  <si>
    <t>Meat</t>
  </si>
  <si>
    <t>Fish/seafood</t>
  </si>
  <si>
    <t>Eggs</t>
  </si>
  <si>
    <t>Milk/cheese</t>
  </si>
  <si>
    <t>Legumes</t>
  </si>
  <si>
    <t>Oils</t>
  </si>
  <si>
    <t>drinks</t>
  </si>
  <si>
    <r>
      <t>a</t>
    </r>
    <r>
      <rPr>
        <sz val="8"/>
        <color rgb="FF000000"/>
        <rFont val="Arial"/>
      </rPr>
      <t>11.7</t>
    </r>
  </si>
  <si>
    <t>flour 70–80% e.r.</t>
  </si>
  <si>
    <r>
      <t>a</t>
    </r>
    <r>
      <rPr>
        <sz val="8"/>
        <color rgb="FF000000"/>
        <rFont val="Arial"/>
      </rPr>
      <t>10.9</t>
    </r>
  </si>
  <si>
    <t>flour 60–70% e.r.</t>
  </si>
  <si>
    <r>
      <t>t</t>
    </r>
    <r>
      <rPr>
        <sz val="8"/>
        <color rgb="FF000000"/>
        <rFont val="Arial"/>
      </rPr>
      <t>9.2</t>
    </r>
  </si>
  <si>
    <r>
      <t>parboiled (</t>
    </r>
    <r>
      <rPr>
        <i/>
        <sz val="8"/>
        <color rgb="FF000000"/>
        <rFont val="Arial"/>
      </rPr>
      <t>Bulgur</t>
    </r>
    <r>
      <rPr>
        <sz val="8"/>
        <color rgb="FF000000"/>
        <rFont val="Arial"/>
      </rPr>
      <t>)</t>
    </r>
  </si>
  <si>
    <r>
      <t>g</t>
    </r>
    <r>
      <rPr>
        <sz val="8"/>
        <color rgb="FF000000"/>
        <rFont val="Arial"/>
      </rPr>
      <t>11.2</t>
    </r>
  </si>
  <si>
    <t>♦10279</t>
  </si>
  <si>
    <r>
      <t>Cassava (</t>
    </r>
    <r>
      <rPr>
        <i/>
        <sz val="8"/>
        <color rgb="FF000000"/>
        <rFont val="Arial"/>
      </rPr>
      <t>Manihot esculenta</t>
    </r>
    <r>
      <rPr>
        <sz val="8"/>
        <color rgb="FF000000"/>
        <rFont val="Arial"/>
      </rPr>
      <t>) meal</t>
    </r>
  </si>
  <si>
    <r>
      <t>b</t>
    </r>
    <r>
      <rPr>
        <sz val="8"/>
        <color rgb="FF000000"/>
        <rFont val="Arial"/>
      </rPr>
      <t>1.6</t>
    </r>
  </si>
  <si>
    <t>meal fermented</t>
  </si>
  <si>
    <t>Food_name</t>
  </si>
  <si>
    <r>
      <t>b</t>
    </r>
    <r>
      <rPr>
        <sz val="8"/>
        <color rgb="FF000000"/>
        <rFont val="Arial"/>
      </rPr>
      <t>1.0</t>
    </r>
  </si>
  <si>
    <t>Tripe, veal, raw</t>
  </si>
  <si>
    <t>Cheese, "tetilla" type</t>
  </si>
  <si>
    <t>Cheese, "cebreiro" type</t>
  </si>
  <si>
    <t>Cheese, "arz&lt;U+FFFD&gt;a" type</t>
  </si>
  <si>
    <r>
      <t>Giant arum (</t>
    </r>
    <r>
      <rPr>
        <i/>
        <sz val="8"/>
        <color rgb="FF000000"/>
        <rFont val="Arial"/>
      </rPr>
      <t>Amorphophallus aphyllus</t>
    </r>
    <r>
      <rPr>
        <sz val="8"/>
        <color rgb="FF000000"/>
        <rFont val="Arial"/>
      </rPr>
      <t>)</t>
    </r>
  </si>
  <si>
    <t>Cheese, "san sim&lt;U+FFFD&gt;n" type</t>
  </si>
  <si>
    <t>Herring, smoked</t>
  </si>
  <si>
    <t>Coconut oil</t>
  </si>
  <si>
    <t>Palm oil</t>
  </si>
  <si>
    <t>Butter with salt</t>
  </si>
  <si>
    <t>Chocolate with milk and almonds</t>
  </si>
  <si>
    <t>Chocolate with milk and rice</t>
  </si>
  <si>
    <t>Chocolate with macadamian nuts</t>
  </si>
  <si>
    <t>♦841</t>
  </si>
  <si>
    <t>♦2155</t>
  </si>
  <si>
    <t>Sugar, brown</t>
  </si>
  <si>
    <t>Chocolate bitter, with sugar</t>
  </si>
  <si>
    <t>Chocolate paste with hazelnuts</t>
  </si>
  <si>
    <r>
      <t>Hausa potato (</t>
    </r>
    <r>
      <rPr>
        <i/>
        <sz val="8"/>
        <color rgb="FF000000"/>
        <rFont val="Arial"/>
      </rPr>
      <t>Solenostemon rotundifolius</t>
    </r>
    <r>
      <rPr>
        <sz val="8"/>
        <color rgb="FF000000"/>
        <rFont val="Arial"/>
      </rPr>
      <t>)</t>
    </r>
  </si>
  <si>
    <t>Chocolate, bitter</t>
  </si>
  <si>
    <t>Wheat appetizer</t>
  </si>
  <si>
    <t>Gilt-head bream, raw</t>
  </si>
  <si>
    <r>
      <t>b</t>
    </r>
    <r>
      <rPr>
        <sz val="8"/>
        <color rgb="FF000000"/>
        <rFont val="Arial"/>
      </rPr>
      <t>1.3</t>
    </r>
  </si>
  <si>
    <t>Grouper, raw</t>
  </si>
  <si>
    <t>Derbio, frozen, raw</t>
  </si>
  <si>
    <t>Tench, raw</t>
  </si>
  <si>
    <t>White bean, dried, raw</t>
  </si>
  <si>
    <t>Petit-suisse type cheese, with cereal and fruit</t>
  </si>
  <si>
    <t>Petit-suisse type cheese, chocolate flavour</t>
  </si>
  <si>
    <r>
      <t>Lotus, Egyptian (</t>
    </r>
    <r>
      <rPr>
        <i/>
        <sz val="8"/>
        <color rgb="FF000000"/>
        <rFont val="Arial"/>
      </rPr>
      <t>Nymphaea lotus</t>
    </r>
    <r>
      <rPr>
        <sz val="8"/>
        <color rgb="FF000000"/>
        <rFont val="Arial"/>
      </rPr>
      <t>)</t>
    </r>
  </si>
  <si>
    <t>Petit-suisse type cheese, strawberry flavour</t>
  </si>
  <si>
    <t>Muenster-type cheese</t>
  </si>
  <si>
    <r>
      <t>b</t>
    </r>
    <r>
      <rPr>
        <sz val="8"/>
        <color rgb="FF000000"/>
        <rFont val="Arial"/>
      </rPr>
      <t>5.2</t>
    </r>
  </si>
  <si>
    <t>Liver, pork, raw</t>
  </si>
  <si>
    <t>Pepper pat&lt;U+FFFD&gt;</t>
  </si>
  <si>
    <t>Peanut butter</t>
  </si>
  <si>
    <t>Tongue, ox, raw</t>
  </si>
  <si>
    <t>Tongue, veal, roasted</t>
  </si>
  <si>
    <t>Goat's milk</t>
  </si>
  <si>
    <t>Sheep's milk</t>
  </si>
  <si>
    <r>
      <t>Potato (</t>
    </r>
    <r>
      <rPr>
        <i/>
        <sz val="8"/>
        <color rgb="FF000000"/>
        <rFont val="Arial"/>
      </rPr>
      <t>Solanum tuberosum</t>
    </r>
    <r>
      <rPr>
        <sz val="8"/>
        <color rgb="FF000000"/>
        <rFont val="Arial"/>
      </rPr>
      <t>)</t>
    </r>
  </si>
  <si>
    <t>Petit-suisse type cheese, plain, with sugar</t>
  </si>
  <si>
    <t>Chickpea, dried, raw</t>
  </si>
  <si>
    <r>
      <t>a</t>
    </r>
    <r>
      <rPr>
        <sz val="8"/>
        <color rgb="FF000000"/>
        <rFont val="Arial"/>
      </rPr>
      <t>2.0</t>
    </r>
  </si>
  <si>
    <t>Croissant with chocolate</t>
  </si>
  <si>
    <t>Doughnut, with chocolate</t>
  </si>
  <si>
    <t>Brain, veal, raw</t>
  </si>
  <si>
    <t>Biscuit, fruit jam filled, comercial</t>
  </si>
  <si>
    <t>Pea, dried, raw</t>
  </si>
  <si>
    <t>Cookie, chocolate covered</t>
  </si>
  <si>
    <t>Cookie, with chocolate</t>
  </si>
  <si>
    <r>
      <t>Sweet potato (</t>
    </r>
    <r>
      <rPr>
        <i/>
        <sz val="8"/>
        <color rgb="FF000000"/>
        <rFont val="Arial"/>
      </rPr>
      <t>Ipomoea batatas</t>
    </r>
    <r>
      <rPr>
        <sz val="8"/>
        <color rgb="FF000000"/>
        <rFont val="Arial"/>
      </rPr>
      <t>)</t>
    </r>
  </si>
  <si>
    <t>Butter cookie</t>
  </si>
  <si>
    <t>Liver, beef, raw</t>
  </si>
  <si>
    <r>
      <t>a</t>
    </r>
    <r>
      <rPr>
        <sz val="8"/>
        <color rgb="FF000000"/>
        <rFont val="Arial"/>
      </rPr>
      <t>1.3</t>
    </r>
  </si>
  <si>
    <t>Puff pastry, raw</t>
  </si>
  <si>
    <t>Flaky pastry, filled with chocolate cream</t>
  </si>
  <si>
    <t>Kidney, lamb, raw</t>
  </si>
  <si>
    <t>Formula</t>
  </si>
  <si>
    <t>Kidney, veal, raw</t>
  </si>
  <si>
    <t>C mol weight</t>
  </si>
  <si>
    <t>N mol weight</t>
  </si>
  <si>
    <t>Brain, pork, raw</t>
  </si>
  <si>
    <t>O mol weight</t>
  </si>
  <si>
    <t>H mol weight</t>
  </si>
  <si>
    <t>S mol weight</t>
  </si>
  <si>
    <t xml:space="preserve">C </t>
  </si>
  <si>
    <t>Apple cake</t>
  </si>
  <si>
    <r>
      <t>Tacca (</t>
    </r>
    <r>
      <rPr>
        <i/>
        <sz val="8"/>
        <color rgb="FF000000"/>
        <rFont val="Arial"/>
      </rPr>
      <t>Tacca leontopetaloides</t>
    </r>
    <r>
      <rPr>
        <sz val="8"/>
        <color rgb="FF000000"/>
        <rFont val="Arial"/>
      </rPr>
      <t>) Fiji-arrowroot</t>
    </r>
  </si>
  <si>
    <t>Starch</t>
  </si>
  <si>
    <t>Brain, lamb, raw</t>
  </si>
  <si>
    <t>Traditional sponge cake, sobao</t>
  </si>
  <si>
    <r>
      <t>b</t>
    </r>
    <r>
      <rPr>
        <sz val="8"/>
        <color rgb="FF000000"/>
        <rFont val="Arial"/>
      </rPr>
      <t>1.6</t>
    </r>
  </si>
  <si>
    <t>Fruit cake</t>
  </si>
  <si>
    <t>Chocolate cake</t>
  </si>
  <si>
    <t>Soybean, dry, raw</t>
  </si>
  <si>
    <t>39 </t>
  </si>
  <si>
    <r>
      <t>Taro (</t>
    </r>
    <r>
      <rPr>
        <i/>
        <sz val="8"/>
        <color rgb="FF000000"/>
        <rFont val="Arial"/>
      </rPr>
      <t>Colocasia esculenta</t>
    </r>
    <r>
      <rPr>
        <sz val="8"/>
        <color rgb="FF000000"/>
        <rFont val="Arial"/>
      </rPr>
      <t>)</t>
    </r>
  </si>
  <si>
    <r>
      <t>a</t>
    </r>
    <r>
      <rPr>
        <sz val="8"/>
        <color rgb="FF000000"/>
        <rFont val="Arial"/>
      </rPr>
      <t>1.8</t>
    </r>
  </si>
  <si>
    <t>Yogurt, enriched, plain</t>
  </si>
  <si>
    <t>Pea, frozen, raw</t>
  </si>
  <si>
    <t>Iberian ham of land cebo-feed</t>
  </si>
  <si>
    <t>Iberian acorn-feed ham</t>
  </si>
  <si>
    <t>Butterfly cookies</t>
  </si>
  <si>
    <t>Bread, sliced, toasted</t>
  </si>
  <si>
    <r>
      <t>Tigernut (</t>
    </r>
    <r>
      <rPr>
        <i/>
        <sz val="8"/>
        <color rgb="FF000000"/>
        <rFont val="Arial"/>
      </rPr>
      <t>Cyperus esculentus</t>
    </r>
    <r>
      <rPr>
        <sz val="8"/>
        <color rgb="FF000000"/>
        <rFont val="Arial"/>
      </rPr>
      <t>)</t>
    </r>
  </si>
  <si>
    <t>Bread, whole wheat, sliced, toasted</t>
  </si>
  <si>
    <t>Tea cookie</t>
  </si>
  <si>
    <r>
      <t>b</t>
    </r>
    <r>
      <rPr>
        <sz val="8"/>
        <color rgb="FF000000"/>
        <rFont val="Arial"/>
      </rPr>
      <t>3.5</t>
    </r>
  </si>
  <si>
    <t>Almond, raw, in shell</t>
  </si>
  <si>
    <t>(C6H10O5)n</t>
  </si>
  <si>
    <t>Walnut</t>
  </si>
  <si>
    <t>Walnut, raw, in shell</t>
  </si>
  <si>
    <t>Sunflower seeds</t>
  </si>
  <si>
    <t>Sunflower seeds, peeled, with salt</t>
  </si>
  <si>
    <t>Pork, loin, raw</t>
  </si>
  <si>
    <r>
      <t>Whitespot giant arum(</t>
    </r>
    <r>
      <rPr>
        <i/>
        <sz val="8"/>
        <color rgb="FF000000"/>
        <rFont val="Arial"/>
      </rPr>
      <t>Amorphophallus campanulatus</t>
    </r>
    <r>
      <rPr>
        <sz val="8"/>
        <color rgb="FF000000"/>
        <rFont val="Arial"/>
      </rPr>
      <t>)</t>
    </r>
  </si>
  <si>
    <t>Pork, not specified part</t>
  </si>
  <si>
    <t>Pork luncheon meat</t>
  </si>
  <si>
    <t>Chorizo</t>
  </si>
  <si>
    <t>Lamb, not specified part</t>
  </si>
  <si>
    <t>Chicken croquettes</t>
  </si>
  <si>
    <t>42 </t>
  </si>
  <si>
    <t>Foie gras</t>
  </si>
  <si>
    <t>Liver, chicken, raw</t>
  </si>
  <si>
    <r>
      <t>Yam (</t>
    </r>
    <r>
      <rPr>
        <i/>
        <sz val="8"/>
        <color rgb="FF000000"/>
        <rFont val="Arial"/>
      </rPr>
      <t>Dioscorea</t>
    </r>
    <r>
      <rPr>
        <sz val="8"/>
        <color rgb="FF000000"/>
        <rFont val="Arial"/>
      </rPr>
      <t> spp.)M</t>
    </r>
  </si>
  <si>
    <t>Cured ham</t>
  </si>
  <si>
    <t>Pork, tongue, raw</t>
  </si>
  <si>
    <r>
      <t>a</t>
    </r>
    <r>
      <rPr>
        <sz val="8"/>
        <color rgb="FF000000"/>
        <rFont val="Arial"/>
      </rPr>
      <t>2.4</t>
    </r>
  </si>
  <si>
    <t>Lamb, tongue, raw</t>
  </si>
  <si>
    <t>Blood sausage</t>
  </si>
  <si>
    <t>Bologna</t>
  </si>
  <si>
    <t>Pork liver pate, fat 30%</t>
  </si>
  <si>
    <t>chicken, whole, with skin, raw</t>
  </si>
  <si>
    <t>Chiken, part not specified</t>
  </si>
  <si>
    <t>Sausage, fresh</t>
  </si>
  <si>
    <r>
      <t>Yautia (</t>
    </r>
    <r>
      <rPr>
        <i/>
        <sz val="8"/>
        <color rgb="FF000000"/>
        <rFont val="Arial"/>
      </rPr>
      <t>Xanthosoma</t>
    </r>
    <r>
      <rPr>
        <sz val="8"/>
        <color rgb="FF000000"/>
        <rFont val="Arial"/>
      </rPr>
      <t> spp.)</t>
    </r>
  </si>
  <si>
    <t>Fresh chicken sausage</t>
  </si>
  <si>
    <t>Frankfurt sausage</t>
  </si>
  <si>
    <r>
      <t>b</t>
    </r>
    <r>
      <rPr>
        <sz val="8"/>
        <color rgb="FF000000"/>
        <rFont val="Arial"/>
      </rPr>
      <t>2.2</t>
    </r>
  </si>
  <si>
    <t>Salchichon</t>
  </si>
  <si>
    <t>Veal, not specified part, raw, with separable fat</t>
  </si>
  <si>
    <t>Seabass</t>
  </si>
  <si>
    <t>Hake, raw</t>
  </si>
  <si>
    <t>Potato, prefried, frozen</t>
  </si>
  <si>
    <t>Milk shake, chocolate</t>
  </si>
  <si>
    <t>Milk shake, strawberry</t>
  </si>
  <si>
    <t>Chocolate ice cream</t>
  </si>
  <si>
    <t>Strawberry ice cream</t>
  </si>
  <si>
    <t>Cream ice cream</t>
  </si>
  <si>
    <t>Whole milk</t>
  </si>
  <si>
    <r>
      <t>African locust bean(</t>
    </r>
    <r>
      <rPr>
        <i/>
        <sz val="8"/>
        <color rgb="FF000000"/>
        <rFont val="Arial"/>
      </rPr>
      <t>Parkia</t>
    </r>
    <r>
      <rPr>
        <sz val="8"/>
        <color rgb="FF000000"/>
        <rFont val="Arial"/>
      </rPr>
      <t>spp.)</t>
    </r>
  </si>
  <si>
    <t>Custard, vainilla flavored</t>
  </si>
  <si>
    <t>Emmental cheese</t>
  </si>
  <si>
    <t>Processed cheese, portions</t>
  </si>
  <si>
    <r>
      <t>b</t>
    </r>
    <r>
      <rPr>
        <sz val="8"/>
        <color rgb="FF000000"/>
        <rFont val="Arial"/>
      </rPr>
      <t>26.3</t>
    </r>
  </si>
  <si>
    <t>Cheese "manchego" type</t>
  </si>
  <si>
    <t>Parmesan cheese</t>
  </si>
  <si>
    <t>Fermented milk, plain</t>
  </si>
  <si>
    <t>Strained yogurt</t>
  </si>
  <si>
    <t>Extra virgin olive oil</t>
  </si>
  <si>
    <t>Corn margarine</t>
  </si>
  <si>
    <t>Mayonnaise sunflower oil</t>
  </si>
  <si>
    <r>
      <t>Anthonotha (</t>
    </r>
    <r>
      <rPr>
        <i/>
        <sz val="8"/>
        <color rgb="FF000000"/>
        <rFont val="Arial"/>
      </rPr>
      <t>Anthonotha explicans</t>
    </r>
    <r>
      <rPr>
        <sz val="8"/>
        <color rgb="FF000000"/>
        <rFont val="Arial"/>
      </rPr>
      <t>)</t>
    </r>
  </si>
  <si>
    <t>Tomato, fried</t>
  </si>
  <si>
    <t>Pizza, precooked</t>
  </si>
  <si>
    <t>Chips</t>
  </si>
  <si>
    <t>Ketchup</t>
  </si>
  <si>
    <t>Puff pastry</t>
  </si>
  <si>
    <t>Pasty, frozen, n/e</t>
  </si>
  <si>
    <t>Meat pasty</t>
  </si>
  <si>
    <t>Cn(H2O)n</t>
  </si>
  <si>
    <t>Stock powder</t>
  </si>
  <si>
    <r>
      <t>Asian pigeonwings (</t>
    </r>
    <r>
      <rPr>
        <i/>
        <sz val="8"/>
        <color rgb="FF000000"/>
        <rFont val="Arial"/>
      </rPr>
      <t>Clitoria ternatea</t>
    </r>
    <r>
      <rPr>
        <sz val="8"/>
        <color rgb="FF000000"/>
        <rFont val="Arial"/>
      </rPr>
      <t>)</t>
    </r>
  </si>
  <si>
    <t>Turbot</t>
  </si>
  <si>
    <t>Mullet</t>
  </si>
  <si>
    <t>Annular seabream, raw</t>
  </si>
  <si>
    <t>Trout</t>
  </si>
  <si>
    <t>(C)75</t>
  </si>
  <si>
    <t>Sugar, white</t>
  </si>
  <si>
    <t>Soluble cocoa, with sugar, powder</t>
  </si>
  <si>
    <t>Milk chocolate</t>
  </si>
  <si>
    <t>Jelly</t>
  </si>
  <si>
    <t>Cake</t>
  </si>
  <si>
    <t>Sponge cake</t>
  </si>
  <si>
    <t>Croissant</t>
  </si>
  <si>
    <t>Doughnut</t>
  </si>
  <si>
    <t>Ensaimada</t>
  </si>
  <si>
    <t>Cookie, salted</t>
  </si>
  <si>
    <t>Cookie</t>
  </si>
  <si>
    <t>Maria crackers</t>
  </si>
  <si>
    <t>Muffin</t>
  </si>
  <si>
    <t>Mincemeat</t>
  </si>
  <si>
    <t>Kid, ribs, raw</t>
  </si>
  <si>
    <t>Kid, back, raw</t>
  </si>
  <si>
    <t>Kid, leg, raw</t>
  </si>
  <si>
    <t>Suckling lamb, ribs, raw</t>
  </si>
  <si>
    <t>Suckling lamb, back, raw</t>
  </si>
  <si>
    <t>Suckling lamb, leg, raw</t>
  </si>
  <si>
    <t>Light lamb, ribs, raw</t>
  </si>
  <si>
    <t>Light lamb, back, raw</t>
  </si>
  <si>
    <t>Light lamb, leg, raw</t>
  </si>
  <si>
    <t>Pork meat, loin, separable lean and fat, raw</t>
  </si>
  <si>
    <t>Pork meat, loin, lean, raw</t>
  </si>
  <si>
    <t>disaccharides</t>
  </si>
  <si>
    <t>Pork meat, chop, separable lean and fat, raw</t>
  </si>
  <si>
    <t>Cn(H2O)n-1</t>
  </si>
  <si>
    <t>Pork meat, chop, lean, raw</t>
  </si>
  <si>
    <t>Pork meat, ham, separable lean and fat, raw</t>
  </si>
  <si>
    <t>Pork meat, ham, lean, raw</t>
  </si>
  <si>
    <t>Pork meat, head end of loin, separable lean and fat, raw</t>
  </si>
  <si>
    <t>Pork meat, head end of loin, lean, raw</t>
  </si>
  <si>
    <r>
      <t>Bambarra groundnut(</t>
    </r>
    <r>
      <rPr>
        <i/>
        <sz val="8"/>
        <color rgb="FF000000"/>
        <rFont val="Arial"/>
      </rPr>
      <t>Voandzeia subterranea</t>
    </r>
    <r>
      <rPr>
        <sz val="8"/>
        <color rgb="FF000000"/>
        <rFont val="Arial"/>
      </rPr>
      <t>)</t>
    </r>
  </si>
  <si>
    <r>
      <t>f</t>
    </r>
    <r>
      <rPr>
        <sz val="8"/>
        <color rgb="FF000000"/>
        <rFont val="Arial"/>
      </rPr>
      <t>17.7</t>
    </r>
  </si>
  <si>
    <t>Albacore, canned in oil, drained</t>
  </si>
  <si>
    <t>Fiber</t>
  </si>
  <si>
    <t>Pandora, raw</t>
  </si>
  <si>
    <t>Squid, raw</t>
  </si>
  <si>
    <t>Horse mackerel, raw</t>
  </si>
  <si>
    <t>Thicklip grey mullet, raw</t>
  </si>
  <si>
    <t>Oyster, raw</t>
  </si>
  <si>
    <t>Wide-eyed flounder, raw</t>
  </si>
  <si>
    <t>Salema, raw</t>
  </si>
  <si>
    <t>Almond, raw</t>
  </si>
  <si>
    <t>Cashew nut, raw</t>
  </si>
  <si>
    <t>Deer, piece n/e, raw, with separable fat</t>
  </si>
  <si>
    <t>Farm rabbit, meat, raw</t>
  </si>
  <si>
    <r>
      <t>Bean (</t>
    </r>
    <r>
      <rPr>
        <i/>
        <sz val="8"/>
        <color rgb="FF000000"/>
        <rFont val="Arial"/>
      </rPr>
      <t>Phaseolus vulgaris</t>
    </r>
    <r>
      <rPr>
        <sz val="8"/>
        <color rgb="FF000000"/>
        <rFont val="Arial"/>
      </rPr>
      <t>)</t>
    </r>
  </si>
  <si>
    <t>Peanut, raw, in shell</t>
  </si>
  <si>
    <t>Chestnut</t>
  </si>
  <si>
    <r>
      <t>a</t>
    </r>
    <r>
      <rPr>
        <sz val="8"/>
        <color rgb="FF000000"/>
        <rFont val="Arial"/>
      </rPr>
      <t>22.1</t>
    </r>
  </si>
  <si>
    <t>Pumpkin seeds</t>
  </si>
  <si>
    <t>Pistachio nut</t>
  </si>
  <si>
    <t>Hazelnut</t>
  </si>
  <si>
    <t>Pine nut</t>
  </si>
  <si>
    <t>Mackarel, raw</t>
  </si>
  <si>
    <t>Fourspotted megrim</t>
  </si>
  <si>
    <t>Sole</t>
  </si>
  <si>
    <t>Mussel</t>
  </si>
  <si>
    <r>
      <t>Bonavist niger (</t>
    </r>
    <r>
      <rPr>
        <i/>
        <sz val="8"/>
        <color rgb="FF000000"/>
        <rFont val="Arial"/>
      </rPr>
      <t>Lablab niger</t>
    </r>
    <r>
      <rPr>
        <sz val="8"/>
        <color rgb="FF000000"/>
        <rFont val="Arial"/>
      </rPr>
      <t>)</t>
    </r>
  </si>
  <si>
    <t>Octopus</t>
  </si>
  <si>
    <t>Dairy product with omega 3</t>
  </si>
  <si>
    <r>
      <t>a</t>
    </r>
    <r>
      <rPr>
        <sz val="8"/>
        <color rgb="FF000000"/>
        <rFont val="Arial"/>
      </rPr>
      <t>22.8</t>
    </r>
  </si>
  <si>
    <t>Sunflower oil</t>
  </si>
  <si>
    <t>Flaxseed oil</t>
  </si>
  <si>
    <t>Soye, oil</t>
  </si>
  <si>
    <t>Chiken fat</t>
  </si>
  <si>
    <t>Monkfish, raw</t>
  </si>
  <si>
    <t>Salmon</t>
  </si>
  <si>
    <t>Sardine</t>
  </si>
  <si>
    <r>
      <t>Broad bean (</t>
    </r>
    <r>
      <rPr>
        <i/>
        <sz val="8"/>
        <color rgb="FF000000"/>
        <rFont val="Arial"/>
      </rPr>
      <t>Vicia faba</t>
    </r>
    <r>
      <rPr>
        <sz val="8"/>
        <color rgb="FF000000"/>
        <rFont val="Arial"/>
      </rPr>
      <t>)</t>
    </r>
  </si>
  <si>
    <t>Cuttlefish</t>
  </si>
  <si>
    <t>Clams</t>
  </si>
  <si>
    <r>
      <t>a</t>
    </r>
    <r>
      <rPr>
        <sz val="8"/>
        <color rgb="FF000000"/>
        <rFont val="Arial"/>
      </rPr>
      <t>23.4</t>
    </r>
  </si>
  <si>
    <r>
      <t>C</t>
    </r>
    <r>
      <rPr>
        <vertAlign val="subscript"/>
        <sz val="7"/>
        <color rgb="FF000000"/>
        <rFont val="Arial"/>
      </rPr>
      <t>3</t>
    </r>
    <r>
      <rPr>
        <sz val="7"/>
        <color rgb="FF000000"/>
        <rFont val="Arial"/>
      </rPr>
      <t>H</t>
    </r>
    <r>
      <rPr>
        <vertAlign val="subscript"/>
        <sz val="7"/>
        <color rgb="FF000000"/>
        <rFont val="Arial"/>
      </rPr>
      <t>7</t>
    </r>
    <r>
      <rPr>
        <sz val="7"/>
        <color rgb="FF000000"/>
        <rFont val="Arial"/>
      </rPr>
      <t>NO</t>
    </r>
    <r>
      <rPr>
        <vertAlign val="subscript"/>
        <sz val="7"/>
        <color rgb="FF000000"/>
        <rFont val="Arial"/>
      </rPr>
      <t>2</t>
    </r>
  </si>
  <si>
    <r>
      <t>Chick-pea (</t>
    </r>
    <r>
      <rPr>
        <i/>
        <sz val="8"/>
        <color rgb="FF000000"/>
        <rFont val="Arial"/>
      </rPr>
      <t>Cicer arietinum</t>
    </r>
    <r>
      <rPr>
        <sz val="8"/>
        <color rgb="FF000000"/>
        <rFont val="Arial"/>
      </rPr>
      <t>)</t>
    </r>
  </si>
  <si>
    <t>Extra virgin olive oil, organic</t>
  </si>
  <si>
    <r>
      <t>a</t>
    </r>
    <r>
      <rPr>
        <sz val="8"/>
        <color rgb="FF000000"/>
        <rFont val="Arial"/>
      </rPr>
      <t>20.1</t>
    </r>
  </si>
  <si>
    <t>Rice</t>
  </si>
  <si>
    <t>Puffed rice, breakfast cereals, enriched</t>
  </si>
  <si>
    <t>Rice, brown, raw</t>
  </si>
  <si>
    <t>Ground wheat, raw</t>
  </si>
  <si>
    <t>Pasta, raw</t>
  </si>
  <si>
    <r>
      <t>Cowpea (</t>
    </r>
    <r>
      <rPr>
        <i/>
        <sz val="8"/>
        <color rgb="FF000000"/>
        <rFont val="Arial"/>
      </rPr>
      <t>Vigna</t>
    </r>
    <r>
      <rPr>
        <sz val="8"/>
        <color rgb="FF000000"/>
        <rFont val="Arial"/>
      </rPr>
      <t> spp.)</t>
    </r>
  </si>
  <si>
    <t>Pasta, with egg, raw</t>
  </si>
  <si>
    <t>Pop corn, without oil, without salt</t>
  </si>
  <si>
    <r>
      <t>a</t>
    </r>
    <r>
      <rPr>
        <sz val="8"/>
        <color rgb="FF000000"/>
        <rFont val="Arial"/>
      </rPr>
      <t>23.4</t>
    </r>
  </si>
  <si>
    <t>Wheat whole flour</t>
  </si>
  <si>
    <t>Rye flour</t>
  </si>
  <si>
    <t>Whole wheat bread, toast</t>
  </si>
  <si>
    <t>White bread, toasted</t>
  </si>
  <si>
    <t>White bread, toasted, without salt</t>
  </si>
  <si>
    <t>White bread, "baguette" type</t>
  </si>
  <si>
    <t>White bread, without salt</t>
  </si>
  <si>
    <t>Cookie, "digestive" type</t>
  </si>
  <si>
    <r>
      <t>Crimson clover (</t>
    </r>
    <r>
      <rPr>
        <i/>
        <sz val="8"/>
        <color rgb="FF000000"/>
        <rFont val="Arial"/>
      </rPr>
      <t>Trifolium incarnatum</t>
    </r>
    <r>
      <rPr>
        <sz val="8"/>
        <color rgb="FF000000"/>
        <rFont val="Arial"/>
      </rPr>
      <t>)</t>
    </r>
  </si>
  <si>
    <t>Lentil, dried, raw</t>
  </si>
  <si>
    <t>Whole bread, toasted</t>
  </si>
  <si>
    <t>Quinoa, raw</t>
  </si>
  <si>
    <r>
      <t>C</t>
    </r>
    <r>
      <rPr>
        <vertAlign val="subscript"/>
        <sz val="7"/>
        <color rgb="FF000000"/>
        <rFont val="Arial"/>
      </rPr>
      <t>6</t>
    </r>
    <r>
      <rPr>
        <sz val="7"/>
        <color rgb="FF000000"/>
        <rFont val="Arial"/>
      </rPr>
      <t>H</t>
    </r>
    <r>
      <rPr>
        <vertAlign val="subscript"/>
        <sz val="7"/>
        <color rgb="FF000000"/>
        <rFont val="Arial"/>
      </rPr>
      <t>14</t>
    </r>
    <r>
      <rPr>
        <sz val="7"/>
        <color rgb="FF000000"/>
        <rFont val="Arial"/>
      </rPr>
      <t>N</t>
    </r>
    <r>
      <rPr>
        <vertAlign val="subscript"/>
        <sz val="7"/>
        <color rgb="FF000000"/>
        <rFont val="Arial"/>
      </rPr>
      <t>4</t>
    </r>
    <r>
      <rPr>
        <sz val="7"/>
        <color rgb="FF000000"/>
        <rFont val="Arial"/>
      </rPr>
      <t>O</t>
    </r>
    <r>
      <rPr>
        <vertAlign val="subscript"/>
        <sz val="7"/>
        <color rgb="FF000000"/>
        <rFont val="Arial"/>
      </rPr>
      <t>2</t>
    </r>
  </si>
  <si>
    <t>Cookies, salted, with cheese</t>
  </si>
  <si>
    <t>oregano, dried</t>
  </si>
  <si>
    <t>Chestnut, roasted</t>
  </si>
  <si>
    <t>Tapioca, boiled</t>
  </si>
  <si>
    <t>Tigger nut, raw</t>
  </si>
  <si>
    <t>Breakfast cereal, whole wheat, "all bran" type</t>
  </si>
  <si>
    <r>
      <t>Fenugreek (</t>
    </r>
    <r>
      <rPr>
        <i/>
        <sz val="8"/>
        <color rgb="FF000000"/>
        <rFont val="Arial"/>
      </rPr>
      <t>Trigonella foenumgraecum</t>
    </r>
    <r>
      <rPr>
        <sz val="8"/>
        <color rgb="FF000000"/>
        <rFont val="Arial"/>
      </rPr>
      <t>)</t>
    </r>
  </si>
  <si>
    <t>Rice, brown, boiled</t>
  </si>
  <si>
    <t>Pasta, with egg, boiled</t>
  </si>
  <si>
    <t>Wheat germ</t>
  </si>
  <si>
    <t>Saffron</t>
  </si>
  <si>
    <t>Corn, on the cob, raw</t>
  </si>
  <si>
    <t>Corn, on the cob, frozen, raw</t>
  </si>
  <si>
    <t>Raisin pudding</t>
  </si>
  <si>
    <t>White bean, canned</t>
  </si>
  <si>
    <r>
      <t>Gemsbok bean (</t>
    </r>
    <r>
      <rPr>
        <i/>
        <sz val="8"/>
        <color rgb="FF000000"/>
        <rFont val="Arial"/>
      </rPr>
      <t>Bauhinia esculenta</t>
    </r>
    <r>
      <rPr>
        <sz val="8"/>
        <color rgb="FF000000"/>
        <rFont val="Arial"/>
      </rPr>
      <t>)</t>
    </r>
  </si>
  <si>
    <t>Chocolate bar, type "kit kat"</t>
  </si>
  <si>
    <t>Pinto bean, dried, steeped, boiled</t>
  </si>
  <si>
    <t>Pasta, filled with meat, boiled</t>
  </si>
  <si>
    <t>Mashed potato with milk, flakes</t>
  </si>
  <si>
    <t>Sweet potato, raw</t>
  </si>
  <si>
    <t>Ground wheat, boiled</t>
  </si>
  <si>
    <t>Lentil, canned</t>
  </si>
  <si>
    <t>Broad bean, fresh</t>
  </si>
  <si>
    <r>
      <t>C</t>
    </r>
    <r>
      <rPr>
        <vertAlign val="subscript"/>
        <sz val="7"/>
        <color rgb="FF000000"/>
        <rFont val="Arial"/>
      </rPr>
      <t>4</t>
    </r>
    <r>
      <rPr>
        <sz val="7"/>
        <color rgb="FF000000"/>
        <rFont val="Arial"/>
      </rPr>
      <t>H</t>
    </r>
    <r>
      <rPr>
        <vertAlign val="subscript"/>
        <sz val="7"/>
        <color rgb="FF000000"/>
        <rFont val="Arial"/>
      </rPr>
      <t>7</t>
    </r>
    <r>
      <rPr>
        <sz val="7"/>
        <color rgb="FF000000"/>
        <rFont val="Arial"/>
      </rPr>
      <t>NO</t>
    </r>
    <r>
      <rPr>
        <vertAlign val="subscript"/>
        <sz val="7"/>
        <color rgb="FF000000"/>
        <rFont val="Arial"/>
      </rPr>
      <t>4</t>
    </r>
  </si>
  <si>
    <r>
      <t>Ground bean (</t>
    </r>
    <r>
      <rPr>
        <i/>
        <sz val="8"/>
        <color rgb="FF000000"/>
        <rFont val="Arial"/>
      </rPr>
      <t>Kerstingiella geocarpa</t>
    </r>
    <r>
      <rPr>
        <sz val="8"/>
        <color rgb="FF000000"/>
        <rFont val="Arial"/>
      </rPr>
      <t>)</t>
    </r>
  </si>
  <si>
    <t>Pea, canned</t>
  </si>
  <si>
    <t>Chili or hotpepper, powder</t>
  </si>
  <si>
    <t>Broad bean, dried, steeped, boiled</t>
  </si>
  <si>
    <r>
      <t>b</t>
    </r>
    <r>
      <rPr>
        <sz val="8"/>
        <color rgb="FF000000"/>
        <rFont val="Arial"/>
      </rPr>
      <t>19.4</t>
    </r>
  </si>
  <si>
    <t>Soy flour</t>
  </si>
  <si>
    <t>Sesame, seed</t>
  </si>
  <si>
    <t>Custard</t>
  </si>
  <si>
    <t>Soluble coffee, powder</t>
  </si>
  <si>
    <t>Pea, frozen, boiled</t>
  </si>
  <si>
    <t>Coffee, powder</t>
  </si>
  <si>
    <t>Peanut, fried, salted</t>
  </si>
  <si>
    <r>
      <t>Groundnut (</t>
    </r>
    <r>
      <rPr>
        <i/>
        <sz val="8"/>
        <color rgb="FF000000"/>
        <rFont val="Arial"/>
      </rPr>
      <t>Arachis hypogaea</t>
    </r>
    <r>
      <rPr>
        <sz val="8"/>
        <color rgb="FF000000"/>
        <rFont val="Arial"/>
      </rPr>
      <t>)</t>
    </r>
  </si>
  <si>
    <t>barbecue sauce</t>
  </si>
  <si>
    <t>Peanut, toasted, salted</t>
  </si>
  <si>
    <r>
      <t>a</t>
    </r>
    <r>
      <rPr>
        <sz val="8"/>
        <color rgb="FF000000"/>
        <rFont val="Arial"/>
      </rPr>
      <t>25.6</t>
    </r>
  </si>
  <si>
    <t>Banana</t>
  </si>
  <si>
    <t>Vegetables, stewed, frozen</t>
  </si>
  <si>
    <t>Garlic mayonnaise, oil unspecified</t>
  </si>
  <si>
    <t>Soybean, dry, soaked, boiled</t>
  </si>
  <si>
    <t>Green bean, frozen, raw</t>
  </si>
  <si>
    <t>Almond, fried, salted</t>
  </si>
  <si>
    <t>Tofu</t>
  </si>
  <si>
    <r>
      <t>Guanacaste (</t>
    </r>
    <r>
      <rPr>
        <i/>
        <sz val="8"/>
        <color rgb="FF000000"/>
        <rFont val="Arial"/>
      </rPr>
      <t>Enterolobium cyclocarpum</t>
    </r>
    <r>
      <rPr>
        <sz val="8"/>
        <color rgb="FF000000"/>
        <rFont val="Arial"/>
      </rPr>
      <t>)</t>
    </r>
  </si>
  <si>
    <t>Chocolate bar, type "bounty"</t>
  </si>
  <si>
    <t>Nougat, "alicante" type</t>
  </si>
  <si>
    <t>Chocolate bar, type "mars"</t>
  </si>
  <si>
    <t>Brussels sprout, frozen</t>
  </si>
  <si>
    <t>Cardoon</t>
  </si>
  <si>
    <t>Soybean, sprouts, canned</t>
  </si>
  <si>
    <t>beetroot, canned</t>
  </si>
  <si>
    <t>Mango, without skin, raw</t>
  </si>
  <si>
    <r>
      <t>C</t>
    </r>
    <r>
      <rPr>
        <vertAlign val="subscript"/>
        <sz val="7"/>
        <color rgb="FF000000"/>
        <rFont val="Arial"/>
      </rPr>
      <t>3</t>
    </r>
    <r>
      <rPr>
        <sz val="7"/>
        <color rgb="FF000000"/>
        <rFont val="Arial"/>
      </rPr>
      <t>H</t>
    </r>
    <r>
      <rPr>
        <vertAlign val="subscript"/>
        <sz val="7"/>
        <color rgb="FF000000"/>
        <rFont val="Arial"/>
      </rPr>
      <t>7</t>
    </r>
    <r>
      <rPr>
        <sz val="7"/>
        <color rgb="FF000000"/>
        <rFont val="Arial"/>
      </rPr>
      <t>NO</t>
    </r>
    <r>
      <rPr>
        <vertAlign val="subscript"/>
        <sz val="7"/>
        <color rgb="FF000000"/>
        <rFont val="Arial"/>
      </rPr>
      <t>2</t>
    </r>
    <r>
      <rPr>
        <sz val="7"/>
        <color rgb="FF000000"/>
        <rFont val="Arial"/>
      </rPr>
      <t>S</t>
    </r>
  </si>
  <si>
    <t>Cauliflower, frozen, raw</t>
  </si>
  <si>
    <t>Mayonnaise, soybean oil</t>
  </si>
  <si>
    <r>
      <t>Guar (</t>
    </r>
    <r>
      <rPr>
        <i/>
        <sz val="8"/>
        <color rgb="FF000000"/>
        <rFont val="Arial"/>
      </rPr>
      <t>Cyamopsis</t>
    </r>
    <r>
      <rPr>
        <sz val="8"/>
        <color rgb="FF000000"/>
        <rFont val="Arial"/>
      </rPr>
      <t> sp.)</t>
    </r>
  </si>
  <si>
    <t>Mango nectar</t>
  </si>
  <si>
    <t>Turnip, peeled, raw</t>
  </si>
  <si>
    <t>parsley, fresh</t>
  </si>
  <si>
    <t>Aubergine, fried, in sunflowerseed oil</t>
  </si>
  <si>
    <t>Spinach, frozen, raw</t>
  </si>
  <si>
    <t>Broccoli, raw</t>
  </si>
  <si>
    <r>
      <t>Korean lespedeza(</t>
    </r>
    <r>
      <rPr>
        <i/>
        <sz val="8"/>
        <color rgb="FF000000"/>
        <rFont val="Arial"/>
      </rPr>
      <t>Lespedeza striata</t>
    </r>
    <r>
      <rPr>
        <sz val="8"/>
        <color rgb="FF000000"/>
        <rFont val="Arial"/>
      </rPr>
      <t>)</t>
    </r>
  </si>
  <si>
    <t>Litchis, raw</t>
  </si>
  <si>
    <t>Lombard</t>
  </si>
  <si>
    <t>Lightly-fried vegatables</t>
  </si>
  <si>
    <t>Artichoke, frozen, raw</t>
  </si>
  <si>
    <t>(C)88</t>
  </si>
  <si>
    <t>Roquefort sauce</t>
  </si>
  <si>
    <t>Rabbit, whole, stewed</t>
  </si>
  <si>
    <t>Pineapple</t>
  </si>
  <si>
    <t>Yellow plum, with skin, raw</t>
  </si>
  <si>
    <t>Carbonated drink, lemon</t>
  </si>
  <si>
    <t>Mayonnaise, olive oil, home-prepared</t>
  </si>
  <si>
    <t>Black pepper</t>
  </si>
  <si>
    <t>Cheese, "mah&lt;U+FFFD&gt;n" type</t>
  </si>
  <si>
    <r>
      <t>C</t>
    </r>
    <r>
      <rPr>
        <vertAlign val="subscript"/>
        <sz val="7"/>
        <color rgb="FF000000"/>
        <rFont val="Arial"/>
      </rPr>
      <t>5</t>
    </r>
    <r>
      <rPr>
        <sz val="7"/>
        <color rgb="FF000000"/>
        <rFont val="Arial"/>
      </rPr>
      <t>H</t>
    </r>
    <r>
      <rPr>
        <vertAlign val="subscript"/>
        <sz val="7"/>
        <color rgb="FF000000"/>
        <rFont val="Arial"/>
      </rPr>
      <t>9</t>
    </r>
    <r>
      <rPr>
        <sz val="7"/>
        <color rgb="FF000000"/>
        <rFont val="Arial"/>
      </rPr>
      <t>NO</t>
    </r>
    <r>
      <rPr>
        <vertAlign val="subscript"/>
        <sz val="7"/>
        <color rgb="FF000000"/>
        <rFont val="Arial"/>
      </rPr>
      <t>4</t>
    </r>
  </si>
  <si>
    <t>Camembert cheese, 20-30% fidm</t>
  </si>
  <si>
    <t>Egg, chicken, whole, raw</t>
  </si>
  <si>
    <t>Sausage, "pa&lt;U+FFFD&gt;s" type, griddle</t>
  </si>
  <si>
    <t>Cockles</t>
  </si>
  <si>
    <t>Orange</t>
  </si>
  <si>
    <t>Europan eel, boiled</t>
  </si>
  <si>
    <t>Preserve fruit, fruit n/e, light</t>
  </si>
  <si>
    <t>Vermuth, n/e</t>
  </si>
  <si>
    <t>Cheddar cheese</t>
  </si>
  <si>
    <t>Yogurt , skimmed, flavoured n/e</t>
  </si>
  <si>
    <t>Cheese, "castellano" type</t>
  </si>
  <si>
    <t>Chicken, whole, with skin, roasted</t>
  </si>
  <si>
    <t>Veal, rib, raw, with separable fat</t>
  </si>
  <si>
    <t>Yogurt, liquid, whole milk, with fruits</t>
  </si>
  <si>
    <t>Processed cheese, &gt;60 % fidm</t>
  </si>
  <si>
    <t>Crab, raw</t>
  </si>
  <si>
    <t>Lime juice</t>
  </si>
  <si>
    <t>Lime, raw</t>
  </si>
  <si>
    <t>Pigeon, part n/e, without skin, roasted</t>
  </si>
  <si>
    <t>Apricot nectar</t>
  </si>
  <si>
    <r>
      <t>Lead tree (</t>
    </r>
    <r>
      <rPr>
        <i/>
        <sz val="8"/>
        <color rgb="FF000000"/>
        <rFont val="Arial"/>
      </rPr>
      <t>Leucaena esculenta</t>
    </r>
    <r>
      <rPr>
        <sz val="8"/>
        <color rgb="FF000000"/>
        <rFont val="Arial"/>
      </rPr>
      <t>)</t>
    </r>
  </si>
  <si>
    <r>
      <t>C</t>
    </r>
    <r>
      <rPr>
        <vertAlign val="subscript"/>
        <sz val="7"/>
        <color rgb="FF000000"/>
        <rFont val="Arial"/>
      </rPr>
      <t>2</t>
    </r>
    <r>
      <rPr>
        <sz val="7"/>
        <color rgb="FF000000"/>
        <rFont val="Arial"/>
      </rPr>
      <t>H</t>
    </r>
    <r>
      <rPr>
        <vertAlign val="subscript"/>
        <sz val="7"/>
        <color rgb="FF000000"/>
        <rFont val="Arial"/>
      </rPr>
      <t>5</t>
    </r>
    <r>
      <rPr>
        <sz val="7"/>
        <color rgb="FF000000"/>
        <rFont val="Arial"/>
      </rPr>
      <t>NO</t>
    </r>
    <r>
      <rPr>
        <vertAlign val="subscript"/>
        <sz val="7"/>
        <color rgb="FF000000"/>
        <rFont val="Arial"/>
      </rPr>
      <t>2</t>
    </r>
  </si>
  <si>
    <t>Milk cap, raw</t>
  </si>
  <si>
    <t>Figs</t>
  </si>
  <si>
    <t>Pork, sirloin, raw</t>
  </si>
  <si>
    <t>Nutmeg</t>
  </si>
  <si>
    <t>Raclette cheese</t>
  </si>
  <si>
    <r>
      <t>Lentil (</t>
    </r>
    <r>
      <rPr>
        <i/>
        <sz val="8"/>
        <color rgb="FF000000"/>
        <rFont val="Arial"/>
      </rPr>
      <t>Lens culinaris</t>
    </r>
    <r>
      <rPr>
        <sz val="8"/>
        <color rgb="FF000000"/>
        <rFont val="Arial"/>
      </rPr>
      <t>)</t>
    </r>
  </si>
  <si>
    <t>Yogurt, skimmed, with apple</t>
  </si>
  <si>
    <r>
      <t>a</t>
    </r>
    <r>
      <rPr>
        <sz val="8"/>
        <color rgb="FF000000"/>
        <rFont val="Arial"/>
      </rPr>
      <t>24.2</t>
    </r>
  </si>
  <si>
    <t>Goat cheese, uncured</t>
  </si>
  <si>
    <t>Beef, sirloin, grilled</t>
  </si>
  <si>
    <t>Anchovy</t>
  </si>
  <si>
    <t>Sweet wine, "oporto" type</t>
  </si>
  <si>
    <t>Whiting, frozen, raw</t>
  </si>
  <si>
    <t>Turkey, leg, with skin, raw</t>
  </si>
  <si>
    <r>
      <t>Lima bean (</t>
    </r>
    <r>
      <rPr>
        <i/>
        <sz val="8"/>
        <color rgb="FF000000"/>
        <rFont val="Arial"/>
      </rPr>
      <t>Phaseolus lunatus</t>
    </r>
    <r>
      <rPr>
        <sz val="8"/>
        <color rgb="FF000000"/>
        <rFont val="Arial"/>
      </rPr>
      <t>)</t>
    </r>
  </si>
  <si>
    <r>
      <t>C</t>
    </r>
    <r>
      <rPr>
        <vertAlign val="subscript"/>
        <sz val="7"/>
        <color rgb="FF000000"/>
        <rFont val="Arial"/>
      </rPr>
      <t>6</t>
    </r>
    <r>
      <rPr>
        <sz val="7"/>
        <color rgb="FF000000"/>
        <rFont val="Arial"/>
      </rPr>
      <t>H</t>
    </r>
    <r>
      <rPr>
        <vertAlign val="subscript"/>
        <sz val="7"/>
        <color rgb="FF000000"/>
        <rFont val="Arial"/>
      </rPr>
      <t>9</t>
    </r>
    <r>
      <rPr>
        <sz val="7"/>
        <color rgb="FF000000"/>
        <rFont val="Arial"/>
      </rPr>
      <t>N</t>
    </r>
    <r>
      <rPr>
        <vertAlign val="subscript"/>
        <sz val="7"/>
        <color rgb="FF000000"/>
        <rFont val="Arial"/>
      </rPr>
      <t>3</t>
    </r>
    <r>
      <rPr>
        <sz val="7"/>
        <color rgb="FF000000"/>
        <rFont val="Arial"/>
      </rPr>
      <t>O</t>
    </r>
    <r>
      <rPr>
        <vertAlign val="subscript"/>
        <sz val="7"/>
        <color rgb="FF000000"/>
        <rFont val="Arial"/>
      </rPr>
      <t>2</t>
    </r>
  </si>
  <si>
    <t>Egg, chicken, whole, fried</t>
  </si>
  <si>
    <t>&lt;U+FFFD&gt;goose barnacle&lt;U+FFFD&gt;</t>
  </si>
  <si>
    <r>
      <t>a</t>
    </r>
    <r>
      <rPr>
        <sz val="8"/>
        <color rgb="FF000000"/>
        <rFont val="Arial"/>
      </rPr>
      <t>19.7</t>
    </r>
  </si>
  <si>
    <t>Custard apple</t>
  </si>
  <si>
    <t>Sparkling water, bottled</t>
  </si>
  <si>
    <t>paprika, powder</t>
  </si>
  <si>
    <t>Cheese, "torta del casar" type</t>
  </si>
  <si>
    <t>Yogurt, skimmed, with cherry and raspberry</t>
  </si>
  <si>
    <r>
      <t>Lupine (</t>
    </r>
    <r>
      <rPr>
        <i/>
        <sz val="8"/>
        <color rgb="FF000000"/>
        <rFont val="Arial"/>
      </rPr>
      <t>Lupinus</t>
    </r>
    <r>
      <rPr>
        <sz val="8"/>
        <color rgb="FF000000"/>
        <rFont val="Arial"/>
      </rPr>
      <t> spp.)</t>
    </r>
  </si>
  <si>
    <t>Lamb and goat cheese, "castilla-la mancha" type</t>
  </si>
  <si>
    <t>Grapefruit juice</t>
  </si>
  <si>
    <t>Turkey, breast, without skin, grilled</t>
  </si>
  <si>
    <t>Aguardiente</t>
  </si>
  <si>
    <r>
      <t>Mesquite (</t>
    </r>
    <r>
      <rPr>
        <i/>
        <sz val="8"/>
        <color rgb="FF000000"/>
        <rFont val="Arial"/>
      </rPr>
      <t>Prosopis africana</t>
    </r>
    <r>
      <rPr>
        <sz val="8"/>
        <color rgb="FF000000"/>
        <rFont val="Arial"/>
      </rPr>
      <t>)</t>
    </r>
  </si>
  <si>
    <t>Pork, sirloin, roasted</t>
  </si>
  <si>
    <t>Tuna, baked</t>
  </si>
  <si>
    <t>Pineapple, canned, in juice</t>
  </si>
  <si>
    <r>
      <t>C</t>
    </r>
    <r>
      <rPr>
        <vertAlign val="subscript"/>
        <sz val="7"/>
        <color rgb="FF000000"/>
        <rFont val="Arial"/>
      </rPr>
      <t>6</t>
    </r>
    <r>
      <rPr>
        <sz val="7"/>
        <color rgb="FF000000"/>
        <rFont val="Arial"/>
      </rPr>
      <t>H</t>
    </r>
    <r>
      <rPr>
        <vertAlign val="subscript"/>
        <sz val="7"/>
        <color rgb="FF000000"/>
        <rFont val="Arial"/>
      </rPr>
      <t>13</t>
    </r>
    <r>
      <rPr>
        <sz val="7"/>
        <color rgb="FF000000"/>
        <rFont val="Arial"/>
      </rPr>
      <t>NO</t>
    </r>
    <r>
      <rPr>
        <vertAlign val="subscript"/>
        <sz val="7"/>
        <color rgb="FF000000"/>
        <rFont val="Arial"/>
      </rPr>
      <t>2</t>
    </r>
  </si>
  <si>
    <t>Soft drink, orange flavoured, no carbonated</t>
  </si>
  <si>
    <t>Papaya, without skin, raw</t>
  </si>
  <si>
    <r>
      <t>Mung bean (</t>
    </r>
    <r>
      <rPr>
        <i/>
        <sz val="8"/>
        <color rgb="FF000000"/>
        <rFont val="Arial"/>
      </rPr>
      <t>Vigna mungo</t>
    </r>
    <r>
      <rPr>
        <sz val="8"/>
        <color rgb="FF000000"/>
        <rFont val="Arial"/>
      </rPr>
      <t>)</t>
    </r>
  </si>
  <si>
    <t>Cheese, "ibores" type</t>
  </si>
  <si>
    <r>
      <t>a</t>
    </r>
    <r>
      <rPr>
        <sz val="8"/>
        <color rgb="FF000000"/>
        <rFont val="Arial"/>
      </rPr>
      <t>23.9</t>
    </r>
  </si>
  <si>
    <t>Cheese, "manchego" type, in oil</t>
  </si>
  <si>
    <t>European eel, raw</t>
  </si>
  <si>
    <t>Squid, canned</t>
  </si>
  <si>
    <t>Conger</t>
  </si>
  <si>
    <r>
      <t>Owaloil tree(</t>
    </r>
    <r>
      <rPr>
        <i/>
        <sz val="8"/>
        <color rgb="FF000000"/>
        <rFont val="Arial"/>
      </rPr>
      <t>Pentaclethra macrophylla</t>
    </r>
    <r>
      <rPr>
        <sz val="8"/>
        <color rgb="FF000000"/>
        <rFont val="Arial"/>
      </rPr>
      <t>)</t>
    </r>
  </si>
  <si>
    <t>Sea salt</t>
  </si>
  <si>
    <t>Yogurt, skimmed, plain flavour, sweetened</t>
  </si>
  <si>
    <t>Milk, semi-skimmed, pasteurized</t>
  </si>
  <si>
    <t>Cured pork, loin</t>
  </si>
  <si>
    <r>
      <t>Pea (</t>
    </r>
    <r>
      <rPr>
        <i/>
        <sz val="8"/>
        <color rgb="FF000000"/>
        <rFont val="Arial"/>
      </rPr>
      <t>Pisum sativum</t>
    </r>
    <r>
      <rPr>
        <sz val="8"/>
        <color rgb="FF000000"/>
        <rFont val="Arial"/>
      </rPr>
      <t>)</t>
    </r>
  </si>
  <si>
    <t>Beer, stout, 8&lt;U+FFFD&gt;- 9&lt;U+FFFD&gt;</t>
  </si>
  <si>
    <r>
      <t>a</t>
    </r>
    <r>
      <rPr>
        <sz val="8"/>
        <color rgb="FF000000"/>
        <rFont val="Arial"/>
      </rPr>
      <t>22.5</t>
    </r>
  </si>
  <si>
    <t>Tangerine</t>
  </si>
  <si>
    <t>Veal, sirloin, raw, with separable fat</t>
  </si>
  <si>
    <t>Yogurt, skimmed, with pineapple and grapefruit</t>
  </si>
  <si>
    <r>
      <t>C</t>
    </r>
    <r>
      <rPr>
        <vertAlign val="subscript"/>
        <sz val="7"/>
        <color rgb="FF000000"/>
        <rFont val="Arial"/>
      </rPr>
      <t>6</t>
    </r>
    <r>
      <rPr>
        <sz val="7"/>
        <color rgb="FF000000"/>
        <rFont val="Arial"/>
      </rPr>
      <t>H</t>
    </r>
    <r>
      <rPr>
        <vertAlign val="subscript"/>
        <sz val="7"/>
        <color rgb="FF000000"/>
        <rFont val="Arial"/>
      </rPr>
      <t>13</t>
    </r>
    <r>
      <rPr>
        <sz val="7"/>
        <color rgb="FF000000"/>
        <rFont val="Arial"/>
      </rPr>
      <t>NO</t>
    </r>
    <r>
      <rPr>
        <vertAlign val="subscript"/>
        <sz val="7"/>
        <color rgb="FF000000"/>
        <rFont val="Arial"/>
      </rPr>
      <t>2</t>
    </r>
  </si>
  <si>
    <t>68bis</t>
  </si>
  <si>
    <t>Lemon juice, fresh</t>
  </si>
  <si>
    <t>Crayfish raw</t>
  </si>
  <si>
    <t>Bacon, smoked, grilled</t>
  </si>
  <si>
    <t>Milk, semi-skimmed, dried</t>
  </si>
  <si>
    <t>Lamb, leg, with separable fat, baked</t>
  </si>
  <si>
    <t>White grapes</t>
  </si>
  <si>
    <t>Maracuya nectar</t>
  </si>
  <si>
    <t>Cheese, "majorero" type</t>
  </si>
  <si>
    <t>Yogurt, skimmed, with tropical fruits</t>
  </si>
  <si>
    <t>Sheep and cow cheese, "castilla-le&lt;U+FFFD&gt;n" type</t>
  </si>
  <si>
    <r>
      <t>C</t>
    </r>
    <r>
      <rPr>
        <vertAlign val="subscript"/>
        <sz val="7"/>
        <color rgb="FF000000"/>
        <rFont val="Arial"/>
      </rPr>
      <t>6</t>
    </r>
    <r>
      <rPr>
        <sz val="7"/>
        <color rgb="FF000000"/>
        <rFont val="Arial"/>
      </rPr>
      <t>H</t>
    </r>
    <r>
      <rPr>
        <vertAlign val="subscript"/>
        <sz val="7"/>
        <color rgb="FF000000"/>
        <rFont val="Arial"/>
      </rPr>
      <t>14</t>
    </r>
    <r>
      <rPr>
        <sz val="7"/>
        <color rgb="FF000000"/>
        <rFont val="Arial"/>
      </rPr>
      <t>N</t>
    </r>
    <r>
      <rPr>
        <vertAlign val="subscript"/>
        <sz val="7"/>
        <color rgb="FF000000"/>
        <rFont val="Arial"/>
      </rPr>
      <t>2</t>
    </r>
    <r>
      <rPr>
        <sz val="7"/>
        <color rgb="FF000000"/>
        <rFont val="Arial"/>
      </rPr>
      <t>O</t>
    </r>
    <r>
      <rPr>
        <vertAlign val="subscript"/>
        <sz val="7"/>
        <color rgb="FF000000"/>
        <rFont val="Arial"/>
      </rPr>
      <t>2</t>
    </r>
  </si>
  <si>
    <t>Beef, part n/e, roasted, with separable fat</t>
  </si>
  <si>
    <t>Beer, low alcohol</t>
  </si>
  <si>
    <t>Duck, whole, roasted</t>
  </si>
  <si>
    <r>
      <t>Pigeon pea (</t>
    </r>
    <r>
      <rPr>
        <i/>
        <sz val="8"/>
        <color rgb="FF000000"/>
        <rFont val="Arial"/>
      </rPr>
      <t>Cajanus cajan</t>
    </r>
    <r>
      <rPr>
        <sz val="8"/>
        <color rgb="FF000000"/>
        <rFont val="Arial"/>
      </rPr>
      <t>)</t>
    </r>
  </si>
  <si>
    <t>Tropical fruit nectar</t>
  </si>
  <si>
    <t>Scallop</t>
  </si>
  <si>
    <t>Egg, chicken, whole, poached</t>
  </si>
  <si>
    <r>
      <t>a</t>
    </r>
    <r>
      <rPr>
        <sz val="8"/>
        <color rgb="FF000000"/>
        <rFont val="Arial"/>
      </rPr>
      <t>20.9</t>
    </r>
  </si>
  <si>
    <t>Egg,chicken, white, raw</t>
  </si>
  <si>
    <t>Pear nectar</t>
  </si>
  <si>
    <t>Gruyere cheese</t>
  </si>
  <si>
    <t>white pepper</t>
  </si>
  <si>
    <t>Cheese, "zamorano" type</t>
  </si>
  <si>
    <r>
      <t>Senna coffee (</t>
    </r>
    <r>
      <rPr>
        <i/>
        <sz val="8"/>
        <color rgb="FF000000"/>
        <rFont val="Arial"/>
      </rPr>
      <t>Cassia occidentalis</t>
    </r>
    <r>
      <rPr>
        <sz val="8"/>
        <color rgb="FF000000"/>
        <rFont val="Arial"/>
      </rPr>
      <t>)</t>
    </r>
  </si>
  <si>
    <t>Drinking yogurt, plain, sweetened</t>
  </si>
  <si>
    <t>Camembert cheese, 60% fidm</t>
  </si>
  <si>
    <t>Whiting</t>
  </si>
  <si>
    <t>Veal, part n/e, roasted, with separable fat</t>
  </si>
  <si>
    <t>Cockles, canned</t>
  </si>
  <si>
    <t>Drinking yogurt, flavoured n/e</t>
  </si>
  <si>
    <r>
      <t>Sesbania (</t>
    </r>
    <r>
      <rPr>
        <i/>
        <sz val="8"/>
        <color rgb="FF000000"/>
        <rFont val="Arial"/>
      </rPr>
      <t>Sesbania</t>
    </r>
    <r>
      <rPr>
        <sz val="8"/>
        <color rgb="FF000000"/>
        <rFont val="Arial"/>
      </rPr>
      <t> spp.)</t>
    </r>
  </si>
  <si>
    <t>Sardine, canned, pickled</t>
  </si>
  <si>
    <r>
      <t>C</t>
    </r>
    <r>
      <rPr>
        <vertAlign val="subscript"/>
        <sz val="7"/>
        <color rgb="FF000000"/>
        <rFont val="Arial"/>
      </rPr>
      <t>5</t>
    </r>
    <r>
      <rPr>
        <sz val="7"/>
        <color rgb="FF000000"/>
        <rFont val="Arial"/>
      </rPr>
      <t>H</t>
    </r>
    <r>
      <rPr>
        <vertAlign val="subscript"/>
        <sz val="7"/>
        <color rgb="FF000000"/>
        <rFont val="Arial"/>
      </rPr>
      <t>11</t>
    </r>
    <r>
      <rPr>
        <sz val="7"/>
        <color rgb="FF000000"/>
        <rFont val="Arial"/>
      </rPr>
      <t>NO</t>
    </r>
    <r>
      <rPr>
        <vertAlign val="subscript"/>
        <sz val="7"/>
        <color rgb="FF000000"/>
        <rFont val="Arial"/>
      </rPr>
      <t>2</t>
    </r>
    <r>
      <rPr>
        <sz val="7"/>
        <color rgb="FF000000"/>
        <rFont val="Arial"/>
      </rPr>
      <t>S</t>
    </r>
  </si>
  <si>
    <t>Lobster</t>
  </si>
  <si>
    <r>
      <t>b</t>
    </r>
    <r>
      <rPr>
        <sz val="8"/>
        <color rgb="FF000000"/>
        <rFont val="Arial"/>
      </rPr>
      <t>32.0</t>
    </r>
  </si>
  <si>
    <t>Rum</t>
  </si>
  <si>
    <t>Vanilla</t>
  </si>
  <si>
    <t>Cream, 18 % fat, uht</t>
  </si>
  <si>
    <t>♦7106</t>
  </si>
  <si>
    <t>♦19983</t>
  </si>
  <si>
    <t>English custard</t>
  </si>
  <si>
    <t>Veal, sirloin, roasted, with separable fat</t>
  </si>
  <si>
    <r>
      <t>Soybean (</t>
    </r>
    <r>
      <rPr>
        <i/>
        <sz val="8"/>
        <color rgb="FF000000"/>
        <rFont val="Arial"/>
      </rPr>
      <t>Glycine max</t>
    </r>
    <r>
      <rPr>
        <sz val="8"/>
        <color rgb="FF000000"/>
        <rFont val="Arial"/>
      </rPr>
      <t xml:space="preserve">) seed </t>
    </r>
  </si>
  <si>
    <t>Gouda cheese</t>
  </si>
  <si>
    <r>
      <t>a</t>
    </r>
    <r>
      <rPr>
        <sz val="8"/>
        <color rgb="FF000000"/>
        <rFont val="Arial"/>
      </rPr>
      <t>38.0</t>
    </r>
  </si>
  <si>
    <t>European eel, baked</t>
  </si>
  <si>
    <t>Baby clam</t>
  </si>
  <si>
    <t>soy cake</t>
  </si>
  <si>
    <t>Yogurt, skimmed, plain flavour</t>
  </si>
  <si>
    <t>Pork, loin, roasted</t>
  </si>
  <si>
    <t>Milk, skimmed, pasteurized</t>
  </si>
  <si>
    <r>
      <t>a</t>
    </r>
    <r>
      <rPr>
        <sz val="8"/>
        <color rgb="FF000000"/>
        <rFont val="Arial"/>
      </rPr>
      <t>46.0</t>
    </r>
  </si>
  <si>
    <r>
      <t>C</t>
    </r>
    <r>
      <rPr>
        <vertAlign val="subscript"/>
        <sz val="7"/>
        <color rgb="FF000000"/>
        <rFont val="Arial"/>
      </rPr>
      <t>9</t>
    </r>
    <r>
      <rPr>
        <sz val="7"/>
        <color rgb="FF000000"/>
        <rFont val="Arial"/>
      </rPr>
      <t>H</t>
    </r>
    <r>
      <rPr>
        <vertAlign val="subscript"/>
        <sz val="7"/>
        <color rgb="FF000000"/>
        <rFont val="Arial"/>
      </rPr>
      <t>11</t>
    </r>
    <r>
      <rPr>
        <sz val="7"/>
        <color rgb="FF000000"/>
        <rFont val="Arial"/>
      </rPr>
      <t>NO</t>
    </r>
    <r>
      <rPr>
        <vertAlign val="subscript"/>
        <sz val="7"/>
        <color rgb="FF000000"/>
        <rFont val="Arial"/>
      </rPr>
      <t>2</t>
    </r>
  </si>
  <si>
    <t>Goose, part n/e, without skin, roasted</t>
  </si>
  <si>
    <t>Cognac</t>
  </si>
  <si>
    <t>Palm heart, canned</t>
  </si>
  <si>
    <t>Kiwi</t>
  </si>
  <si>
    <t>Beef, heart, raw</t>
  </si>
  <si>
    <t>bay, leaf</t>
  </si>
  <si>
    <r>
      <t>a</t>
    </r>
    <r>
      <rPr>
        <sz val="8"/>
        <color rgb="FF000000"/>
        <rFont val="Arial"/>
      </rPr>
      <t>3.2</t>
    </r>
  </si>
  <si>
    <t>Yogurt, skimmed, with peach and yellow passion fruit</t>
  </si>
  <si>
    <t>Carbonara sauce</t>
  </si>
  <si>
    <t>Beef, part n/e, stewed, with separable fat</t>
  </si>
  <si>
    <r>
      <t>fermented (</t>
    </r>
    <r>
      <rPr>
        <i/>
        <sz val="8"/>
        <color rgb="FF000000"/>
        <rFont val="Arial"/>
      </rPr>
      <t>tempeh</t>
    </r>
    <r>
      <rPr>
        <sz val="8"/>
        <color rgb="FF000000"/>
        <rFont val="Arial"/>
      </rPr>
      <t>)</t>
    </r>
  </si>
  <si>
    <t>Bacon</t>
  </si>
  <si>
    <t>Milk, whole, condensed, with sugar</t>
  </si>
  <si>
    <r>
      <t>a</t>
    </r>
    <r>
      <rPr>
        <sz val="8"/>
        <color rgb="FF000000"/>
        <rFont val="Arial"/>
      </rPr>
      <t>17.0</t>
    </r>
  </si>
  <si>
    <t>Beef, heart, cooked</t>
  </si>
  <si>
    <r>
      <t>C</t>
    </r>
    <r>
      <rPr>
        <vertAlign val="subscript"/>
        <sz val="7"/>
        <color rgb="FF000000"/>
        <rFont val="Arial"/>
      </rPr>
      <t>5</t>
    </r>
    <r>
      <rPr>
        <sz val="7"/>
        <color rgb="FF000000"/>
        <rFont val="Arial"/>
      </rPr>
      <t>H</t>
    </r>
    <r>
      <rPr>
        <vertAlign val="subscript"/>
        <sz val="7"/>
        <color rgb="FF000000"/>
        <rFont val="Arial"/>
      </rPr>
      <t>9</t>
    </r>
    <r>
      <rPr>
        <sz val="7"/>
        <color rgb="FF000000"/>
        <rFont val="Arial"/>
      </rPr>
      <t>NO</t>
    </r>
    <r>
      <rPr>
        <vertAlign val="subscript"/>
        <sz val="7"/>
        <color rgb="FF000000"/>
        <rFont val="Arial"/>
      </rPr>
      <t>2</t>
    </r>
  </si>
  <si>
    <t>Egg, scrambled, with butter</t>
  </si>
  <si>
    <t>74bis</t>
  </si>
  <si>
    <t>Orange nectar</t>
  </si>
  <si>
    <r>
      <t>Sword bean (</t>
    </r>
    <r>
      <rPr>
        <i/>
        <sz val="8"/>
        <color rgb="FF000000"/>
        <rFont val="Arial"/>
      </rPr>
      <t>Canavalia ensiformis</t>
    </r>
    <r>
      <rPr>
        <sz val="8"/>
        <color rgb="FF000000"/>
        <rFont val="Arial"/>
      </rPr>
      <t>)</t>
    </r>
  </si>
  <si>
    <t>Skinned plum</t>
  </si>
  <si>
    <t>Red grape, raw</t>
  </si>
  <si>
    <r>
      <t>b</t>
    </r>
    <r>
      <rPr>
        <sz val="8"/>
        <color rgb="FF000000"/>
        <rFont val="Arial"/>
      </rPr>
      <t>24.5</t>
    </r>
  </si>
  <si>
    <t>Yogurt, skimmed, with fruits of the forest</t>
  </si>
  <si>
    <t>Lamb, cow and goat cheese, "castilla-la mancha" type</t>
  </si>
  <si>
    <t>Chicken, leg, with skin, roasted</t>
  </si>
  <si>
    <t>♦9059</t>
  </si>
  <si>
    <t>♦20047</t>
  </si>
  <si>
    <r>
      <t>Tamarind (</t>
    </r>
    <r>
      <rPr>
        <i/>
        <sz val="8"/>
        <color rgb="FF000000"/>
        <rFont val="Arial"/>
      </rPr>
      <t>Tamarindus indica</t>
    </r>
    <r>
      <rPr>
        <sz val="8"/>
        <color rgb="FF000000"/>
        <rFont val="Arial"/>
      </rPr>
      <t>)</t>
    </r>
  </si>
  <si>
    <t>Turnip greens</t>
  </si>
  <si>
    <t>Watercress, raw</t>
  </si>
  <si>
    <t>Raspberry, raw</t>
  </si>
  <si>
    <r>
      <t>C</t>
    </r>
    <r>
      <rPr>
        <vertAlign val="subscript"/>
        <sz val="7"/>
        <color rgb="FF000000"/>
        <rFont val="Arial"/>
      </rPr>
      <t>3</t>
    </r>
    <r>
      <rPr>
        <sz val="7"/>
        <color rgb="FF000000"/>
        <rFont val="Arial"/>
      </rPr>
      <t>H</t>
    </r>
    <r>
      <rPr>
        <vertAlign val="subscript"/>
        <sz val="7"/>
        <color rgb="FF000000"/>
        <rFont val="Arial"/>
      </rPr>
      <t>7</t>
    </r>
    <r>
      <rPr>
        <sz val="7"/>
        <color rgb="FF000000"/>
        <rFont val="Arial"/>
      </rPr>
      <t>NO</t>
    </r>
    <r>
      <rPr>
        <vertAlign val="subscript"/>
        <sz val="7"/>
        <color rgb="FF000000"/>
        <rFont val="Arial"/>
      </rPr>
      <t>3</t>
    </r>
  </si>
  <si>
    <t>Mushrooms, canned</t>
  </si>
  <si>
    <r>
      <t>Velvet bean (</t>
    </r>
    <r>
      <rPr>
        <i/>
        <sz val="8"/>
        <color rgb="FF000000"/>
        <rFont val="Arial"/>
      </rPr>
      <t>Mucuna</t>
    </r>
    <r>
      <rPr>
        <sz val="8"/>
        <color rgb="FF000000"/>
        <rFont val="Arial"/>
      </rPr>
      <t>spp.)</t>
    </r>
  </si>
  <si>
    <t>Vinaigrette sauce, with olive oil</t>
  </si>
  <si>
    <t>Avocado</t>
  </si>
  <si>
    <t>Spinach, canned</t>
  </si>
  <si>
    <t>Mushroom</t>
  </si>
  <si>
    <t>Chive, raw</t>
  </si>
  <si>
    <r>
      <t>Vetch (</t>
    </r>
    <r>
      <rPr>
        <i/>
        <sz val="8"/>
        <color rgb="FF000000"/>
        <rFont val="Arial"/>
      </rPr>
      <t>Vicia sativa</t>
    </r>
    <r>
      <rPr>
        <sz val="8"/>
        <color rgb="FF000000"/>
        <rFont val="Arial"/>
      </rPr>
      <t>)</t>
    </r>
  </si>
  <si>
    <t>Nectarine</t>
  </si>
  <si>
    <t>Celery, canned, in brine</t>
  </si>
  <si>
    <t>♦8223</t>
  </si>
  <si>
    <t>♦23186</t>
  </si>
  <si>
    <t>Guava, canned in syrup</t>
  </si>
  <si>
    <t>Black currant, raw</t>
  </si>
  <si>
    <t>Cured sausage, "fuet" type</t>
  </si>
  <si>
    <r>
      <t>Yam bean (</t>
    </r>
    <r>
      <rPr>
        <i/>
        <sz val="8"/>
        <color rgb="FF000000"/>
        <rFont val="Arial"/>
      </rPr>
      <t>Sphenostylis stenocarpa</t>
    </r>
    <r>
      <rPr>
        <sz val="8"/>
        <color rgb="FF000000"/>
        <rFont val="Arial"/>
      </rPr>
      <t>)</t>
    </r>
  </si>
  <si>
    <t>Red cabbage, boiled</t>
  </si>
  <si>
    <r>
      <t>C</t>
    </r>
    <r>
      <rPr>
        <vertAlign val="subscript"/>
        <sz val="7"/>
        <color rgb="FF000000"/>
        <rFont val="Arial"/>
      </rPr>
      <t>4</t>
    </r>
    <r>
      <rPr>
        <sz val="7"/>
        <color rgb="FF000000"/>
        <rFont val="Arial"/>
      </rPr>
      <t>H</t>
    </r>
    <r>
      <rPr>
        <vertAlign val="subscript"/>
        <sz val="7"/>
        <color rgb="FF000000"/>
        <rFont val="Arial"/>
      </rPr>
      <t>9</t>
    </r>
    <r>
      <rPr>
        <sz val="7"/>
        <color rgb="FF000000"/>
        <rFont val="Arial"/>
      </rPr>
      <t>NO</t>
    </r>
    <r>
      <rPr>
        <vertAlign val="subscript"/>
        <sz val="7"/>
        <color rgb="FF000000"/>
        <rFont val="Arial"/>
      </rPr>
      <t>3</t>
    </r>
  </si>
  <si>
    <t>Asparagus, white, canned</t>
  </si>
  <si>
    <t>Coffee, seed or powder, descaffeinated</t>
  </si>
  <si>
    <t>Cinnamon, powder</t>
  </si>
  <si>
    <t>Wheat, bran</t>
  </si>
  <si>
    <t>♦7696</t>
  </si>
  <si>
    <t>♦17598</t>
  </si>
  <si>
    <t>Basil</t>
  </si>
  <si>
    <t>Dill, dried</t>
  </si>
  <si>
    <t>Flax, seeds</t>
  </si>
  <si>
    <r>
      <t>Acorn (</t>
    </r>
    <r>
      <rPr>
        <i/>
        <sz val="8"/>
        <color rgb="FF000000"/>
        <rFont val="Arial"/>
      </rPr>
      <t>Quercus suber</t>
    </r>
    <r>
      <rPr>
        <sz val="8"/>
        <color rgb="FF000000"/>
        <rFont val="Arial"/>
      </rPr>
      <t>)</t>
    </r>
  </si>
  <si>
    <t>Broad bean, dried</t>
  </si>
  <si>
    <t>Pinto bean</t>
  </si>
  <si>
    <t>Rosemary</t>
  </si>
  <si>
    <t>White bean</t>
  </si>
  <si>
    <t>White bean, boiled</t>
  </si>
  <si>
    <t>Thyme, dried</t>
  </si>
  <si>
    <r>
      <t>C</t>
    </r>
    <r>
      <rPr>
        <vertAlign val="subscript"/>
        <sz val="7"/>
        <color rgb="FF000000"/>
        <rFont val="Arial"/>
      </rPr>
      <t>11</t>
    </r>
    <r>
      <rPr>
        <sz val="7"/>
        <color rgb="FF000000"/>
        <rFont val="Arial"/>
      </rPr>
      <t>H</t>
    </r>
    <r>
      <rPr>
        <vertAlign val="subscript"/>
        <sz val="7"/>
        <color rgb="FF000000"/>
        <rFont val="Arial"/>
      </rPr>
      <t>12</t>
    </r>
    <r>
      <rPr>
        <sz val="7"/>
        <color rgb="FF000000"/>
        <rFont val="Arial"/>
      </rPr>
      <t>N</t>
    </r>
    <r>
      <rPr>
        <vertAlign val="subscript"/>
        <sz val="7"/>
        <color rgb="FF000000"/>
        <rFont val="Arial"/>
      </rPr>
      <t>2</t>
    </r>
    <r>
      <rPr>
        <sz val="7"/>
        <color rgb="FF000000"/>
        <rFont val="Arial"/>
      </rPr>
      <t>O</t>
    </r>
    <r>
      <rPr>
        <vertAlign val="subscript"/>
        <sz val="7"/>
        <color rgb="FF000000"/>
        <rFont val="Arial"/>
      </rPr>
      <t>2</t>
    </r>
  </si>
  <si>
    <t>Coconut, dried</t>
  </si>
  <si>
    <t>Truffle, raw</t>
  </si>
  <si>
    <r>
      <t>Afghan Erysimum(</t>
    </r>
    <r>
      <rPr>
        <i/>
        <sz val="8"/>
        <color rgb="FF000000"/>
        <rFont val="Arial"/>
      </rPr>
      <t>Erysimum perofskianum</t>
    </r>
    <r>
      <rPr>
        <sz val="8"/>
        <color rgb="FF000000"/>
        <rFont val="Arial"/>
      </rPr>
      <t>)</t>
    </r>
  </si>
  <si>
    <t>Barley, raw</t>
  </si>
  <si>
    <t>Rye, raw</t>
  </si>
  <si>
    <t>Chickpea, boiled</t>
  </si>
  <si>
    <t>Almond, toast</t>
  </si>
  <si>
    <t>Crackers</t>
  </si>
  <si>
    <t>♦2132</t>
  </si>
  <si>
    <t>♦5281</t>
  </si>
  <si>
    <t>Pasta, whole, raw</t>
  </si>
  <si>
    <t>Lentil, boiled</t>
  </si>
  <si>
    <t>Oat, raw</t>
  </si>
  <si>
    <r>
      <t>African pan palm(</t>
    </r>
    <r>
      <rPr>
        <i/>
        <sz val="8"/>
        <color rgb="FF000000"/>
        <rFont val="Arial"/>
      </rPr>
      <t>Borassus flabellifer</t>
    </r>
    <r>
      <rPr>
        <sz val="8"/>
        <color rgb="FF000000"/>
        <rFont val="Arial"/>
      </rPr>
      <t>) kernel</t>
    </r>
  </si>
  <si>
    <t>Cumin</t>
  </si>
  <si>
    <t>Wheat, whole, raw</t>
  </si>
  <si>
    <r>
      <t>b</t>
    </r>
    <r>
      <rPr>
        <sz val="8"/>
        <color rgb="FF000000"/>
        <rFont val="Arial"/>
      </rPr>
      <t>0.9</t>
    </r>
  </si>
  <si>
    <t>Barley flour</t>
  </si>
  <si>
    <r>
      <t>C</t>
    </r>
    <r>
      <rPr>
        <vertAlign val="subscript"/>
        <sz val="7"/>
        <color rgb="FF000000"/>
        <rFont val="Arial"/>
      </rPr>
      <t>9</t>
    </r>
    <r>
      <rPr>
        <sz val="7"/>
        <color rgb="FF000000"/>
        <rFont val="Arial"/>
      </rPr>
      <t>H</t>
    </r>
    <r>
      <rPr>
        <vertAlign val="subscript"/>
        <sz val="7"/>
        <color rgb="FF000000"/>
        <rFont val="Arial"/>
      </rPr>
      <t>11</t>
    </r>
    <r>
      <rPr>
        <sz val="7"/>
        <color rgb="FF000000"/>
        <rFont val="Arial"/>
      </rPr>
      <t>NO</t>
    </r>
    <r>
      <rPr>
        <vertAlign val="subscript"/>
        <sz val="7"/>
        <color rgb="FF000000"/>
        <rFont val="Arial"/>
      </rPr>
      <t>3</t>
    </r>
  </si>
  <si>
    <t>Oat flour</t>
  </si>
  <si>
    <t>Corn flour</t>
  </si>
  <si>
    <t>Artichoke, canned</t>
  </si>
  <si>
    <t>Chocolate, bitter, with almonds</t>
  </si>
  <si>
    <t>Coconut, raw</t>
  </si>
  <si>
    <r>
      <t>African mammee-apple(</t>
    </r>
    <r>
      <rPr>
        <i/>
        <sz val="8"/>
        <color rgb="FF000000"/>
        <rFont val="Arial"/>
      </rPr>
      <t>Mammea africana</t>
    </r>
    <r>
      <rPr>
        <sz val="8"/>
        <color rgb="FF000000"/>
        <rFont val="Arial"/>
      </rPr>
      <t>)</t>
    </r>
  </si>
  <si>
    <t>Garlic, powder</t>
  </si>
  <si>
    <t>Millet</t>
  </si>
  <si>
    <t>Filbert or hazelnut, raw, in shell</t>
  </si>
  <si>
    <r>
      <t>b</t>
    </r>
    <r>
      <rPr>
        <sz val="8"/>
        <color rgb="FF000000"/>
        <rFont val="Arial"/>
      </rPr>
      <t>2.0</t>
    </r>
  </si>
  <si>
    <t>Peach, dried</t>
  </si>
  <si>
    <t>Red currant, raw</t>
  </si>
  <si>
    <t>Granola</t>
  </si>
  <si>
    <t>Tahini</t>
  </si>
  <si>
    <t>Bean, stew "fabada" type</t>
  </si>
  <si>
    <r>
      <t>Akee (</t>
    </r>
    <r>
      <rPr>
        <i/>
        <sz val="8"/>
        <color rgb="FF000000"/>
        <rFont val="Arial"/>
      </rPr>
      <t>Blighia sapida</t>
    </r>
    <r>
      <rPr>
        <sz val="8"/>
        <color rgb="FF000000"/>
        <rFont val="Arial"/>
      </rPr>
      <t>) aril</t>
    </r>
  </si>
  <si>
    <r>
      <t>C</t>
    </r>
    <r>
      <rPr>
        <vertAlign val="subscript"/>
        <sz val="7"/>
        <color rgb="FF000000"/>
        <rFont val="Arial"/>
      </rPr>
      <t>5</t>
    </r>
    <r>
      <rPr>
        <sz val="7"/>
        <color rgb="FF000000"/>
        <rFont val="Arial"/>
      </rPr>
      <t>H</t>
    </r>
    <r>
      <rPr>
        <vertAlign val="subscript"/>
        <sz val="7"/>
        <color rgb="FF000000"/>
        <rFont val="Arial"/>
      </rPr>
      <t>11</t>
    </r>
    <r>
      <rPr>
        <sz val="7"/>
        <color rgb="FF000000"/>
        <rFont val="Arial"/>
      </rPr>
      <t>NO</t>
    </r>
    <r>
      <rPr>
        <vertAlign val="subscript"/>
        <sz val="7"/>
        <color rgb="FF000000"/>
        <rFont val="Arial"/>
      </rPr>
      <t>2</t>
    </r>
  </si>
  <si>
    <t>Date</t>
  </si>
  <si>
    <t>Mint, fresh</t>
  </si>
  <si>
    <t>Mashed potato and cheese, flakes</t>
  </si>
  <si>
    <t>Raisin</t>
  </si>
  <si>
    <t>Rye bread</t>
  </si>
  <si>
    <t>Quince, raw</t>
  </si>
  <si>
    <t>Avocado, frozen</t>
  </si>
  <si>
    <t>Wheat crusts</t>
  </si>
  <si>
    <t>Breakfast cereal, granola</t>
  </si>
  <si>
    <r>
      <t>Almond (</t>
    </r>
    <r>
      <rPr>
        <i/>
        <sz val="8"/>
        <color rgb="FF000000"/>
        <rFont val="Arial"/>
      </rPr>
      <t>Prunus amygdalus</t>
    </r>
    <r>
      <rPr>
        <sz val="8"/>
        <color rgb="FF000000"/>
        <rFont val="Arial"/>
      </rPr>
      <t>) green</t>
    </r>
  </si>
  <si>
    <t>Pasta, with vegetables, raw</t>
  </si>
  <si>
    <t>Almond milk</t>
  </si>
  <si>
    <t>Whole wheat bread, without salt</t>
  </si>
  <si>
    <t>Whole wheat bread</t>
  </si>
  <si>
    <t>Breakfast cereal, rice, wheat and fruit</t>
  </si>
  <si>
    <t>♦1638</t>
  </si>
  <si>
    <t>♦3558</t>
  </si>
  <si>
    <t>Snack, "gusanito" type</t>
  </si>
  <si>
    <t>Guava, without skin, raw</t>
  </si>
  <si>
    <t>Miso</t>
  </si>
  <si>
    <r>
      <t>b</t>
    </r>
    <r>
      <rPr>
        <sz val="8"/>
        <color rgb="FF000000"/>
        <rFont val="Arial"/>
      </rPr>
      <t>16.8</t>
    </r>
  </si>
  <si>
    <t>Meatball, canned</t>
  </si>
  <si>
    <t>Bilberry</t>
  </si>
  <si>
    <t>Corn chips</t>
  </si>
  <si>
    <t>Olive</t>
  </si>
  <si>
    <t>Barley bread</t>
  </si>
  <si>
    <t>Breadcrumbed fried loin, ham and cheese</t>
  </si>
  <si>
    <t>Breakfast cereals, wheat and chocolate</t>
  </si>
  <si>
    <r>
      <t>C</t>
    </r>
    <r>
      <rPr>
        <vertAlign val="subscript"/>
        <sz val="11"/>
        <color rgb="FF222222"/>
        <rFont val="Arial"/>
      </rPr>
      <t>12</t>
    </r>
    <r>
      <rPr>
        <sz val="8"/>
        <color rgb="FF222222"/>
        <rFont val="Arial"/>
      </rPr>
      <t>H</t>
    </r>
    <r>
      <rPr>
        <vertAlign val="subscript"/>
        <sz val="11"/>
        <color rgb="FF222222"/>
        <rFont val="Arial"/>
      </rPr>
      <t>22</t>
    </r>
    <r>
      <rPr>
        <sz val="8"/>
        <color rgb="FF222222"/>
        <rFont val="Arial"/>
      </rPr>
      <t>O</t>
    </r>
    <r>
      <rPr>
        <vertAlign val="subscript"/>
        <sz val="11"/>
        <color rgb="FF222222"/>
        <rFont val="Arial"/>
      </rPr>
      <t>11</t>
    </r>
  </si>
  <si>
    <t>Breakfast cereal, wheat, oat, corn, honey and nuts</t>
  </si>
  <si>
    <r>
      <t>Amaranthus (</t>
    </r>
    <r>
      <rPr>
        <i/>
        <sz val="8"/>
        <color rgb="FF000000"/>
        <rFont val="Arial"/>
      </rPr>
      <t>Amaranthus hybridus</t>
    </r>
    <r>
      <rPr>
        <sz val="8"/>
        <color rgb="FF000000"/>
        <rFont val="Arial"/>
      </rPr>
      <t>)</t>
    </r>
  </si>
  <si>
    <t>Broad bean, fried</t>
  </si>
  <si>
    <t>Cabbage, white, raw</t>
  </si>
  <si>
    <t>Soybean, fresh</t>
  </si>
  <si>
    <t>Burguer bread</t>
  </si>
  <si>
    <t>Chickpea, canned</t>
  </si>
  <si>
    <t>Pasta, whole, boiled</t>
  </si>
  <si>
    <t>Oat bread</t>
  </si>
  <si>
    <t>Wheat flour</t>
  </si>
  <si>
    <r>
      <t>American searocket(</t>
    </r>
    <r>
      <rPr>
        <i/>
        <sz val="8"/>
        <color rgb="FF000000"/>
        <rFont val="Arial"/>
      </rPr>
      <t>Cakile edentula</t>
    </r>
    <r>
      <rPr>
        <sz val="8"/>
        <color rgb="FF000000"/>
        <rFont val="Arial"/>
      </rPr>
      <t>)</t>
    </r>
  </si>
  <si>
    <t>Breakfast cereal, wheat with sugar</t>
  </si>
  <si>
    <t>White bread, fried</t>
  </si>
  <si>
    <t>Olive, black, with bone</t>
  </si>
  <si>
    <t>Pomegranate</t>
  </si>
  <si>
    <t>White bread</t>
  </si>
  <si>
    <t>♦1782</t>
  </si>
  <si>
    <t>C6H12O5</t>
  </si>
  <si>
    <t>♦5051</t>
  </si>
  <si>
    <t>Breadcrumbs</t>
  </si>
  <si>
    <t>Breakfast cereal, corn and wheat</t>
  </si>
  <si>
    <r>
      <t>Babassu (</t>
    </r>
    <r>
      <rPr>
        <i/>
        <sz val="8"/>
        <color rgb="FF000000"/>
        <rFont val="Arial"/>
      </rPr>
      <t>Orbignya oleifera</t>
    </r>
    <r>
      <rPr>
        <sz val="8"/>
        <color rgb="FF000000"/>
        <rFont val="Arial"/>
      </rPr>
      <t>)</t>
    </r>
  </si>
  <si>
    <t>Fennel</t>
  </si>
  <si>
    <t>Savoy cabbage, raw</t>
  </si>
  <si>
    <t>Fruit paste</t>
  </si>
  <si>
    <t>Cookie, "digestive" type, with chocolate</t>
  </si>
  <si>
    <t>Breakfast cereal, wheat, oat, corn and honey</t>
  </si>
  <si>
    <t>Breakfast cereal, corn with honey</t>
  </si>
  <si>
    <r>
      <t>Balsam apple (</t>
    </r>
    <r>
      <rPr>
        <i/>
        <sz val="8"/>
        <color rgb="FF000000"/>
        <rFont val="Arial"/>
      </rPr>
      <t>Momordica balsamina</t>
    </r>
    <r>
      <rPr>
        <sz val="8"/>
        <color rgb="FF000000"/>
        <rFont val="Arial"/>
      </rPr>
      <t>)</t>
    </r>
  </si>
  <si>
    <t>Leek, raw, frozen</t>
  </si>
  <si>
    <t>Marmalade, apricot and peach, light</t>
  </si>
  <si>
    <t>Green been, raw</t>
  </si>
  <si>
    <t>Tomato, ripe, puree</t>
  </si>
  <si>
    <t>Ring-shaped pastry</t>
  </si>
  <si>
    <r>
      <t>C</t>
    </r>
    <r>
      <rPr>
        <vertAlign val="subscript"/>
        <sz val="11"/>
        <color rgb="FF222222"/>
        <rFont val="Arial"/>
      </rPr>
      <t>12</t>
    </r>
    <r>
      <rPr>
        <sz val="8"/>
        <color rgb="FF222222"/>
        <rFont val="Arial"/>
      </rPr>
      <t>H</t>
    </r>
    <r>
      <rPr>
        <vertAlign val="subscript"/>
        <sz val="11"/>
        <color rgb="FF222222"/>
        <rFont val="Arial"/>
      </rPr>
      <t>22</t>
    </r>
    <r>
      <rPr>
        <sz val="8"/>
        <color rgb="FF222222"/>
        <rFont val="Arial"/>
      </rPr>
      <t>O</t>
    </r>
    <r>
      <rPr>
        <vertAlign val="subscript"/>
        <sz val="11"/>
        <color rgb="FF222222"/>
        <rFont val="Arial"/>
      </rPr>
      <t>11</t>
    </r>
  </si>
  <si>
    <t>(C)106</t>
  </si>
  <si>
    <t>Chinese spring roll</t>
  </si>
  <si>
    <t>Marmalade, strawberry</t>
  </si>
  <si>
    <t>Carrot, raw</t>
  </si>
  <si>
    <t>Persimmon</t>
  </si>
  <si>
    <t>Breakfast cereal, wheat and rice</t>
  </si>
  <si>
    <t>Pumpkin, raw</t>
  </si>
  <si>
    <t>Breakfast cereal, corn, wheat and oat</t>
  </si>
  <si>
    <t>Aubergine</t>
  </si>
  <si>
    <r>
      <t>C</t>
    </r>
    <r>
      <rPr>
        <vertAlign val="subscript"/>
        <sz val="11"/>
        <color rgb="FF222222"/>
        <rFont val="Arial"/>
      </rPr>
      <t>18</t>
    </r>
    <r>
      <rPr>
        <sz val="8"/>
        <color rgb="FF222222"/>
        <rFont val="Arial"/>
      </rPr>
      <t>H</t>
    </r>
    <r>
      <rPr>
        <vertAlign val="subscript"/>
        <sz val="11"/>
        <color rgb="FF222222"/>
        <rFont val="Arial"/>
      </rPr>
      <t>32</t>
    </r>
    <r>
      <rPr>
        <sz val="8"/>
        <color rgb="FF222222"/>
        <rFont val="Arial"/>
      </rPr>
      <t>O</t>
    </r>
    <r>
      <rPr>
        <vertAlign val="subscript"/>
        <sz val="11"/>
        <color rgb="FF222222"/>
        <rFont val="Arial"/>
      </rPr>
      <t>16</t>
    </r>
  </si>
  <si>
    <t>Corn bread</t>
  </si>
  <si>
    <t>Sandwich</t>
  </si>
  <si>
    <t>Milk bread</t>
  </si>
  <si>
    <t>marmalade, strawberry, light</t>
  </si>
  <si>
    <t>Bakery</t>
  </si>
  <si>
    <t>Chocolate mousse</t>
  </si>
  <si>
    <t>Soluble cereals, powder</t>
  </si>
  <si>
    <t>Russian salad</t>
  </si>
  <si>
    <r>
      <t>C</t>
    </r>
    <r>
      <rPr>
        <vertAlign val="subscript"/>
        <sz val="11"/>
        <color rgb="FF222222"/>
        <rFont val="Arial"/>
      </rPr>
      <t>24</t>
    </r>
    <r>
      <rPr>
        <sz val="8"/>
        <color rgb="FF222222"/>
        <rFont val="Arial"/>
      </rPr>
      <t>H</t>
    </r>
    <r>
      <rPr>
        <vertAlign val="subscript"/>
        <sz val="11"/>
        <color rgb="FF222222"/>
        <rFont val="Arial"/>
      </rPr>
      <t>42</t>
    </r>
    <r>
      <rPr>
        <sz val="8"/>
        <color rgb="FF222222"/>
        <rFont val="Arial"/>
      </rPr>
      <t>O</t>
    </r>
    <r>
      <rPr>
        <vertAlign val="subscript"/>
        <sz val="11"/>
        <color rgb="FF222222"/>
        <rFont val="Arial"/>
      </rPr>
      <t>21</t>
    </r>
  </si>
  <si>
    <t>Green bean, boiled</t>
  </si>
  <si>
    <t>Instant soup with pasta, "maravilla" type</t>
  </si>
  <si>
    <t>Flat peach</t>
  </si>
  <si>
    <t>Mashed potato with vegetables, flakes</t>
  </si>
  <si>
    <t>Instant soup, dried</t>
  </si>
  <si>
    <t>Lactose</t>
  </si>
  <si>
    <t>C12H22O11</t>
  </si>
  <si>
    <t>Bamboo, raw</t>
  </si>
  <si>
    <t>Medlar, withouth skin, frozen</t>
  </si>
  <si>
    <t>Seafood paella</t>
  </si>
  <si>
    <t>Liquorice</t>
  </si>
  <si>
    <t>FA12:0</t>
  </si>
  <si>
    <t>Celery, raw</t>
  </si>
  <si>
    <t>C12H24O2</t>
  </si>
  <si>
    <t>Chili pepper, green</t>
  </si>
  <si>
    <r>
      <t>Baobab (</t>
    </r>
    <r>
      <rPr>
        <i/>
        <sz val="8"/>
        <color rgb="FF000000"/>
        <rFont val="Arial"/>
      </rPr>
      <t>Adansonia digitata</t>
    </r>
    <r>
      <rPr>
        <sz val="8"/>
        <color rgb="FF000000"/>
        <rFont val="Arial"/>
      </rPr>
      <t>) seeds</t>
    </r>
  </si>
  <si>
    <t>Chili pepper, red</t>
  </si>
  <si>
    <r>
      <t>b</t>
    </r>
    <r>
      <rPr>
        <sz val="8"/>
        <color rgb="FF000000"/>
        <rFont val="Arial"/>
      </rPr>
      <t>30.0</t>
    </r>
  </si>
  <si>
    <t>Gofio</t>
  </si>
  <si>
    <t>Spinach, boiled</t>
  </si>
  <si>
    <t>FA14:0</t>
  </si>
  <si>
    <t>C14H28O2</t>
  </si>
  <si>
    <t>Breakfast cereal, wheat and fruit</t>
  </si>
  <si>
    <r>
      <t>Beard tongue (</t>
    </r>
    <r>
      <rPr>
        <i/>
        <sz val="8"/>
        <color rgb="FF000000"/>
        <rFont val="Arial"/>
      </rPr>
      <t>Penstemon</t>
    </r>
    <r>
      <rPr>
        <sz val="8"/>
        <color rgb="FF000000"/>
        <rFont val="Arial"/>
      </rPr>
      <t>sp.)</t>
    </r>
  </si>
  <si>
    <t>Tangerine, frozen</t>
  </si>
  <si>
    <t>Red pepper, raw</t>
  </si>
  <si>
    <t>FA16:0</t>
  </si>
  <si>
    <t>C16H32O2</t>
  </si>
  <si>
    <t>Sicilian sauce, hot</t>
  </si>
  <si>
    <t>Potato, raw</t>
  </si>
  <si>
    <t>♦2209</t>
  </si>
  <si>
    <t>♦5641</t>
  </si>
  <si>
    <t>Cardoon, stalk, canned</t>
  </si>
  <si>
    <t>Chayote, raw</t>
  </si>
  <si>
    <r>
      <t>Bigroot (</t>
    </r>
    <r>
      <rPr>
        <i/>
        <sz val="8"/>
        <color rgb="FF000000"/>
        <rFont val="Arial"/>
      </rPr>
      <t>Echinocystis gilensis</t>
    </r>
    <r>
      <rPr>
        <sz val="8"/>
        <color rgb="FF000000"/>
        <rFont val="Arial"/>
      </rPr>
      <t>)</t>
    </r>
  </si>
  <si>
    <t>Pear, canned, in syrup</t>
  </si>
  <si>
    <t>Mushroom, griddle</t>
  </si>
  <si>
    <t>Mashed potatoes and mushrooms, flakes</t>
  </si>
  <si>
    <t>(C)119</t>
  </si>
  <si>
    <t>Breakfast cereal, rice with chocolate</t>
  </si>
  <si>
    <t>Medlar, with skin, raw</t>
  </si>
  <si>
    <t>Asparagus, green</t>
  </si>
  <si>
    <t>Arugula</t>
  </si>
  <si>
    <t>Cauliflower, boiled</t>
  </si>
  <si>
    <t>Kebab</t>
  </si>
  <si>
    <t>Milk shake, strawberry, light</t>
  </si>
  <si>
    <t>Soya, sauce</t>
  </si>
  <si>
    <t>Courgette, roasted</t>
  </si>
  <si>
    <t>FA18:0</t>
  </si>
  <si>
    <t>C18H36O2</t>
  </si>
  <si>
    <r>
      <t>Blacksamson (</t>
    </r>
    <r>
      <rPr>
        <i/>
        <sz val="8"/>
        <color rgb="FF000000"/>
        <rFont val="Arial"/>
      </rPr>
      <t>Echinacea angustifolia</t>
    </r>
    <r>
      <rPr>
        <sz val="8"/>
        <color rgb="FF000000"/>
        <rFont val="Arial"/>
      </rPr>
      <t>)</t>
    </r>
  </si>
  <si>
    <t>Garlic, fried</t>
  </si>
  <si>
    <t>Breakfast cereal, wheat and honey</t>
  </si>
  <si>
    <t>Cereal bar, with fruit</t>
  </si>
  <si>
    <t>FA18:1</t>
  </si>
  <si>
    <t>C18H34O2</t>
  </si>
  <si>
    <t>Sweet pepper, whole, canned</t>
  </si>
  <si>
    <t>Chili or hot pepper</t>
  </si>
  <si>
    <t>Cereal bar, with chocolate</t>
  </si>
  <si>
    <t>Green bean, canned</t>
  </si>
  <si>
    <t>Caper</t>
  </si>
  <si>
    <t>Lamb's lettuce</t>
  </si>
  <si>
    <t>Breakfast cereal, corn with sugar</t>
  </si>
  <si>
    <t>Onion, roasted</t>
  </si>
  <si>
    <t>FA18:2</t>
  </si>
  <si>
    <t>C18H32O2</t>
  </si>
  <si>
    <t>Pepper, fried</t>
  </si>
  <si>
    <t>Napolitana sauce</t>
  </si>
  <si>
    <t>Tomato, roasted</t>
  </si>
  <si>
    <t>Rice, boiled</t>
  </si>
  <si>
    <t>Cereal bar, with wheat and chocolate</t>
  </si>
  <si>
    <t>FA18:3</t>
  </si>
  <si>
    <t>Yogurt, skimmed, with plum, apricot and fiber</t>
  </si>
  <si>
    <t>C18H30O2</t>
  </si>
  <si>
    <t>Soya drink</t>
  </si>
  <si>
    <t>Grapefruit</t>
  </si>
  <si>
    <t>Yogurt, skimmed, with strawberry, redcurrant and fiber</t>
  </si>
  <si>
    <t>Swiss chard, canned</t>
  </si>
  <si>
    <r>
      <t>Bladderpod (</t>
    </r>
    <r>
      <rPr>
        <i/>
        <sz val="8"/>
        <color rgb="FF000000"/>
        <rFont val="Arial"/>
      </rPr>
      <t>Lesquerella</t>
    </r>
    <r>
      <rPr>
        <sz val="8"/>
        <color rgb="FF000000"/>
        <rFont val="Arial"/>
      </rPr>
      <t>spp.)</t>
    </r>
  </si>
  <si>
    <t>Syrup peach</t>
  </si>
  <si>
    <t>Yogurt, skimmed, with peach, raspberry and fiber</t>
  </si>
  <si>
    <t>FA20:4</t>
  </si>
  <si>
    <t>C20H32O2</t>
  </si>
  <si>
    <t>Mustard</t>
  </si>
  <si>
    <t>Salad</t>
  </si>
  <si>
    <t>tomato, ripe, peeled and ground, canned</t>
  </si>
  <si>
    <t>♦2082</t>
  </si>
  <si>
    <t>♦5070</t>
  </si>
  <si>
    <t>Pickled gherkin</t>
  </si>
  <si>
    <t>FA20:5</t>
  </si>
  <si>
    <t>C20H30O2</t>
  </si>
  <si>
    <t>Garlic</t>
  </si>
  <si>
    <r>
      <t>Blazing star (</t>
    </r>
    <r>
      <rPr>
        <i/>
        <sz val="8"/>
        <color rgb="FF000000"/>
        <rFont val="Arial"/>
      </rPr>
      <t>Liatris spicata</t>
    </r>
    <r>
      <rPr>
        <sz val="8"/>
        <color rgb="FF000000"/>
        <rFont val="Arial"/>
      </rPr>
      <t>)</t>
    </r>
  </si>
  <si>
    <t>Cruller</t>
  </si>
  <si>
    <t>marmalade, raspberry</t>
  </si>
  <si>
    <t>FA22:6</t>
  </si>
  <si>
    <t>Marmalade, red currant</t>
  </si>
  <si>
    <t>C22H32O2</t>
  </si>
  <si>
    <t>Cereal bar, with corn and wheat</t>
  </si>
  <si>
    <t>Yogurt, skimmed, with fruits</t>
  </si>
  <si>
    <t>Yogurt, skimmed, with cereals, apple and plum</t>
  </si>
  <si>
    <t>Fruit salad, canned in own juice</t>
  </si>
  <si>
    <t>Marmalade, blackberry</t>
  </si>
  <si>
    <t>Bolognese sauce</t>
  </si>
  <si>
    <t>Courgette</t>
  </si>
  <si>
    <t>Plum nectar</t>
  </si>
  <si>
    <t>Chard, raw</t>
  </si>
  <si>
    <t>Marmalade, plum</t>
  </si>
  <si>
    <t>Breakfast cereal, rice with honey</t>
  </si>
  <si>
    <t>Marmalade, apricot</t>
  </si>
  <si>
    <t>Corn starch</t>
  </si>
  <si>
    <t>Chicory, raw</t>
  </si>
  <si>
    <t>Syrup pineapple</t>
  </si>
  <si>
    <t>White grape, frozen</t>
  </si>
  <si>
    <t>Oat flour, boiled in water</t>
  </si>
  <si>
    <t>Sweet and sour sauce</t>
  </si>
  <si>
    <t>Chard, boiled</t>
  </si>
  <si>
    <t>Soluble cocoa, with sugar, powder, light</t>
  </si>
  <si>
    <t>Lasagne</t>
  </si>
  <si>
    <t>White chocolate</t>
  </si>
  <si>
    <r>
      <t>Bombax (</t>
    </r>
    <r>
      <rPr>
        <i/>
        <sz val="8"/>
        <color rgb="FF000000"/>
        <rFont val="Arial"/>
      </rPr>
      <t>Bombax buonopozense</t>
    </r>
    <r>
      <rPr>
        <sz val="8"/>
        <color rgb="FF000000"/>
        <rFont val="Arial"/>
      </rPr>
      <t>)</t>
    </r>
  </si>
  <si>
    <t>Chocolate</t>
  </si>
  <si>
    <t>Onion, boiled</t>
  </si>
  <si>
    <t>Broccoli, boiled</t>
  </si>
  <si>
    <r>
      <t>b</t>
    </r>
    <r>
      <rPr>
        <sz val="8"/>
        <color rgb="FF000000"/>
        <rFont val="Arial"/>
      </rPr>
      <t>19.3</t>
    </r>
  </si>
  <si>
    <t>Carrot, fresh juice</t>
  </si>
  <si>
    <t>Tabasco, sauce</t>
  </si>
  <si>
    <t>Soy yogurt</t>
  </si>
  <si>
    <t>Tomato, fresh juice</t>
  </si>
  <si>
    <t>Paella</t>
  </si>
  <si>
    <t>cheese sauce</t>
  </si>
  <si>
    <t>Yogurt, whole milk, with fruits of the forest</t>
  </si>
  <si>
    <r>
      <t>Brazil nut (</t>
    </r>
    <r>
      <rPr>
        <i/>
        <sz val="8"/>
        <color rgb="FF000000"/>
        <rFont val="Arial"/>
      </rPr>
      <t>Bertholletia excelsa</t>
    </r>
    <r>
      <rPr>
        <sz val="8"/>
        <color rgb="FF000000"/>
        <rFont val="Arial"/>
      </rPr>
      <t>)</t>
    </r>
  </si>
  <si>
    <t>Drinking yogurt, whole milk, with fruits</t>
  </si>
  <si>
    <t>Yogurt, whole milk, with cereals and strawberry</t>
  </si>
  <si>
    <r>
      <t>b</t>
    </r>
    <r>
      <rPr>
        <sz val="8"/>
        <color rgb="FF000000"/>
        <rFont val="Arial"/>
      </rPr>
      <t>14.8</t>
    </r>
  </si>
  <si>
    <t>Almond, cream</t>
  </si>
  <si>
    <t>Chocolate and cream pudding</t>
  </si>
  <si>
    <t>Blood sausage, fried</t>
  </si>
  <si>
    <t>Peach nectar</t>
  </si>
  <si>
    <t>Drinking yogurt, whole milk, with strawberry</t>
  </si>
  <si>
    <t>Canneloni</t>
  </si>
  <si>
    <t>Pumpkin, boiled</t>
  </si>
  <si>
    <r>
      <t>Breadfruit (</t>
    </r>
    <r>
      <rPr>
        <i/>
        <sz val="8"/>
        <color rgb="FF000000"/>
        <rFont val="Arial"/>
      </rPr>
      <t>Artocarpus altilis</t>
    </r>
    <r>
      <rPr>
        <sz val="8"/>
        <color rgb="FF000000"/>
        <rFont val="Arial"/>
      </rPr>
      <t>)</t>
    </r>
  </si>
  <si>
    <t>Chocolate cream, low calorie</t>
  </si>
  <si>
    <t>Yogurt, whole milk, with strawberry</t>
  </si>
  <si>
    <t>Pork loin, cheese and ham roll, breaded, fried, "flamenquin" type</t>
  </si>
  <si>
    <t>Pineapple nectar</t>
  </si>
  <si>
    <t>bechamel sauce</t>
  </si>
  <si>
    <t>(M)111</t>
  </si>
  <si>
    <t>Curry sauce</t>
  </si>
  <si>
    <t>Mousse, cottage cheese, skimmed, with fruit</t>
  </si>
  <si>
    <t>Breaded chicken, fried</t>
  </si>
  <si>
    <t>Uncured cheese, skimmed, with fruit</t>
  </si>
  <si>
    <t>Marmalade, orange</t>
  </si>
  <si>
    <t>Oil cake</t>
  </si>
  <si>
    <t>Grapefruit nectar</t>
  </si>
  <si>
    <t>Mousse, cottage cheese, with fruits</t>
  </si>
  <si>
    <t>Cold vegetal soup, gazpacho</t>
  </si>
  <si>
    <t>Yogurt, enriched, with fruits</t>
  </si>
  <si>
    <t>Grouper, griddle</t>
  </si>
  <si>
    <t>Sauce, "mojo pic?n" type</t>
  </si>
  <si>
    <t>Grape and peach juice</t>
  </si>
  <si>
    <t>Hake, coat in batter, deep fried</t>
  </si>
  <si>
    <t>Orange juice</t>
  </si>
  <si>
    <t>Tigger nut milk drink</t>
  </si>
  <si>
    <t>Petit type cheese, liquid, strawberry flavour</t>
  </si>
  <si>
    <r>
      <t>Breadnut (</t>
    </r>
    <r>
      <rPr>
        <i/>
        <sz val="8"/>
        <color rgb="FF000000"/>
        <rFont val="Arial"/>
      </rPr>
      <t>Brosimum alicastrum</t>
    </r>
    <r>
      <rPr>
        <sz val="8"/>
        <color rgb="FF000000"/>
        <rFont val="Arial"/>
      </rPr>
      <t>)</t>
    </r>
  </si>
  <si>
    <t>Rice with milk</t>
  </si>
  <si>
    <t>Pineapple juice</t>
  </si>
  <si>
    <t>Salami</t>
  </si>
  <si>
    <t>Coffee, substitute, instant</t>
  </si>
  <si>
    <t>Whiting, coated in batter, fried</t>
  </si>
  <si>
    <t>Swordfish, griddle</t>
  </si>
  <si>
    <r>
      <t>Butterseed (</t>
    </r>
    <r>
      <rPr>
        <i/>
        <sz val="8"/>
        <color rgb="FF000000"/>
        <rFont val="Arial"/>
      </rPr>
      <t>Butyrospermum paradoxum</t>
    </r>
    <r>
      <rPr>
        <sz val="8"/>
        <color rgb="FF000000"/>
        <rFont val="Arial"/>
      </rPr>
      <t>)</t>
    </r>
  </si>
  <si>
    <t>Chicken, fried</t>
  </si>
  <si>
    <t>Coconut cream</t>
  </si>
  <si>
    <t>Wine vinegar</t>
  </si>
  <si>
    <t>Iodized salt</t>
  </si>
  <si>
    <t>Chicken luncheon meat, low fat</t>
  </si>
  <si>
    <t>Ostrich, sirloin, raw</t>
  </si>
  <si>
    <t>Cheese spread, with salmon</t>
  </si>
  <si>
    <r>
      <t>Cadillo (</t>
    </r>
    <r>
      <rPr>
        <i/>
        <sz val="8"/>
        <color rgb="FF000000"/>
        <rFont val="Arial"/>
      </rPr>
      <t>Urena lobata</t>
    </r>
    <r>
      <rPr>
        <sz val="8"/>
        <color rgb="FF000000"/>
        <rFont val="Arial"/>
      </rPr>
      <t>)</t>
    </r>
  </si>
  <si>
    <t>Cheese, "pedroches" type</t>
  </si>
  <si>
    <t>Drinking yogurt, whole milk, pineapple and coconut flavoured</t>
  </si>
  <si>
    <t>Soft drink, cola flavoured</t>
  </si>
  <si>
    <t>Mackerel, baked</t>
  </si>
  <si>
    <t>Kid, part n/e, raw, with separable fat</t>
  </si>
  <si>
    <r>
      <t>California chia (</t>
    </r>
    <r>
      <rPr>
        <i/>
        <sz val="8"/>
        <color rgb="FF000000"/>
        <rFont val="Arial"/>
      </rPr>
      <t>Salvia columbariae</t>
    </r>
    <r>
      <rPr>
        <sz val="8"/>
        <color rgb="FF000000"/>
        <rFont val="Arial"/>
      </rPr>
      <t>)</t>
    </r>
  </si>
  <si>
    <t>Heart, lamb, raw</t>
  </si>
  <si>
    <t>Cheese, "porr?a" type</t>
  </si>
  <si>
    <t>Chicken, wing, with skin, raw</t>
  </si>
  <si>
    <t>Young hake, raw</t>
  </si>
  <si>
    <t>human milk</t>
  </si>
  <si>
    <t>Cheese, "gaztazarra" type</t>
  </si>
  <si>
    <t>Chewing gum</t>
  </si>
  <si>
    <r>
      <t>Candy-tuft (</t>
    </r>
    <r>
      <rPr>
        <i/>
        <sz val="8"/>
        <color rgb="FF000000"/>
        <rFont val="Arial"/>
      </rPr>
      <t>Iberis</t>
    </r>
    <r>
      <rPr>
        <sz val="8"/>
        <color rgb="FF000000"/>
        <rFont val="Arial"/>
      </rPr>
      <t> spp.)</t>
    </r>
  </si>
  <si>
    <t>Drinking yogurt, whole milk, strawberry flavoured</t>
  </si>
  <si>
    <t>Energy drink</t>
  </si>
  <si>
    <t>Tea soft drink light</t>
  </si>
  <si>
    <t>Black currant juice</t>
  </si>
  <si>
    <t>♦2023</t>
  </si>
  <si>
    <t>♦5103</t>
  </si>
  <si>
    <t>Parrot fish, raw</t>
  </si>
  <si>
    <t>Albacore, canned, soybean oil</t>
  </si>
  <si>
    <r>
      <t>Carob (</t>
    </r>
    <r>
      <rPr>
        <i/>
        <sz val="8"/>
        <color rgb="FF000000"/>
        <rFont val="Arial"/>
      </rPr>
      <t>Ceratonia siliqua</t>
    </r>
    <r>
      <rPr>
        <sz val="8"/>
        <color rgb="FF000000"/>
        <rFont val="Arial"/>
      </rPr>
      <t>)</t>
    </r>
  </si>
  <si>
    <t>Bacon, raw, with separable fat</t>
  </si>
  <si>
    <t>Chistorra sausage</t>
  </si>
  <si>
    <t>Tuna, canned in water</t>
  </si>
  <si>
    <t>Ron with soft drink</t>
  </si>
  <si>
    <t>Cheese, "pe?amellera" type</t>
  </si>
  <si>
    <t>Thicklip grey mullet, baked</t>
  </si>
  <si>
    <r>
      <t>Cashew (</t>
    </r>
    <r>
      <rPr>
        <i/>
        <sz val="8"/>
        <color rgb="FF000000"/>
        <rFont val="Arial"/>
      </rPr>
      <t>Anacardium occidentale</t>
    </r>
    <r>
      <rPr>
        <sz val="8"/>
        <color rgb="FF000000"/>
        <rFont val="Arial"/>
      </rPr>
      <t>)</t>
    </r>
  </si>
  <si>
    <t>Milk, whipped</t>
  </si>
  <si>
    <t>Soy lecithin</t>
  </si>
  <si>
    <r>
      <t>b</t>
    </r>
    <r>
      <rPr>
        <sz val="8"/>
        <color rgb="FF000000"/>
        <rFont val="Arial"/>
      </rPr>
      <t>17.4</t>
    </r>
  </si>
  <si>
    <t>turkey, breast, with skin, raw</t>
  </si>
  <si>
    <t>Red wine</t>
  </si>
  <si>
    <t>Cheese, "murcia with wine" type</t>
  </si>
  <si>
    <t>Crayfish, canned</t>
  </si>
  <si>
    <t>Candy</t>
  </si>
  <si>
    <t>Mineral water</t>
  </si>
  <si>
    <t>Cola drink, carbonated, decaffeinated</t>
  </si>
  <si>
    <r>
      <t>Ceiba (</t>
    </r>
    <r>
      <rPr>
        <i/>
        <sz val="8"/>
        <color rgb="FF000000"/>
        <rFont val="Arial"/>
      </rPr>
      <t>Ceiba pentandra</t>
    </r>
    <r>
      <rPr>
        <sz val="8"/>
        <color rgb="FF000000"/>
        <rFont val="Arial"/>
      </rPr>
      <t>)</t>
    </r>
  </si>
  <si>
    <t>Caviar</t>
  </si>
  <si>
    <t>Kefir</t>
  </si>
  <si>
    <t>Periwinkle, boiled</t>
  </si>
  <si>
    <t>Tuna in olive oil</t>
  </si>
  <si>
    <t>Cod liver oil</t>
  </si>
  <si>
    <t>Cottage cheese</t>
  </si>
  <si>
    <t>Lamb lung, raw</t>
  </si>
  <si>
    <t>Beer</t>
  </si>
  <si>
    <r>
      <t>Chirauli nut (</t>
    </r>
    <r>
      <rPr>
        <i/>
        <sz val="8"/>
        <color rgb="FF000000"/>
        <rFont val="Arial"/>
      </rPr>
      <t>Buchanania latifolia</t>
    </r>
    <r>
      <rPr>
        <sz val="8"/>
        <color rgb="FF000000"/>
        <rFont val="Arial"/>
      </rPr>
      <t>)</t>
    </r>
  </si>
  <si>
    <t>Crab</t>
  </si>
  <si>
    <t>Yogurt, skimmed, with cereals</t>
  </si>
  <si>
    <t>Yogurt, enriched, plain, sweetened</t>
  </si>
  <si>
    <t>Cheese, "tenerife" type</t>
  </si>
  <si>
    <t>Mussel, boiled</t>
  </si>
  <si>
    <t>Cured cheese</t>
  </si>
  <si>
    <t>Turkey, raw</t>
  </si>
  <si>
    <t>White wine</t>
  </si>
  <si>
    <r>
      <t>Cocoa (</t>
    </r>
    <r>
      <rPr>
        <i/>
        <sz val="8"/>
        <color rgb="FF000000"/>
        <rFont val="Arial"/>
      </rPr>
      <t>Theobroma cacao</t>
    </r>
    <r>
      <rPr>
        <sz val="8"/>
        <color rgb="FF000000"/>
        <rFont val="Arial"/>
      </rPr>
      <t>)</t>
    </r>
  </si>
  <si>
    <t>Cheese, "ahumado de aliva" type</t>
  </si>
  <si>
    <t>Mackerel, canned in oil, drained</t>
  </si>
  <si>
    <t>Rice starch</t>
  </si>
  <si>
    <t>Apple vinegar</t>
  </si>
  <si>
    <t>Fruits liqueur</t>
  </si>
  <si>
    <t>Halibut, raw</t>
  </si>
  <si>
    <t>Wide-eyed flounder, steamed</t>
  </si>
  <si>
    <t>Caramel custard cream, diet</t>
  </si>
  <si>
    <r>
      <t>Coconut (</t>
    </r>
    <r>
      <rPr>
        <i/>
        <sz val="8"/>
        <color rgb="FF000000"/>
        <rFont val="Arial"/>
      </rPr>
      <t>Cocos nucifera</t>
    </r>
    <r>
      <rPr>
        <sz val="8"/>
        <color rgb="FF000000"/>
        <rFont val="Arial"/>
      </rPr>
      <t>) dried kernel</t>
    </r>
  </si>
  <si>
    <t>Smoked salmon</t>
  </si>
  <si>
    <t>Couring beef</t>
  </si>
  <si>
    <r>
      <t>b</t>
    </r>
    <r>
      <rPr>
        <sz val="8"/>
        <color rgb="FF000000"/>
        <rFont val="Arial"/>
      </rPr>
      <t>6.6</t>
    </r>
  </si>
  <si>
    <t>Shrimp or common prawn</t>
  </si>
  <si>
    <t>Cheese, "flor de gu?a" type</t>
  </si>
  <si>
    <t>Dogfish, raw</t>
  </si>
  <si>
    <t>Coffee, brewed, decaffeinated</t>
  </si>
  <si>
    <t>Gelatin</t>
  </si>
  <si>
    <r>
      <t>Colewort (</t>
    </r>
    <r>
      <rPr>
        <i/>
        <sz val="8"/>
        <color rgb="FF000000"/>
        <rFont val="Arial"/>
      </rPr>
      <t>Crambe abyssinica</t>
    </r>
    <r>
      <rPr>
        <sz val="8"/>
        <color rgb="FF000000"/>
        <rFont val="Arial"/>
      </rPr>
      <t>)</t>
    </r>
  </si>
  <si>
    <t>Mussel, pickled</t>
  </si>
  <si>
    <t>Sausage, viena type</t>
  </si>
  <si>
    <t>Variegated scallop</t>
  </si>
  <si>
    <t>(CC)</t>
  </si>
  <si>
    <t>Curdled milk</t>
  </si>
  <si>
    <t>Benedictine liqueur</t>
  </si>
  <si>
    <t>Cheese, "serrat" type</t>
  </si>
  <si>
    <t>Perch, raw</t>
  </si>
  <si>
    <t>No. of samples</t>
  </si>
  <si>
    <t>Mousse, cottage cheese, skimmed, with sugar</t>
  </si>
  <si>
    <t>Monkfish, griddle</t>
  </si>
  <si>
    <t>Chesee spread</t>
  </si>
  <si>
    <t>Chicken luncheon meat</t>
  </si>
  <si>
    <r>
      <t>Cordia (</t>
    </r>
    <r>
      <rPr>
        <i/>
        <sz val="8"/>
        <color rgb="FF000000"/>
        <rFont val="Arial"/>
      </rPr>
      <t>Cordia myxa</t>
    </r>
    <r>
      <rPr>
        <sz val="8"/>
        <color rgb="FF000000"/>
        <rFont val="Arial"/>
      </rPr>
      <t>)</t>
    </r>
  </si>
  <si>
    <t>Ray, raw</t>
  </si>
  <si>
    <t>Chicken, breast, with skin, raw</t>
  </si>
  <si>
    <t>Anchovy, fried</t>
  </si>
  <si>
    <t>Red shrimp, frozen, peeled, raw</t>
  </si>
  <si>
    <t>Anisette, dry</t>
  </si>
  <si>
    <t>Drinking yogurt, whole milk, fruits of the forest flavoured</t>
  </si>
  <si>
    <t>Lamb gizzard</t>
  </si>
  <si>
    <t>Soft drink, carbonated, orange flavoured</t>
  </si>
  <si>
    <r>
      <t>Cotton (</t>
    </r>
    <r>
      <rPr>
        <i/>
        <sz val="8"/>
        <color rgb="FF000000"/>
        <rFont val="Arial"/>
      </rPr>
      <t>Gossypium</t>
    </r>
    <r>
      <rPr>
        <sz val="8"/>
        <color rgb="FF000000"/>
        <rFont val="Arial"/>
      </rPr>
      <t> spp.) seed</t>
    </r>
  </si>
  <si>
    <t>Sole, griddle</t>
  </si>
  <si>
    <t>Egg, chicken, whole, boiled</t>
  </si>
  <si>
    <r>
      <t>b</t>
    </r>
    <r>
      <rPr>
        <sz val="8"/>
        <color rgb="FF000000"/>
        <rFont val="Arial"/>
      </rPr>
      <t>20.2</t>
    </r>
  </si>
  <si>
    <t>Codfish, fried</t>
  </si>
  <si>
    <t>Soya shake</t>
  </si>
  <si>
    <t>Octopus, boiled</t>
  </si>
  <si>
    <t>Tuna, griddle</t>
  </si>
  <si>
    <t>cake</t>
  </si>
  <si>
    <t>Baby squid</t>
  </si>
  <si>
    <t>Cooked ham, category n/e</t>
  </si>
  <si>
    <r>
      <t>b</t>
    </r>
    <r>
      <rPr>
        <sz val="8"/>
        <color rgb="FF000000"/>
        <rFont val="Arial"/>
      </rPr>
      <t>27.4</t>
    </r>
  </si>
  <si>
    <t>Cheese, "grazalema" type</t>
  </si>
  <si>
    <t>Butter, light</t>
  </si>
  <si>
    <t>Curry</t>
  </si>
  <si>
    <t>Soft cheese, "burgos" type</t>
  </si>
  <si>
    <t>Veal, loin, raw, with separable fat</t>
  </si>
  <si>
    <r>
      <t>Cress (</t>
    </r>
    <r>
      <rPr>
        <i/>
        <sz val="8"/>
        <color rgb="FF000000"/>
        <rFont val="Arial"/>
      </rPr>
      <t>Lepidium</t>
    </r>
    <r>
      <rPr>
        <sz val="8"/>
        <color rgb="FF000000"/>
        <rFont val="Arial"/>
      </rPr>
      <t> spp.)</t>
    </r>
  </si>
  <si>
    <t>Yogurt, enriched, plain, with cream</t>
  </si>
  <si>
    <t>Carp, raw</t>
  </si>
  <si>
    <t>Tea soft drink</t>
  </si>
  <si>
    <t>Prawn, raw</t>
  </si>
  <si>
    <t>Duck, whole, raw</t>
  </si>
  <si>
    <t>♦2178</t>
  </si>
  <si>
    <t>♦4948</t>
  </si>
  <si>
    <t>Trout, smoked</t>
  </si>
  <si>
    <t>Albacore, steamed</t>
  </si>
  <si>
    <t>Pickled tuna</t>
  </si>
  <si>
    <r>
      <t>Deccan hemp(</t>
    </r>
    <r>
      <rPr>
        <i/>
        <sz val="8"/>
        <color rgb="FF000000"/>
        <rFont val="Arial"/>
      </rPr>
      <t>Hibiscus cannabinus</t>
    </r>
    <r>
      <rPr>
        <sz val="8"/>
        <color rgb="FF000000"/>
        <rFont val="Arial"/>
      </rPr>
      <t>)</t>
    </r>
  </si>
  <si>
    <t>sardine, canned in oil, drained</t>
  </si>
  <si>
    <t>Oxtail</t>
  </si>
  <si>
    <t>♦11297</t>
  </si>
  <si>
    <t>Snail</t>
  </si>
  <si>
    <t>♦31984</t>
  </si>
  <si>
    <t>Yogurt, enriched, unspecified flavour</t>
  </si>
  <si>
    <t>Cheese, "pasiego" type</t>
  </si>
  <si>
    <r>
      <t>Dame's rocket (</t>
    </r>
    <r>
      <rPr>
        <i/>
        <sz val="8"/>
        <color rgb="FF000000"/>
        <rFont val="Arial"/>
      </rPr>
      <t>Hesperis matronalis</t>
    </r>
    <r>
      <rPr>
        <sz val="8"/>
        <color rgb="FF000000"/>
        <rFont val="Arial"/>
      </rPr>
      <t>)</t>
    </r>
  </si>
  <si>
    <t>Turkey luncheon meat, low fat</t>
  </si>
  <si>
    <t>Wine, rose</t>
  </si>
  <si>
    <t>Iridescent shark, raw</t>
  </si>
  <si>
    <t>Herring, salted</t>
  </si>
  <si>
    <t>Cheese, "casin" type</t>
  </si>
  <si>
    <t>♦2093</t>
  </si>
  <si>
    <t>Wheat starch</t>
  </si>
  <si>
    <t>♦5067</t>
  </si>
  <si>
    <t>Tap water</t>
  </si>
  <si>
    <t>Sea bream</t>
  </si>
  <si>
    <r>
      <t>Desert date (</t>
    </r>
    <r>
      <rPr>
        <i/>
        <sz val="8"/>
        <color rgb="FF000000"/>
        <rFont val="Arial"/>
      </rPr>
      <t>Balanites aegyptiaca</t>
    </r>
    <r>
      <rPr>
        <sz val="8"/>
        <color rgb="FF000000"/>
        <rFont val="Arial"/>
      </rPr>
      <t>)</t>
    </r>
  </si>
  <si>
    <t>Cooked ham, canned</t>
  </si>
  <si>
    <t>Soft drink, soda type</t>
  </si>
  <si>
    <t>Shrimp, boiled</t>
  </si>
  <si>
    <t>Monkfish, grilled</t>
  </si>
  <si>
    <t>Cod, salted, steeped, raw</t>
  </si>
  <si>
    <t>Anchovy in vegetable oil</t>
  </si>
  <si>
    <t>Fresh cheese</t>
  </si>
  <si>
    <t>Pork lung, raw</t>
  </si>
  <si>
    <r>
      <t>Dika nut (</t>
    </r>
    <r>
      <rPr>
        <i/>
        <sz val="8"/>
        <color rgb="FF000000"/>
        <rFont val="Arial"/>
      </rPr>
      <t>Irvingia gabonensis</t>
    </r>
    <r>
      <rPr>
        <sz val="8"/>
        <color rgb="FF000000"/>
        <rFont val="Arial"/>
      </rPr>
      <t>)</t>
    </r>
  </si>
  <si>
    <t>Pork, rib, raw</t>
  </si>
  <si>
    <t>Squid in vegetable oil</t>
  </si>
  <si>
    <t>Yogurt, bulgarian-style</t>
  </si>
  <si>
    <t>Cheese, "aracena" type</t>
  </si>
  <si>
    <t>Mussel, canned in brine</t>
  </si>
  <si>
    <t>Sparkling wine, "cava" type</t>
  </si>
  <si>
    <t>Tequila</t>
  </si>
  <si>
    <t>Cheese, "afuega'l pitu" type</t>
  </si>
  <si>
    <t>Canned clams</t>
  </si>
  <si>
    <t>Whipped cream</t>
  </si>
  <si>
    <t>Coffee liqueur</t>
  </si>
  <si>
    <t>Pout, raw</t>
  </si>
  <si>
    <t>Heart, chicken, raw</t>
  </si>
  <si>
    <t>Swordfish, raw</t>
  </si>
  <si>
    <t>Egg, chiken, yolk, raw</t>
  </si>
  <si>
    <t>Grated cheese</t>
  </si>
  <si>
    <t>Soda</t>
  </si>
  <si>
    <t>Butifarra sausage</t>
  </si>
  <si>
    <t>Blue cheese</t>
  </si>
  <si>
    <t>Cheese spread, plain, light</t>
  </si>
  <si>
    <t>Cheese, "tup?" type</t>
  </si>
  <si>
    <t>Sole, baked</t>
  </si>
  <si>
    <t>Coffee, brewed</t>
  </si>
  <si>
    <t>Gomasio</t>
  </si>
  <si>
    <t>Soft drink, cola flavoured, light</t>
  </si>
  <si>
    <t>Beef, sirloin, raw</t>
  </si>
  <si>
    <r>
      <t>Dill (</t>
    </r>
    <r>
      <rPr>
        <i/>
        <sz val="8"/>
        <color rgb="FF000000"/>
        <rFont val="Arial"/>
      </rPr>
      <t>Anethum graveolens</t>
    </r>
    <r>
      <rPr>
        <sz val="8"/>
        <color rgb="FF000000"/>
        <rFont val="Arial"/>
      </rPr>
      <t>)</t>
    </r>
  </si>
  <si>
    <t>Lamb, rib, raw</t>
  </si>
  <si>
    <t>Egg, chicken, yolk, dried</t>
  </si>
  <si>
    <t>"san millan" creamy cheese</t>
  </si>
  <si>
    <t>Margarine, light</t>
  </si>
  <si>
    <t>Apricot liqueur</t>
  </si>
  <si>
    <t>Scampi</t>
  </si>
  <si>
    <t>Cheese, "pic?n" type</t>
  </si>
  <si>
    <t>Perch, baked</t>
  </si>
  <si>
    <r>
      <t>Dollar plant (</t>
    </r>
    <r>
      <rPr>
        <i/>
        <sz val="8"/>
        <color rgb="FF000000"/>
        <rFont val="Arial"/>
      </rPr>
      <t>Lunaria annua</t>
    </r>
    <r>
      <rPr>
        <sz val="8"/>
        <color rgb="FF000000"/>
        <rFont val="Arial"/>
      </rPr>
      <t>)</t>
    </r>
  </si>
  <si>
    <t>Mozzarella cheese</t>
  </si>
  <si>
    <t>Chicken, leg, with skin, raw</t>
  </si>
  <si>
    <t>Cheese spread, with spice and herbs</t>
  </si>
  <si>
    <t>Cheese, "herre?o" type</t>
  </si>
  <si>
    <t>Shrimp, frozen, raw</t>
  </si>
  <si>
    <t>♦2194</t>
  </si>
  <si>
    <t>♦4935</t>
  </si>
  <si>
    <t>Drinking yogurt, whole milk, strawberry and banana flavoured</t>
  </si>
  <si>
    <t>Sport drink</t>
  </si>
  <si>
    <t>Protein supplement</t>
  </si>
  <si>
    <r>
      <t>Dum palm (</t>
    </r>
    <r>
      <rPr>
        <i/>
        <sz val="8"/>
        <color rgb="FF000000"/>
        <rFont val="Arial"/>
      </rPr>
      <t>Hyphaene thebaica</t>
    </r>
    <r>
      <rPr>
        <sz val="8"/>
        <color rgb="FF000000"/>
        <rFont val="Arial"/>
      </rPr>
      <t>) nut</t>
    </r>
  </si>
  <si>
    <t>Soft drink, tonic water type</t>
  </si>
  <si>
    <t>Sole, fried</t>
  </si>
  <si>
    <r>
      <t>b</t>
    </r>
    <r>
      <rPr>
        <sz val="8"/>
        <color rgb="FF000000"/>
        <rFont val="Arial"/>
      </rPr>
      <t>3.9</t>
    </r>
  </si>
  <si>
    <t>Flying fish, raw</t>
  </si>
  <si>
    <t>Milk shake, cacao, light</t>
  </si>
  <si>
    <t>Gin</t>
  </si>
  <si>
    <t>Tuna, raw</t>
  </si>
  <si>
    <t>♦1408</t>
  </si>
  <si>
    <t>♦4107</t>
  </si>
  <si>
    <t>Yogurt, skimmed, vanilla flavour</t>
  </si>
  <si>
    <t>Cheese, "servilleta" type</t>
  </si>
  <si>
    <r>
      <t>Dyer's woad (</t>
    </r>
    <r>
      <rPr>
        <i/>
        <sz val="8"/>
        <color rgb="FF000000"/>
        <rFont val="Arial"/>
      </rPr>
      <t>Isatis tinctoria</t>
    </r>
    <r>
      <rPr>
        <sz val="8"/>
        <color rgb="FF000000"/>
        <rFont val="Arial"/>
      </rPr>
      <t>)</t>
    </r>
  </si>
  <si>
    <t>Pork lard</t>
  </si>
  <si>
    <t>Partridge, raw</t>
  </si>
  <si>
    <t>Whisky</t>
  </si>
  <si>
    <t>Fish</t>
  </si>
  <si>
    <t>Cod, smoked</t>
  </si>
  <si>
    <t>♦4950</t>
  </si>
  <si>
    <t>Cheese, "c?diz" type</t>
  </si>
  <si>
    <t>Carp, baked</t>
  </si>
  <si>
    <r>
      <t>Ethiopian marvolanut(</t>
    </r>
    <r>
      <rPr>
        <i/>
        <sz val="8"/>
        <color rgb="FF000000"/>
        <rFont val="Arial"/>
      </rPr>
      <t>Sclerocarya birroea</t>
    </r>
    <r>
      <rPr>
        <sz val="8"/>
        <color rgb="FF000000"/>
        <rFont val="Arial"/>
      </rPr>
      <t>)</t>
    </r>
  </si>
  <si>
    <t>Albacore in vegetable oil</t>
  </si>
  <si>
    <t>Milk, skimmed, condensed, with sugar</t>
  </si>
  <si>
    <t>Shoulder cured ham, "lacon"</t>
  </si>
  <si>
    <t>Cola drink, light, carbonated, decaffeinated</t>
  </si>
  <si>
    <t>Hen, whole, raw</t>
  </si>
  <si>
    <t>Elver, raw</t>
  </si>
  <si>
    <t>Lobster, boiled</t>
  </si>
  <si>
    <t>Tuna in vegetable oil</t>
  </si>
  <si>
    <t>Sardine, roasted</t>
  </si>
  <si>
    <t>Veal lung, raw</t>
  </si>
  <si>
    <t>Bacon, raw</t>
  </si>
  <si>
    <t>Non-alcoholic beer</t>
  </si>
  <si>
    <t>Cheese, "ti?tar" type</t>
  </si>
  <si>
    <t>Hake, frozen, raw</t>
  </si>
  <si>
    <t>Turkey luncheon meat</t>
  </si>
  <si>
    <t>Velvet crab</t>
  </si>
  <si>
    <t>Hare, whole, raw</t>
  </si>
  <si>
    <t>Cheese, "cantabria" type</t>
  </si>
  <si>
    <t>Red rockfish, raw</t>
  </si>
  <si>
    <t>Honey</t>
  </si>
  <si>
    <t>Sobrasada</t>
  </si>
  <si>
    <t>Balsamic vinegar</t>
  </si>
  <si>
    <t>Ham, roasted</t>
  </si>
  <si>
    <t>Pork, heart, raw</t>
  </si>
  <si>
    <t>Cod, fresh, baked</t>
  </si>
  <si>
    <t>Salmon, griddle</t>
  </si>
  <si>
    <t>Chiken, breast, grilled</t>
  </si>
  <si>
    <t>Pork, chop, raw</t>
  </si>
  <si>
    <t>Sausage</t>
  </si>
  <si>
    <t>Liquid yogurt, whole milk, with cereals</t>
  </si>
  <si>
    <t>Cheese, "gata-hurdes" type</t>
  </si>
  <si>
    <r>
      <t>False flax (</t>
    </r>
    <r>
      <rPr>
        <i/>
        <sz val="8"/>
        <color rgb="FF000000"/>
        <rFont val="Arial"/>
      </rPr>
      <t>Camelina spp.</t>
    </r>
    <r>
      <rPr>
        <sz val="8"/>
        <color rgb="FF000000"/>
        <rFont val="Arial"/>
      </rPr>
      <t>)</t>
    </r>
  </si>
  <si>
    <t>Pike, baked</t>
  </si>
  <si>
    <t>French ommelette</t>
  </si>
  <si>
    <t>Goat cheese, cured</t>
  </si>
  <si>
    <t>Sidra</t>
  </si>
  <si>
    <t>Pork, leg, raw, with separable fat</t>
  </si>
  <si>
    <t>Egg, duck, whole, raw</t>
  </si>
  <si>
    <t>Mayonnaise light</t>
  </si>
  <si>
    <t>Cura?ao liqueur</t>
  </si>
  <si>
    <t>♦2042</t>
  </si>
  <si>
    <t>♦5312</t>
  </si>
  <si>
    <t>Gilt-head bream, griddle</t>
  </si>
  <si>
    <t>Cod, salted, raw</t>
  </si>
  <si>
    <t>Pineapple and grape juice</t>
  </si>
  <si>
    <t>Catalan creme</t>
  </si>
  <si>
    <r>
      <t>Fennel (</t>
    </r>
    <r>
      <rPr>
        <i/>
        <sz val="8"/>
        <color rgb="FF000000"/>
        <rFont val="Arial"/>
      </rPr>
      <t>Foeniculum vulgare</t>
    </r>
    <r>
      <rPr>
        <sz val="8"/>
        <color rgb="FF000000"/>
        <rFont val="Arial"/>
      </rPr>
      <t>)</t>
    </r>
  </si>
  <si>
    <t>Infusion</t>
  </si>
  <si>
    <t>Surimi</t>
  </si>
  <si>
    <t>Cod, raw</t>
  </si>
  <si>
    <t>(C)100</t>
  </si>
  <si>
    <t>Borage</t>
  </si>
  <si>
    <t>Drinking yogurt, skimmed, plain</t>
  </si>
  <si>
    <t>Egg, chicken, cooked, hard boiled</t>
  </si>
  <si>
    <t>Roquefort cheese</t>
  </si>
  <si>
    <t>Brie cheese</t>
  </si>
  <si>
    <t>Sangria</t>
  </si>
  <si>
    <t>Mango juice</t>
  </si>
  <si>
    <t>Lupin</t>
  </si>
  <si>
    <t>Apple juice</t>
  </si>
  <si>
    <t>Cream liqueur 15-17% volume</t>
  </si>
  <si>
    <t>Red currant juice</t>
  </si>
  <si>
    <t>Cheese, edam type</t>
  </si>
  <si>
    <t>Cabrales cheese</t>
  </si>
  <si>
    <t>Vitamin complex</t>
  </si>
  <si>
    <t>Squid, roasted</t>
  </si>
  <si>
    <t>Soya, fried</t>
  </si>
  <si>
    <t>Yoghurt liquid, "type actimel"</t>
  </si>
  <si>
    <t>Ginger</t>
  </si>
  <si>
    <t>Coconut milk</t>
  </si>
  <si>
    <t>Cheese</t>
  </si>
  <si>
    <t>Vanilla cream and chocolate mousse</t>
  </si>
  <si>
    <t>Bacon, fried</t>
  </si>
  <si>
    <t>Egg custard</t>
  </si>
  <si>
    <t>Vegetable stock</t>
  </si>
  <si>
    <t>Yogurt mousse, plain</t>
  </si>
  <si>
    <t>Pork?(Suidae) edible flesh</t>
  </si>
  <si>
    <t>Yogurt mousse, with fruits</t>
  </si>
  <si>
    <t>Seitan</t>
  </si>
  <si>
    <r>
      <t>Field pennycress (</t>
    </r>
    <r>
      <rPr>
        <i/>
        <sz val="8"/>
        <color rgb="FF000000"/>
        <rFont val="Arial"/>
      </rPr>
      <t>Thlaspi arvense</t>
    </r>
    <r>
      <rPr>
        <sz val="8"/>
        <color rgb="FF000000"/>
        <rFont val="Arial"/>
      </rPr>
      <t>)</t>
    </r>
  </si>
  <si>
    <t>♦2100</t>
  </si>
  <si>
    <t>♦5155</t>
  </si>
  <si>
    <r>
      <t>Gabon nut (</t>
    </r>
    <r>
      <rPr>
        <i/>
        <sz val="8"/>
        <color rgb="FF000000"/>
        <rFont val="Arial"/>
      </rPr>
      <t>Coula edulis</t>
    </r>
    <r>
      <rPr>
        <sz val="8"/>
        <color rgb="FF000000"/>
        <rFont val="Arial"/>
      </rPr>
      <t>)</t>
    </r>
  </si>
  <si>
    <t>♦3673</t>
  </si>
  <si>
    <t>♦9094</t>
  </si>
  <si>
    <r>
      <t>Garden heliotrope(</t>
    </r>
    <r>
      <rPr>
        <i/>
        <sz val="8"/>
        <color rgb="FF000000"/>
        <rFont val="Arial"/>
      </rPr>
      <t>Valeriana officinalis</t>
    </r>
    <r>
      <rPr>
        <sz val="8"/>
        <color rgb="FF000000"/>
        <rFont val="Arial"/>
      </rPr>
      <t>)</t>
    </r>
  </si>
  <si>
    <t>(C)125</t>
  </si>
  <si>
    <r>
      <t>Garlic mustard(</t>
    </r>
    <r>
      <rPr>
        <i/>
        <sz val="8"/>
        <color rgb="FF000000"/>
        <rFont val="Arial"/>
      </rPr>
      <t>Sisymbrium spp.</t>
    </r>
    <r>
      <rPr>
        <sz val="8"/>
        <color rgb="FF000000"/>
        <rFont val="Arial"/>
      </rPr>
      <t>)</t>
    </r>
  </si>
  <si>
    <t>♦2055</t>
  </si>
  <si>
    <t>♦5354</t>
  </si>
  <si>
    <r>
      <t>Golden dust (</t>
    </r>
    <r>
      <rPr>
        <i/>
        <sz val="8"/>
        <color rgb="FF000000"/>
        <rFont val="Arial"/>
      </rPr>
      <t>Alyssum saxatile</t>
    </r>
    <r>
      <rPr>
        <sz val="8"/>
        <color rgb="FF000000"/>
        <rFont val="Arial"/>
      </rPr>
      <t>)</t>
    </r>
  </si>
  <si>
    <t>♦1993</t>
  </si>
  <si>
    <t>♦4961</t>
  </si>
  <si>
    <r>
      <t>Grecian stock (</t>
    </r>
    <r>
      <rPr>
        <i/>
        <sz val="8"/>
        <color rgb="FF000000"/>
        <rFont val="Arial"/>
      </rPr>
      <t>Matthiola bicornis</t>
    </r>
    <r>
      <rPr>
        <sz val="8"/>
        <color rgb="FF000000"/>
        <rFont val="Arial"/>
      </rPr>
      <t>)</t>
    </r>
  </si>
  <si>
    <r>
      <t>Hazelnut (</t>
    </r>
    <r>
      <rPr>
        <i/>
        <sz val="8"/>
        <color rgb="FF000000"/>
        <rFont val="Arial"/>
      </rPr>
      <t>Corylus avellana</t>
    </r>
    <r>
      <rPr>
        <sz val="8"/>
        <color rgb="FF000000"/>
        <rFont val="Arial"/>
      </rPr>
      <t>)</t>
    </r>
  </si>
  <si>
    <r>
      <t>b</t>
    </r>
    <r>
      <rPr>
        <sz val="8"/>
        <color rgb="FF000000"/>
        <rFont val="Arial"/>
      </rPr>
      <t>19.9</t>
    </r>
  </si>
  <si>
    <r>
      <t>Hazel Sterculia (</t>
    </r>
    <r>
      <rPr>
        <i/>
        <sz val="8"/>
        <color rgb="FF000000"/>
        <rFont val="Arial"/>
      </rPr>
      <t>Sterculia foetida</t>
    </r>
    <r>
      <rPr>
        <sz val="8"/>
        <color rgb="FF000000"/>
        <rFont val="Arial"/>
      </rPr>
      <t>)</t>
    </r>
  </si>
  <si>
    <r>
      <t>Heisteria (</t>
    </r>
    <r>
      <rPr>
        <i/>
        <sz val="8"/>
        <color rgb="FF000000"/>
        <rFont val="Arial"/>
      </rPr>
      <t>Heisteria parvifolia</t>
    </r>
    <r>
      <rPr>
        <sz val="8"/>
        <color rgb="FF000000"/>
        <rFont val="Arial"/>
      </rPr>
      <t>)</t>
    </r>
  </si>
  <si>
    <t>♦12633</t>
  </si>
  <si>
    <r>
      <t>Horseradish tree(</t>
    </r>
    <r>
      <rPr>
        <i/>
        <sz val="8"/>
        <color rgb="FF000000"/>
        <rFont val="Arial"/>
      </rPr>
      <t>Moringa oleifera</t>
    </r>
    <r>
      <rPr>
        <sz val="8"/>
        <color rgb="FF000000"/>
        <rFont val="Arial"/>
      </rPr>
      <t>)</t>
    </r>
  </si>
  <si>
    <r>
      <t>Iron weed (</t>
    </r>
    <r>
      <rPr>
        <i/>
        <sz val="8"/>
        <color rgb="FF000000"/>
        <rFont val="Arial"/>
      </rPr>
      <t>Vernonia anthelmintica</t>
    </r>
    <r>
      <rPr>
        <sz val="8"/>
        <color rgb="FF000000"/>
        <rFont val="Arial"/>
      </rPr>
      <t>)</t>
    </r>
  </si>
  <si>
    <t>♦1945</t>
  </si>
  <si>
    <t>♦5227</t>
  </si>
  <si>
    <r>
      <t>Jackfruit (</t>
    </r>
    <r>
      <rPr>
        <i/>
        <sz val="8"/>
        <color rgb="FF000000"/>
        <rFont val="Arial"/>
      </rPr>
      <t>Artocarpus heterophylla</t>
    </r>
    <r>
      <rPr>
        <sz val="8"/>
        <color rgb="FF000000"/>
        <rFont val="Arial"/>
      </rPr>
      <t>)</t>
    </r>
  </si>
  <si>
    <r>
      <t>Kola (</t>
    </r>
    <r>
      <rPr>
        <i/>
        <sz val="8"/>
        <color rgb="FF000000"/>
        <rFont val="Arial"/>
      </rPr>
      <t>Cola nitida</t>
    </r>
    <r>
      <rPr>
        <sz val="8"/>
        <color rgb="FF000000"/>
        <rFont val="Arial"/>
      </rPr>
      <t>) dried</t>
    </r>
  </si>
  <si>
    <r>
      <t>b</t>
    </r>
    <r>
      <rPr>
        <sz val="8"/>
        <color rgb="FF000000"/>
        <rFont val="Arial"/>
      </rPr>
      <t>5.8</t>
    </r>
  </si>
  <si>
    <r>
      <t>Leek (</t>
    </r>
    <r>
      <rPr>
        <i/>
        <sz val="8"/>
        <color rgb="FF000000"/>
        <rFont val="Arial"/>
      </rPr>
      <t>Allium porrum</t>
    </r>
    <r>
      <rPr>
        <sz val="8"/>
        <color rgb="FF000000"/>
        <rFont val="Arial"/>
      </rPr>
      <t>)</t>
    </r>
  </si>
  <si>
    <r>
      <t>Linseed (</t>
    </r>
    <r>
      <rPr>
        <i/>
        <sz val="8"/>
        <color rgb="FF000000"/>
        <rFont val="Arial"/>
      </rPr>
      <t>Linum usitatissimum</t>
    </r>
    <r>
      <rPr>
        <sz val="8"/>
        <color rgb="FF000000"/>
        <rFont val="Arial"/>
      </rPr>
      <t>)</t>
    </r>
  </si>
  <si>
    <r>
      <t>b</t>
    </r>
    <r>
      <rPr>
        <sz val="8"/>
        <color rgb="FF000000"/>
        <rFont val="Arial"/>
      </rPr>
      <t>18.0</t>
    </r>
  </si>
  <si>
    <r>
      <t>Lotus, Egyptian(</t>
    </r>
    <r>
      <rPr>
        <i/>
        <sz val="8"/>
        <color rgb="FF000000"/>
        <rFont val="Arial"/>
      </rPr>
      <t>Nymphaea lotus</t>
    </r>
    <r>
      <rPr>
        <sz val="8"/>
        <color rgb="FF000000"/>
        <rFont val="Arial"/>
      </rPr>
      <t>)</t>
    </r>
  </si>
  <si>
    <r>
      <t>Manketti (</t>
    </r>
    <r>
      <rPr>
        <i/>
        <sz val="8"/>
        <color rgb="FF000000"/>
        <rFont val="Arial"/>
      </rPr>
      <t>Ricinodendron rautanenii</t>
    </r>
  </si>
  <si>
    <r>
      <t>b</t>
    </r>
    <r>
      <rPr>
        <sz val="8"/>
        <color rgb="FF000000"/>
        <rFont val="Arial"/>
      </rPr>
      <t>21.2</t>
    </r>
  </si>
  <si>
    <r>
      <t>Marking nut(</t>
    </r>
    <r>
      <rPr>
        <i/>
        <sz val="8"/>
        <color rgb="FF000000"/>
        <rFont val="Arial"/>
      </rPr>
      <t>Semecarpus anacardium</t>
    </r>
    <r>
      <rPr>
        <sz val="8"/>
        <color rgb="FF000000"/>
        <rFont val="Arial"/>
      </rPr>
      <t>)</t>
    </r>
  </si>
  <si>
    <r>
      <t>Meadow foam(</t>
    </r>
    <r>
      <rPr>
        <i/>
        <sz val="8"/>
        <color rgb="FF000000"/>
        <rFont val="Arial"/>
      </rPr>
      <t>Limnanthes douglasii</t>
    </r>
    <r>
      <rPr>
        <sz val="8"/>
        <color rgb="FF000000"/>
        <rFont val="Arial"/>
      </rPr>
      <t>)</t>
    </r>
  </si>
  <si>
    <t>Mediterranean stock(Malcomia maritima)</t>
  </si>
  <si>
    <t>♦2158</t>
  </si>
  <si>
    <t>♦4876</t>
  </si>
  <si>
    <r>
      <t>Melon (</t>
    </r>
    <r>
      <rPr>
        <i/>
        <sz val="8"/>
        <color rgb="FF000000"/>
        <rFont val="Arial"/>
      </rPr>
      <t>Citrullus</t>
    </r>
    <r>
      <rPr>
        <sz val="8"/>
        <color rgb="FF000000"/>
        <rFont val="Arial"/>
      </rPr>
      <t> spp.)</t>
    </r>
  </si>
  <si>
    <r>
      <t>b</t>
    </r>
    <r>
      <rPr>
        <sz val="8"/>
        <color rgb="FF000000"/>
        <rFont val="Arial"/>
      </rPr>
      <t>25.8</t>
    </r>
  </si>
  <si>
    <r>
      <t>Meni-oil tree (</t>
    </r>
    <r>
      <rPr>
        <i/>
        <sz val="8"/>
        <color rgb="FF000000"/>
        <rFont val="Arial"/>
      </rPr>
      <t>Lophira lanceolata</t>
    </r>
    <r>
      <rPr>
        <sz val="8"/>
        <color rgb="FF000000"/>
        <rFont val="Arial"/>
      </rPr>
      <t>)</t>
    </r>
  </si>
  <si>
    <r>
      <t>Niger seed (</t>
    </r>
    <r>
      <rPr>
        <i/>
        <sz val="8"/>
        <color rgb="FF000000"/>
        <rFont val="Arial"/>
      </rPr>
      <t>Guizotia abyssinica</t>
    </r>
    <r>
      <rPr>
        <sz val="8"/>
        <color rgb="FF000000"/>
        <rFont val="Arial"/>
      </rPr>
      <t>)</t>
    </r>
  </si>
  <si>
    <r>
      <t>b</t>
    </r>
    <r>
      <rPr>
        <sz val="8"/>
        <color rgb="FF000000"/>
        <rFont val="Arial"/>
      </rPr>
      <t>17.3</t>
    </r>
  </si>
  <si>
    <t>♦6497</t>
  </si>
  <si>
    <t>♦19143</t>
  </si>
  <si>
    <r>
      <t>Ongokea (</t>
    </r>
    <r>
      <rPr>
        <i/>
        <sz val="8"/>
        <color rgb="FF000000"/>
        <rFont val="Arial"/>
      </rPr>
      <t>Ongokea gore</t>
    </r>
    <r>
      <rPr>
        <sz val="8"/>
        <color rgb="FF000000"/>
        <rFont val="Arial"/>
      </rPr>
      <t>)</t>
    </r>
  </si>
  <si>
    <r>
      <t>Oysternut tree (</t>
    </r>
    <r>
      <rPr>
        <i/>
        <sz val="8"/>
        <color rgb="FF000000"/>
        <rFont val="Arial"/>
      </rPr>
      <t>Telfairia occidentalis</t>
    </r>
    <r>
      <rPr>
        <sz val="8"/>
        <color rgb="FF000000"/>
        <rFont val="Arial"/>
      </rPr>
      <t>)</t>
    </r>
  </si>
  <si>
    <t>Painted Euphorbia (Euphorbia heterophylla)</t>
  </si>
  <si>
    <r>
      <t>Palm (</t>
    </r>
    <r>
      <rPr>
        <i/>
        <sz val="8"/>
        <color rgb="FF000000"/>
        <rFont val="Arial"/>
      </rPr>
      <t>Elaeis guineensis</t>
    </r>
    <r>
      <rPr>
        <sz val="8"/>
        <color rgb="FF000000"/>
        <rFont val="Arial"/>
      </rPr>
      <t>) kernel</t>
    </r>
  </si>
  <si>
    <r>
      <t>b</t>
    </r>
    <r>
      <rPr>
        <sz val="8"/>
        <color rgb="FF000000"/>
        <rFont val="Arial"/>
      </rPr>
      <t>6.6</t>
    </r>
  </si>
  <si>
    <r>
      <t>Panda (</t>
    </r>
    <r>
      <rPr>
        <i/>
        <sz val="8"/>
        <color rgb="FF000000"/>
        <rFont val="Arial"/>
      </rPr>
      <t>Panda oleosa</t>
    </r>
    <r>
      <rPr>
        <sz val="8"/>
        <color rgb="FF000000"/>
        <rFont val="Arial"/>
      </rPr>
      <t>)</t>
    </r>
  </si>
  <si>
    <r>
      <t>Papo-canary tree(</t>
    </r>
    <r>
      <rPr>
        <i/>
        <sz val="8"/>
        <color rgb="FF000000"/>
        <rFont val="Arial"/>
      </rPr>
      <t>Canarium schweinfurthii</t>
    </r>
    <r>
      <rPr>
        <sz val="8"/>
        <color rgb="FF000000"/>
        <rFont val="Arial"/>
      </rPr>
      <t>)</t>
    </r>
  </si>
  <si>
    <r>
      <t>Parinarium (</t>
    </r>
    <r>
      <rPr>
        <i/>
        <sz val="8"/>
        <color rgb="FF000000"/>
        <rFont val="Arial"/>
      </rPr>
      <t>Parinari pumila</t>
    </r>
    <r>
      <rPr>
        <sz val="8"/>
        <color rgb="FF000000"/>
        <rFont val="Arial"/>
      </rPr>
      <t>) cake</t>
    </r>
  </si>
  <si>
    <r>
      <t>Pecan (</t>
    </r>
    <r>
      <rPr>
        <i/>
        <sz val="8"/>
        <color rgb="FF000000"/>
        <rFont val="Arial"/>
      </rPr>
      <t>Carya illinoensis</t>
    </r>
    <r>
      <rPr>
        <sz val="8"/>
        <color rgb="FF000000"/>
        <rFont val="Arial"/>
      </rPr>
      <t>)</t>
    </r>
  </si>
  <si>
    <r>
      <t>Perilia (</t>
    </r>
    <r>
      <rPr>
        <i/>
        <sz val="8"/>
        <color rgb="FF000000"/>
        <rFont val="Arial"/>
      </rPr>
      <t>Perilla fruticosa</t>
    </r>
    <r>
      <rPr>
        <sz val="8"/>
        <color rgb="FF000000"/>
        <rFont val="Arial"/>
      </rPr>
      <t>)</t>
    </r>
  </si>
  <si>
    <t>A </t>
  </si>
  <si>
    <r>
      <t>Pistachio (</t>
    </r>
    <r>
      <rPr>
        <i/>
        <sz val="8"/>
        <color rgb="FF000000"/>
        <rFont val="Arial"/>
      </rPr>
      <t>Pistacia spp.</t>
    </r>
    <r>
      <rPr>
        <sz val="8"/>
        <color rgb="FF000000"/>
        <rFont val="Arial"/>
      </rPr>
      <t>)</t>
    </r>
  </si>
  <si>
    <r>
      <t>b</t>
    </r>
    <r>
      <rPr>
        <sz val="8"/>
        <color rgb="FF000000"/>
        <rFont val="Arial"/>
      </rPr>
      <t>18.9</t>
    </r>
  </si>
  <si>
    <t>B </t>
  </si>
  <si>
    <r>
      <t>Radish (</t>
    </r>
    <r>
      <rPr>
        <i/>
        <sz val="8"/>
        <color rgb="FF000000"/>
        <rFont val="Arial"/>
      </rPr>
      <t>Raphanus sativus</t>
    </r>
    <r>
      <rPr>
        <sz val="8"/>
        <color rgb="FF000000"/>
        <rFont val="Arial"/>
      </rPr>
      <t>)</t>
    </r>
  </si>
  <si>
    <t>♦2122</t>
  </si>
  <si>
    <t>♦5273</t>
  </si>
  <si>
    <r>
      <t>Raffia palm (</t>
    </r>
    <r>
      <rPr>
        <i/>
        <sz val="8"/>
        <color rgb="FF000000"/>
        <rFont val="Arial"/>
      </rPr>
      <t>Raphia hookeri</t>
    </r>
    <r>
      <rPr>
        <sz val="8"/>
        <color rgb="FF000000"/>
        <rFont val="Arial"/>
      </rPr>
      <t>)</t>
    </r>
  </si>
  <si>
    <r>
      <t>b</t>
    </r>
    <r>
      <rPr>
        <sz val="8"/>
        <color rgb="FF000000"/>
        <rFont val="Arial"/>
      </rPr>
      <t>7.8</t>
    </r>
  </si>
  <si>
    <t>♦3106</t>
  </si>
  <si>
    <t>♦7407</t>
  </si>
  <si>
    <r>
      <t>Rock cress (</t>
    </r>
    <r>
      <rPr>
        <i/>
        <sz val="8"/>
        <color rgb="FF000000"/>
        <rFont val="Arial"/>
      </rPr>
      <t>Arabis alpina</t>
    </r>
    <r>
      <rPr>
        <sz val="8"/>
        <color rgb="FF000000"/>
        <rFont val="Arial"/>
      </rPr>
      <t>)</t>
    </r>
  </si>
  <si>
    <t>♦2043</t>
  </si>
  <si>
    <t>♦4946</t>
  </si>
  <si>
    <r>
      <t>Rocket (</t>
    </r>
    <r>
      <rPr>
        <i/>
        <sz val="8"/>
        <color rgb="FF000000"/>
        <rFont val="Arial"/>
      </rPr>
      <t>Eruca sativa</t>
    </r>
    <r>
      <rPr>
        <sz val="8"/>
        <color rgb="FF000000"/>
        <rFont val="Arial"/>
      </rPr>
      <t>)</t>
    </r>
  </si>
  <si>
    <t>♦2322</t>
  </si>
  <si>
    <t>♦5623</t>
  </si>
  <si>
    <r>
      <t>Russian thistle (</t>
    </r>
    <r>
      <rPr>
        <i/>
        <sz val="8"/>
        <color rgb="FF000000"/>
        <rFont val="Arial"/>
      </rPr>
      <t>Salsola sp.</t>
    </r>
    <r>
      <rPr>
        <sz val="8"/>
        <color rgb="FF000000"/>
        <rFont val="Arial"/>
      </rPr>
      <t>)</t>
    </r>
  </si>
  <si>
    <r>
      <t>Safflower (</t>
    </r>
    <r>
      <rPr>
        <i/>
        <sz val="8"/>
        <color rgb="FF000000"/>
        <rFont val="Arial"/>
      </rPr>
      <t>Carthamus tinctorius</t>
    </r>
    <r>
      <rPr>
        <sz val="8"/>
        <color rgb="FF000000"/>
        <rFont val="Arial"/>
      </rPr>
      <t>)</t>
    </r>
  </si>
  <si>
    <r>
      <t>b</t>
    </r>
    <r>
      <rPr>
        <sz val="8"/>
        <color rgb="FF000000"/>
        <rFont val="Arial"/>
      </rPr>
      <t>12.6</t>
    </r>
  </si>
  <si>
    <r>
      <t>Selenia (</t>
    </r>
    <r>
      <rPr>
        <i/>
        <sz val="8"/>
        <color rgb="FF000000"/>
        <rFont val="Arial"/>
      </rPr>
      <t>Selenia sp.</t>
    </r>
    <r>
      <rPr>
        <sz val="8"/>
        <color rgb="FF000000"/>
        <rFont val="Arial"/>
      </rPr>
      <t>)</t>
    </r>
  </si>
  <si>
    <t>♦1971</t>
  </si>
  <si>
    <t>♦4629</t>
  </si>
  <si>
    <r>
      <t>Sesame (</t>
    </r>
    <r>
      <rPr>
        <i/>
        <sz val="8"/>
        <color rgb="FF000000"/>
        <rFont val="Arial"/>
      </rPr>
      <t>Sesamum spp.</t>
    </r>
    <r>
      <rPr>
        <sz val="8"/>
        <color rgb="FF000000"/>
        <rFont val="Arial"/>
      </rPr>
      <t>)</t>
    </r>
  </si>
  <si>
    <r>
      <t>a</t>
    </r>
    <r>
      <rPr>
        <sz val="8"/>
        <color rgb="FF000000"/>
        <rFont val="Arial"/>
      </rPr>
      <t>18.1</t>
    </r>
  </si>
  <si>
    <r>
      <t>Shepherd's purse(</t>
    </r>
    <r>
      <rPr>
        <i/>
        <sz val="8"/>
        <color rgb="FF000000"/>
        <rFont val="Arial"/>
      </rPr>
      <t>Capsella bursa-pastoris</t>
    </r>
    <r>
      <rPr>
        <sz val="8"/>
        <color rgb="FF000000"/>
        <rFont val="Arial"/>
      </rPr>
      <t>)</t>
    </r>
  </si>
  <si>
    <t>♦2086</t>
  </si>
  <si>
    <t>♦5224</t>
  </si>
  <si>
    <r>
      <t>Slugwood (</t>
    </r>
    <r>
      <rPr>
        <i/>
        <sz val="8"/>
        <color rgb="FF000000"/>
        <rFont val="Arial"/>
      </rPr>
      <t>Beilschmiedia manii</t>
    </r>
    <r>
      <rPr>
        <sz val="8"/>
        <color rgb="FF000000"/>
        <rFont val="Arial"/>
      </rPr>
      <t>)</t>
    </r>
  </si>
  <si>
    <r>
      <t>Sopei (</t>
    </r>
    <r>
      <rPr>
        <i/>
        <sz val="8"/>
        <color rgb="FF000000"/>
        <rFont val="Arial"/>
      </rPr>
      <t>Klainedoxa gabonensis</t>
    </r>
    <r>
      <rPr>
        <sz val="8"/>
        <color rgb="FF000000"/>
        <rFont val="Arial"/>
      </rPr>
      <t>)</t>
    </r>
  </si>
  <si>
    <r>
      <t>Sorleh (</t>
    </r>
    <r>
      <rPr>
        <i/>
        <sz val="8"/>
        <color rgb="FF000000"/>
        <rFont val="Arial"/>
      </rPr>
      <t>Pentadesma butyracea</t>
    </r>
    <r>
      <rPr>
        <sz val="8"/>
        <color rgb="FF000000"/>
        <rFont val="Arial"/>
      </rPr>
      <t>)</t>
    </r>
  </si>
  <si>
    <r>
      <t>Spanish fennel(</t>
    </r>
    <r>
      <rPr>
        <i/>
        <sz val="8"/>
        <color rgb="FF000000"/>
        <rFont val="Arial"/>
      </rPr>
      <t>Nigella</t>
    </r>
    <r>
      <rPr>
        <sz val="8"/>
        <color rgb="FF000000"/>
        <rFont val="Arial"/>
      </rPr>
      <t> </t>
    </r>
    <r>
      <rPr>
        <i/>
        <sz val="8"/>
        <color rgb="FF000000"/>
        <rFont val="Arial"/>
      </rPr>
      <t>hispanica</t>
    </r>
    <r>
      <rPr>
        <sz val="8"/>
        <color rgb="FF000000"/>
        <rFont val="Arial"/>
      </rPr>
      <t>)</t>
    </r>
  </si>
  <si>
    <r>
      <t>Sunflower (</t>
    </r>
    <r>
      <rPr>
        <i/>
        <sz val="8"/>
        <color rgb="FF000000"/>
        <rFont val="Arial"/>
      </rPr>
      <t>Helianthus</t>
    </r>
    <r>
      <rPr>
        <sz val="8"/>
        <color rgb="FF000000"/>
        <rFont val="Arial"/>
      </rPr>
      <t>spp.) seed</t>
    </r>
  </si>
  <si>
    <r>
      <t>b</t>
    </r>
    <r>
      <rPr>
        <sz val="8"/>
        <color rgb="FF000000"/>
        <rFont val="Arial"/>
      </rPr>
      <t>12.6</t>
    </r>
  </si>
  <si>
    <r>
      <t>Sweet alyssum(</t>
    </r>
    <r>
      <rPr>
        <i/>
        <sz val="8"/>
        <color rgb="FF000000"/>
        <rFont val="Arial"/>
      </rPr>
      <t>Lobularia</t>
    </r>
    <r>
      <rPr>
        <sz val="8"/>
        <color rgb="FF000000"/>
        <rFont val="Arial"/>
      </rPr>
      <t> </t>
    </r>
    <r>
      <rPr>
        <i/>
        <sz val="8"/>
        <color rgb="FF000000"/>
        <rFont val="Arial"/>
      </rPr>
      <t>maritima</t>
    </r>
    <r>
      <rPr>
        <sz val="8"/>
        <color rgb="FF000000"/>
        <rFont val="Arial"/>
      </rPr>
      <t>)</t>
    </r>
  </si>
  <si>
    <t>♦5025</t>
  </si>
  <si>
    <r>
      <t>Tallow tree (</t>
    </r>
    <r>
      <rPr>
        <i/>
        <sz val="8"/>
        <color rgb="FF000000"/>
        <rFont val="Arial"/>
      </rPr>
      <t>Allanblackia floribunda</t>
    </r>
    <r>
      <rPr>
        <sz val="8"/>
        <color rgb="FF000000"/>
        <rFont val="Arial"/>
      </rPr>
      <t>)</t>
    </r>
  </si>
  <si>
    <r>
      <t>Tansy mustard(</t>
    </r>
    <r>
      <rPr>
        <i/>
        <sz val="8"/>
        <color rgb="FF000000"/>
        <rFont val="Arial"/>
      </rPr>
      <t>Descurainia</t>
    </r>
    <r>
      <rPr>
        <sz val="8"/>
        <color rgb="FF000000"/>
        <rFont val="Arial"/>
      </rPr>
      <t>spp.)</t>
    </r>
  </si>
  <si>
    <t>♦2022</t>
  </si>
  <si>
    <t>♦5217</t>
  </si>
  <si>
    <r>
      <t>Thelypody (</t>
    </r>
    <r>
      <rPr>
        <i/>
        <sz val="8"/>
        <color rgb="FF000000"/>
        <rFont val="Arial"/>
      </rPr>
      <t>Thelypodium</t>
    </r>
    <r>
      <rPr>
        <sz val="8"/>
        <color rgb="FF000000"/>
        <rFont val="Arial"/>
      </rPr>
      <t>)</t>
    </r>
  </si>
  <si>
    <t>♦2058</t>
  </si>
  <si>
    <t>♦5214</t>
  </si>
  <si>
    <r>
      <t>Towel gourd (</t>
    </r>
    <r>
      <rPr>
        <i/>
        <sz val="8"/>
        <color rgb="FF000000"/>
        <rFont val="Arial"/>
      </rPr>
      <t>Luffa acutangula</t>
    </r>
    <r>
      <rPr>
        <sz val="8"/>
        <color rgb="FF000000"/>
        <rFont val="Arial"/>
      </rPr>
      <t>)</t>
    </r>
  </si>
  <si>
    <r>
      <t>Treacle hare's ear(</t>
    </r>
    <r>
      <rPr>
        <i/>
        <sz val="8"/>
        <color rgb="FF000000"/>
        <rFont val="Arial"/>
      </rPr>
      <t>Conringia orientalis</t>
    </r>
    <r>
      <rPr>
        <sz val="8"/>
        <color rgb="FF000000"/>
        <rFont val="Arial"/>
      </rPr>
      <t>)</t>
    </r>
  </si>
  <si>
    <t>♦2047</t>
  </si>
  <si>
    <t>♦5222</t>
  </si>
  <si>
    <r>
      <t>Tropical almond(</t>
    </r>
    <r>
      <rPr>
        <i/>
        <sz val="8"/>
        <color rgb="FF000000"/>
        <rFont val="Arial"/>
      </rPr>
      <t>Terminalia catappa</t>
    </r>
    <r>
      <rPr>
        <sz val="8"/>
        <color rgb="FF000000"/>
        <rFont val="Arial"/>
      </rPr>
      <t>)</t>
    </r>
  </si>
  <si>
    <r>
      <t>Turnip seed (</t>
    </r>
    <r>
      <rPr>
        <i/>
        <sz val="8"/>
        <color rgb="FF000000"/>
        <rFont val="Arial"/>
      </rPr>
      <t>Brassica rapa</t>
    </r>
    <r>
      <rPr>
        <sz val="8"/>
        <color rgb="FF000000"/>
        <rFont val="Arial"/>
      </rPr>
      <t>) cake</t>
    </r>
  </si>
  <si>
    <r>
      <t>Wallflower (</t>
    </r>
    <r>
      <rPr>
        <i/>
        <sz val="8"/>
        <color rgb="FF000000"/>
        <rFont val="Arial"/>
      </rPr>
      <t>Cheiranthus cheiri</t>
    </r>
    <r>
      <rPr>
        <sz val="8"/>
        <color rgb="FF000000"/>
        <rFont val="Arial"/>
      </rPr>
      <t>)</t>
    </r>
  </si>
  <si>
    <t>♦2119</t>
  </si>
  <si>
    <t>♦4988</t>
  </si>
  <si>
    <r>
      <t>Walnut (</t>
    </r>
    <r>
      <rPr>
        <i/>
        <sz val="8"/>
        <color rgb="FF000000"/>
        <rFont val="Arial"/>
      </rPr>
      <t>Juglans regia</t>
    </r>
    <r>
      <rPr>
        <sz val="8"/>
        <color rgb="FF000000"/>
        <rFont val="Arial"/>
      </rPr>
      <t>)</t>
    </r>
  </si>
  <si>
    <r>
      <t>b</t>
    </r>
    <r>
      <rPr>
        <sz val="8"/>
        <color rgb="FF000000"/>
        <rFont val="Arial"/>
      </rPr>
      <t>15.6</t>
    </r>
  </si>
  <si>
    <r>
      <t>Watercress (</t>
    </r>
    <r>
      <rPr>
        <i/>
        <sz val="8"/>
        <color rgb="FF000000"/>
        <rFont val="Arial"/>
      </rPr>
      <t>Nasturtium palustre</t>
    </r>
    <r>
      <rPr>
        <sz val="8"/>
        <color rgb="FF000000"/>
        <rFont val="Arial"/>
      </rPr>
      <t>)</t>
    </r>
  </si>
  <si>
    <t>♦2113</t>
  </si>
  <si>
    <t>♦5172</t>
  </si>
  <si>
    <r>
      <t>White and black mangrove (</t>
    </r>
    <r>
      <rPr>
        <i/>
        <sz val="8"/>
        <color rgb="FF000000"/>
        <rFont val="Arial"/>
      </rPr>
      <t>Avicennia nitida</t>
    </r>
    <r>
      <rPr>
        <sz val="8"/>
        <color rgb="FF000000"/>
        <rFont val="Arial"/>
      </rPr>
      <t>)</t>
    </r>
  </si>
  <si>
    <t>♦2210</t>
  </si>
  <si>
    <t>♦4899</t>
  </si>
  <si>
    <r>
      <t>Winter cape marigold(</t>
    </r>
    <r>
      <rPr>
        <i/>
        <sz val="8"/>
        <color rgb="FF000000"/>
        <rFont val="Arial"/>
      </rPr>
      <t>Dimorphotheca aurantiaca</t>
    </r>
    <r>
      <rPr>
        <sz val="8"/>
        <color rgb="FF000000"/>
        <rFont val="Arial"/>
      </rPr>
      <t>)</t>
    </r>
  </si>
  <si>
    <t>(C)94</t>
  </si>
  <si>
    <r>
      <t>Wislizenus spectaclepod(</t>
    </r>
    <r>
      <rPr>
        <i/>
        <sz val="8"/>
        <color rgb="FF000000"/>
        <rFont val="Arial"/>
      </rPr>
      <t>Dithyraea wislizeni</t>
    </r>
    <r>
      <rPr>
        <sz val="8"/>
        <color rgb="FF000000"/>
        <rFont val="Arial"/>
      </rPr>
      <t>)</t>
    </r>
  </si>
  <si>
    <t>♦1709</t>
  </si>
  <si>
    <t>♦4635</t>
  </si>
  <si>
    <r>
      <t>Aerva (</t>
    </r>
    <r>
      <rPr>
        <i/>
        <sz val="8"/>
        <color rgb="FF000000"/>
        <rFont val="Arial"/>
      </rPr>
      <t>Aerva anata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</si>
  <si>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3.9</t>
    </r>
  </si>
  <si>
    <t>♦1551</t>
  </si>
  <si>
    <t>♦3419</t>
  </si>
  <si>
    <r>
      <t>African fan palm(</t>
    </r>
    <r>
      <rPr>
        <i/>
        <sz val="8"/>
        <color rgb="FF000000"/>
        <rFont val="Arial"/>
      </rPr>
      <t>Borassus flabellifer</t>
    </r>
    <r>
      <rPr>
        <sz val="8"/>
        <color rgb="FF000000"/>
        <rFont val="Arial"/>
      </rPr>
      <t>) leaves</t>
    </r>
  </si>
  <si>
    <r>
      <t>Aisen (</t>
    </r>
    <r>
      <rPr>
        <i/>
        <sz val="8"/>
        <color rgb="FF000000"/>
        <rFont val="Arial"/>
      </rPr>
      <t>Boscia senegalensis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</si>
  <si>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3.1</t>
    </r>
  </si>
  <si>
    <r>
      <t>Albizzia (</t>
    </r>
    <r>
      <rPr>
        <i/>
        <sz val="8"/>
        <color rgb="FF000000"/>
        <rFont val="Arial"/>
      </rPr>
      <t>Albizia zygia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</si>
  <si>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7.0</t>
    </r>
  </si>
  <si>
    <t>♦2035</t>
  </si>
  <si>
    <t>♦4686</t>
  </si>
  <si>
    <r>
      <t>Alternanthera(</t>
    </r>
    <r>
      <rPr>
        <i/>
        <sz val="8"/>
        <color rgb="FF000000"/>
        <rFont val="Arial"/>
      </rPr>
      <t>Alternanthera maritima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</si>
  <si>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4.7</t>
    </r>
  </si>
  <si>
    <r>
      <t>Arracacia (</t>
    </r>
    <r>
      <rPr>
        <i/>
        <sz val="8"/>
        <color rgb="FF000000"/>
        <rFont val="Arial"/>
      </rPr>
      <t>Arracacia xanthorrhiza</t>
    </r>
    <r>
      <rPr>
        <sz val="8"/>
        <color rgb="FF000000"/>
        <rFont val="Arial"/>
      </rPr>
      <t>) root</t>
    </r>
  </si>
  <si>
    <r>
      <t>Arum (</t>
    </r>
    <r>
      <rPr>
        <i/>
        <sz val="8"/>
        <color rgb="FF000000"/>
        <rFont val="Arial"/>
      </rPr>
      <t>Arum spp.</t>
    </r>
    <r>
      <rPr>
        <sz val="8"/>
        <color rgb="FF000000"/>
        <rFont val="Arial"/>
      </rPr>
      <t>) leaves</t>
    </r>
  </si>
  <si>
    <r>
      <t>Asparagus (</t>
    </r>
    <r>
      <rPr>
        <i/>
        <sz val="8"/>
        <color rgb="FF000000"/>
        <rFont val="Arial"/>
      </rPr>
      <t>Asparagus officinalis</t>
    </r>
    <r>
      <rPr>
        <sz val="8"/>
        <color rgb="FF000000"/>
        <rFont val="Arial"/>
      </rPr>
      <t>) young shoots</t>
    </r>
  </si>
  <si>
    <r>
      <t>a</t>
    </r>
    <r>
      <rPr>
        <sz val="8"/>
        <color rgb="FF000000"/>
        <rFont val="Arial"/>
      </rPr>
      <t>2.1</t>
    </r>
  </si>
  <si>
    <r>
      <t>Banana (</t>
    </r>
    <r>
      <rPr>
        <i/>
        <sz val="8"/>
        <color rgb="FF000000"/>
        <rFont val="Arial"/>
      </rPr>
      <t>Musa sp.</t>
    </r>
    <r>
      <rPr>
        <sz val="8"/>
        <color rgb="FF000000"/>
        <rFont val="Arial"/>
      </rPr>
      <t>) leaves</t>
    </r>
  </si>
  <si>
    <r>
      <t>Baobab (</t>
    </r>
    <r>
      <rPr>
        <i/>
        <sz val="8"/>
        <color rgb="FF000000"/>
        <rFont val="Arial"/>
      </rPr>
      <t>Adansonia digitata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</si>
  <si>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3.8</t>
    </r>
  </si>
  <si>
    <r>
      <t>Barleria (</t>
    </r>
    <r>
      <rPr>
        <i/>
        <sz val="8"/>
        <color rgb="FF000000"/>
        <rFont val="Arial"/>
      </rPr>
      <t>Barleria opaca</t>
    </r>
    <r>
      <rPr>
        <sz val="8"/>
        <color rgb="FF000000"/>
        <rFont val="Arial"/>
      </rPr>
      <t>) leaves</t>
    </r>
  </si>
  <si>
    <r>
      <t>Bean (</t>
    </r>
    <r>
      <rPr>
        <i/>
        <sz val="8"/>
        <color rgb="FF000000"/>
        <rFont val="Arial"/>
      </rPr>
      <t>Phaseolus vulgaris</t>
    </r>
    <r>
      <rPr>
        <sz val="8"/>
        <color rgb="FF000000"/>
        <rFont val="Arial"/>
      </rPr>
      <t>) young in pods</t>
    </r>
  </si>
  <si>
    <r>
      <t>a</t>
    </r>
    <r>
      <rPr>
        <sz val="8"/>
        <color rgb="FF000000"/>
        <rFont val="Arial"/>
      </rPr>
      <t>2.4</t>
    </r>
  </si>
  <si>
    <r>
      <t>Beet (</t>
    </r>
    <r>
      <rPr>
        <i/>
        <sz val="8"/>
        <color rgb="FF000000"/>
        <rFont val="Arial"/>
      </rPr>
      <t>Beta vulgaris</t>
    </r>
    <r>
      <rPr>
        <sz val="8"/>
        <color rgb="FF000000"/>
        <rFont val="Arial"/>
      </rPr>
      <t>) leaves</t>
    </r>
  </si>
  <si>
    <r>
      <t>a</t>
    </r>
    <r>
      <rPr>
        <sz val="8"/>
        <color rgb="FF000000"/>
        <rFont val="Arial"/>
      </rPr>
      <t>1.8</t>
    </r>
  </si>
  <si>
    <r>
      <t>Beggarticks (</t>
    </r>
    <r>
      <rPr>
        <i/>
        <sz val="8"/>
        <color rgb="FF000000"/>
        <rFont val="Arial"/>
      </rPr>
      <t>Bidens bipinnata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</si>
  <si>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3.8</t>
    </r>
  </si>
  <si>
    <t>♦1606</t>
  </si>
  <si>
    <t>♦3676</t>
  </si>
  <si>
    <r>
      <t>Bitter leaf (</t>
    </r>
    <r>
      <rPr>
        <i/>
        <sz val="8"/>
        <color rgb="FF000000"/>
        <rFont val="Arial"/>
      </rPr>
      <t>Vernonia amygdalina</t>
    </r>
    <r>
      <rPr>
        <sz val="8"/>
        <color rgb="FF000000"/>
        <rFont val="Arial"/>
      </rPr>
      <t>)</t>
    </r>
  </si>
  <si>
    <r>
      <t>b</t>
    </r>
    <r>
      <rPr>
        <sz val="8"/>
        <color rgb="FF000000"/>
        <rFont val="Arial"/>
      </rPr>
      <t>5.3</t>
    </r>
  </si>
  <si>
    <r>
      <t>Black plum (</t>
    </r>
    <r>
      <rPr>
        <i/>
        <sz val="8"/>
        <color rgb="FF000000"/>
        <rFont val="Arial"/>
      </rPr>
      <t>Vitex doniana</t>
    </r>
    <r>
      <rPr>
        <sz val="8"/>
        <color rgb="FF000000"/>
        <rFont val="Arial"/>
      </rPr>
      <t>) leaves</t>
    </r>
  </si>
  <si>
    <t>♦478</t>
  </si>
  <si>
    <t>♦1010</t>
  </si>
  <si>
    <r>
      <t>Bombax (</t>
    </r>
    <r>
      <rPr>
        <i/>
        <sz val="8"/>
        <color rgb="FF000000"/>
        <rFont val="Arial"/>
      </rPr>
      <t>Bombax buonopozense</t>
    </r>
    <r>
      <rPr>
        <sz val="8"/>
        <color rgb="FF000000"/>
        <rFont val="Arial"/>
      </rPr>
      <t>) leaves</t>
    </r>
  </si>
  <si>
    <t>♦1000</t>
  </si>
  <si>
    <t>♦2144</t>
  </si>
  <si>
    <r>
      <t>Broccoli (</t>
    </r>
    <r>
      <rPr>
        <i/>
        <sz val="8"/>
        <color rgb="FF000000"/>
        <rFont val="Arial"/>
      </rPr>
      <t>Brassica oleracea italica</t>
    </r>
    <r>
      <rPr>
        <sz val="8"/>
        <color rgb="FF000000"/>
        <rFont val="Arial"/>
      </rPr>
      <t>) leaves</t>
    </r>
  </si>
  <si>
    <r>
      <t>a</t>
    </r>
    <r>
      <rPr>
        <sz val="8"/>
        <color rgb="FF000000"/>
        <rFont val="Arial"/>
      </rPr>
      <t>4.3</t>
    </r>
  </si>
  <si>
    <r>
      <t>Brussel sprout (</t>
    </r>
    <r>
      <rPr>
        <i/>
        <sz val="8"/>
        <color rgb="FF000000"/>
        <rFont val="Arial"/>
      </rPr>
      <t>Brassica oleracea v. gemmifera</t>
    </r>
    <r>
      <rPr>
        <sz val="8"/>
        <color rgb="FF000000"/>
        <rFont val="Arial"/>
      </rPr>
      <t>) leaves</t>
    </r>
  </si>
  <si>
    <r>
      <t>a</t>
    </r>
    <r>
      <rPr>
        <sz val="8"/>
        <color rgb="FF000000"/>
        <rFont val="Arial"/>
      </rPr>
      <t>4.7</t>
    </r>
  </si>
  <si>
    <r>
      <t>Burweed (</t>
    </r>
    <r>
      <rPr>
        <i/>
        <sz val="8"/>
        <color rgb="FF000000"/>
        <rFont val="Arial"/>
      </rPr>
      <t>Triumfetta</t>
    </r>
    <r>
      <rPr>
        <sz val="8"/>
        <color rgb="FF000000"/>
        <rFont val="Arial"/>
      </rPr>
      <t> spp.) leaves</t>
    </r>
  </si>
  <si>
    <r>
      <t>b</t>
    </r>
    <r>
      <rPr>
        <sz val="8"/>
        <color rgb="FF000000"/>
        <rFont val="Arial"/>
      </rPr>
      <t>4.2</t>
    </r>
  </si>
  <si>
    <t>♦1883</t>
  </si>
  <si>
    <t>♦3980</t>
  </si>
  <si>
    <r>
      <t>Cabbage (</t>
    </r>
    <r>
      <rPr>
        <i/>
        <sz val="8"/>
        <color rgb="FF000000"/>
        <rFont val="Arial"/>
      </rPr>
      <t>Brassica oleracea capitata</t>
    </r>
    <r>
      <rPr>
        <sz val="8"/>
        <color rgb="FF000000"/>
        <rFont val="Arial"/>
      </rPr>
      <t>) leaves</t>
    </r>
  </si>
  <si>
    <r>
      <t>a</t>
    </r>
    <r>
      <rPr>
        <sz val="8"/>
        <color rgb="FF000000"/>
        <rFont val="Arial"/>
      </rPr>
      <t>1.6</t>
    </r>
  </si>
  <si>
    <r>
      <t>Cadaba (</t>
    </r>
    <r>
      <rPr>
        <i/>
        <sz val="8"/>
        <color rgb="FF000000"/>
        <rFont val="Arial"/>
      </rPr>
      <t>Cadaba farinosa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</si>
  <si>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9.2</t>
    </r>
  </si>
  <si>
    <r>
      <t>Calabash (</t>
    </r>
    <r>
      <rPr>
        <i/>
        <sz val="8"/>
        <color rgb="FF000000"/>
        <rFont val="Arial"/>
      </rPr>
      <t>Lagenaria siceraria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</si>
  <si>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4.4</t>
    </r>
  </si>
  <si>
    <t>♦1601</t>
  </si>
  <si>
    <t>♦3636</t>
  </si>
  <si>
    <r>
      <t>Caper (</t>
    </r>
    <r>
      <rPr>
        <i/>
        <sz val="8"/>
        <color rgb="FF000000"/>
        <rFont val="Arial"/>
      </rPr>
      <t>Capparis corymbosa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</si>
  <si>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8.4</t>
    </r>
  </si>
  <si>
    <t>♦3536</t>
  </si>
  <si>
    <t>♦7681</t>
  </si>
  <si>
    <r>
      <t>Carrot (</t>
    </r>
    <r>
      <rPr>
        <i/>
        <sz val="8"/>
        <color rgb="FF000000"/>
        <rFont val="Arial"/>
      </rPr>
      <t>Daucus carota</t>
    </r>
    <r>
      <rPr>
        <sz val="8"/>
        <color rgb="FF000000"/>
        <rFont val="Arial"/>
      </rPr>
      <t>) leaves)</t>
    </r>
  </si>
  <si>
    <r>
      <t>a</t>
    </r>
    <r>
      <rPr>
        <sz val="8"/>
        <color rgb="FF000000"/>
        <rFont val="Arial"/>
      </rPr>
      <t>1.1</t>
    </r>
  </si>
  <si>
    <r>
      <t>Cassava (</t>
    </r>
    <r>
      <rPr>
        <i/>
        <sz val="8"/>
        <color rgb="FF000000"/>
        <rFont val="Arial"/>
      </rPr>
      <t>Manihot esculenta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</si>
  <si>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7.0</t>
    </r>
  </si>
  <si>
    <r>
      <t>Cauliflower (</t>
    </r>
    <r>
      <rPr>
        <i/>
        <sz val="8"/>
        <color rgb="FF000000"/>
        <rFont val="Arial"/>
      </rPr>
      <t>Brassica oleracea v. botrytis</t>
    </r>
    <r>
      <rPr>
        <sz val="8"/>
        <color rgb="FF000000"/>
        <rFont val="Arial"/>
      </rPr>
      <t>)</t>
    </r>
  </si>
  <si>
    <r>
      <t>a</t>
    </r>
    <r>
      <rPr>
        <sz val="8"/>
        <color rgb="FF000000"/>
        <rFont val="Arial"/>
      </rPr>
      <t>2.8</t>
    </r>
  </si>
  <si>
    <r>
      <t>Celery (</t>
    </r>
    <r>
      <rPr>
        <i/>
        <sz val="8"/>
        <color rgb="FF000000"/>
        <rFont val="Arial"/>
      </rPr>
      <t>Apium graveolens</t>
    </r>
    <r>
      <rPr>
        <sz val="8"/>
        <color rgb="FF000000"/>
        <rFont val="Arial"/>
      </rPr>
      <t>) stems and leaves</t>
    </r>
  </si>
  <si>
    <r>
      <t>b</t>
    </r>
    <r>
      <rPr>
        <sz val="8"/>
        <color rgb="FF000000"/>
        <rFont val="Arial"/>
      </rPr>
      <t>1.1</t>
    </r>
  </si>
  <si>
    <r>
      <t>Celosia (</t>
    </r>
    <r>
      <rPr>
        <i/>
        <sz val="8"/>
        <color rgb="FF000000"/>
        <rFont val="Arial"/>
      </rPr>
      <t>Celosia</t>
    </r>
    <r>
      <rPr>
        <sz val="8"/>
        <color rgb="FF000000"/>
        <rFont val="Arial"/>
      </rPr>
      <t> spp.) leaves</t>
    </r>
  </si>
  <si>
    <r>
      <t>b</t>
    </r>
    <r>
      <rPr>
        <sz val="8"/>
        <color rgb="FF000000"/>
        <rFont val="Arial"/>
      </rPr>
      <t>2.7</t>
    </r>
  </si>
  <si>
    <t>♦951</t>
  </si>
  <si>
    <t>♦2135</t>
  </si>
  <si>
    <r>
      <t>Corn (</t>
    </r>
    <r>
      <rPr>
        <i/>
        <sz val="8"/>
        <color rgb="FF000000"/>
        <rFont val="Arial"/>
      </rPr>
      <t>Zea mays</t>
    </r>
    <r>
      <rPr>
        <sz val="8"/>
        <color rgb="FF000000"/>
        <rFont val="Arial"/>
      </rPr>
      <t>) leaves</t>
    </r>
  </si>
  <si>
    <r>
      <t>Corn salad (</t>
    </r>
    <r>
      <rPr>
        <i/>
        <sz val="8"/>
        <color rgb="FF000000"/>
        <rFont val="Arial"/>
      </rPr>
      <t>Valerianella</t>
    </r>
    <r>
      <rPr>
        <sz val="8"/>
        <color rgb="FF000000"/>
        <rFont val="Arial"/>
      </rPr>
      <t>) leaves</t>
    </r>
  </si>
  <si>
    <r>
      <t>Cowpea (</t>
    </r>
    <r>
      <rPr>
        <i/>
        <sz val="8"/>
        <color rgb="FF000000"/>
        <rFont val="Arial"/>
      </rPr>
      <t>Vigna unguiculata</t>
    </r>
    <r>
      <rPr>
        <sz val="8"/>
        <color rgb="FF000000"/>
        <rFont val="Arial"/>
      </rPr>
      <t>) in pods</t>
    </r>
  </si>
  <si>
    <r>
      <t>Crassocephalum(</t>
    </r>
    <r>
      <rPr>
        <i/>
        <sz val="8"/>
        <color rgb="FF000000"/>
        <rFont val="Arial"/>
      </rPr>
      <t>Crassocephalum rubens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</si>
  <si>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3.2</t>
    </r>
  </si>
  <si>
    <r>
      <t>Crateva (</t>
    </r>
    <r>
      <rPr>
        <i/>
        <sz val="8"/>
        <color rgb="FF000000"/>
        <rFont val="Arial"/>
      </rPr>
      <t>Crataeva adansonii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</si>
  <si>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5.9</t>
    </r>
  </si>
  <si>
    <t>♦4677</t>
  </si>
  <si>
    <r>
      <t>Cucumber (</t>
    </r>
    <r>
      <rPr>
        <i/>
        <sz val="8"/>
        <color rgb="FF000000"/>
        <rFont val="Arial"/>
      </rPr>
      <t>Cucumis sativus</t>
    </r>
    <r>
      <rPr>
        <sz val="8"/>
        <color rgb="FF000000"/>
        <rFont val="Arial"/>
      </rPr>
      <t>)</t>
    </r>
  </si>
  <si>
    <r>
      <t>b</t>
    </r>
    <r>
      <rPr>
        <sz val="8"/>
        <color rgb="FF000000"/>
        <rFont val="Arial"/>
      </rPr>
      <t>0.8</t>
    </r>
  </si>
  <si>
    <r>
      <t>Curry (</t>
    </r>
    <r>
      <rPr>
        <i/>
        <sz val="8"/>
        <color rgb="FF000000"/>
        <rFont val="Arial"/>
      </rPr>
      <t>Murraya koenigii</t>
    </r>
    <r>
      <rPr>
        <sz val="8"/>
        <color rgb="FF000000"/>
        <rFont val="Arial"/>
      </rPr>
      <t>) leaves</t>
    </r>
  </si>
  <si>
    <r>
      <t>Dill (</t>
    </r>
    <r>
      <rPr>
        <i/>
        <sz val="8"/>
        <color rgb="FF000000"/>
        <rFont val="Arial"/>
      </rPr>
      <t>Anethum graveolens</t>
    </r>
    <r>
      <rPr>
        <sz val="8"/>
        <color rgb="FF000000"/>
        <rFont val="Arial"/>
      </rPr>
      <t>) leaves</t>
    </r>
  </si>
  <si>
    <r>
      <t>Eggplant (</t>
    </r>
    <r>
      <rPr>
        <i/>
        <sz val="8"/>
        <color rgb="FF000000"/>
        <rFont val="Arial"/>
      </rPr>
      <t>Solanum melongena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</si>
  <si>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4.6</t>
    </r>
  </si>
  <si>
    <r>
      <t>a</t>
    </r>
    <r>
      <rPr>
        <sz val="8"/>
        <color rgb="FF000000"/>
        <rFont val="Arial"/>
      </rPr>
      <t>1.2</t>
    </r>
  </si>
  <si>
    <r>
      <t>Egyptian marjoram (</t>
    </r>
    <r>
      <rPr>
        <i/>
        <sz val="8"/>
        <color rgb="FF000000"/>
        <rFont val="Arial"/>
      </rPr>
      <t>Origanum maru</t>
    </r>
    <r>
      <rPr>
        <sz val="8"/>
        <color rgb="FF000000"/>
        <rFont val="Arial"/>
      </rPr>
      <t>) leaves</t>
    </r>
  </si>
  <si>
    <r>
      <t>Elephant grass (</t>
    </r>
    <r>
      <rPr>
        <i/>
        <sz val="8"/>
        <color rgb="FF000000"/>
        <rFont val="Arial"/>
      </rPr>
      <t>Pennisetum purpureum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</si>
  <si>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2.6</t>
    </r>
  </si>
  <si>
    <r>
      <t>Endive (</t>
    </r>
    <r>
      <rPr>
        <i/>
        <sz val="8"/>
        <color rgb="FF000000"/>
        <rFont val="Arial"/>
      </rPr>
      <t>Cichorium endivia</t>
    </r>
    <r>
      <rPr>
        <sz val="8"/>
        <color rgb="FF000000"/>
        <rFont val="Arial"/>
      </rPr>
      <t>)</t>
    </r>
  </si>
  <si>
    <r>
      <t>a</t>
    </r>
    <r>
      <rPr>
        <sz val="8"/>
        <color rgb="FF000000"/>
        <rFont val="Arial"/>
      </rPr>
      <t>1.8</t>
    </r>
  </si>
  <si>
    <r>
      <t>Eryngo (</t>
    </r>
    <r>
      <rPr>
        <i/>
        <sz val="8"/>
        <color rgb="FF000000"/>
        <rFont val="Arial"/>
      </rPr>
      <t>Eryngium creticum</t>
    </r>
    <r>
      <rPr>
        <sz val="8"/>
        <color rgb="FF000000"/>
        <rFont val="Arial"/>
      </rPr>
      <t>) leaves</t>
    </r>
  </si>
  <si>
    <r>
      <t>False sesame (</t>
    </r>
    <r>
      <rPr>
        <i/>
        <sz val="8"/>
        <color rgb="FF000000"/>
        <rFont val="Arial"/>
      </rPr>
      <t>Cerathoteca sesamoides</t>
    </r>
    <r>
      <rPr>
        <sz val="8"/>
        <color rgb="FF000000"/>
        <rFont val="Arial"/>
      </rPr>
      <t>)</t>
    </r>
  </si>
  <si>
    <r>
      <t>b</t>
    </r>
    <r>
      <rPr>
        <sz val="8"/>
        <color rgb="FF000000"/>
        <rFont val="Arial"/>
      </rPr>
      <t>4.2</t>
    </r>
  </si>
  <si>
    <r>
      <t>Fameflower (</t>
    </r>
    <r>
      <rPr>
        <i/>
        <sz val="8"/>
        <color rgb="FF000000"/>
        <rFont val="Arial"/>
      </rPr>
      <t>Talinum triangulare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</si>
  <si>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2.4</t>
    </r>
  </si>
  <si>
    <t>♦663</t>
  </si>
  <si>
    <t>♦1603</t>
  </si>
  <si>
    <r>
      <t>Fenugreek (</t>
    </r>
    <r>
      <rPr>
        <i/>
        <sz val="8"/>
        <color rgb="FF000000"/>
        <rFont val="Arial"/>
      </rPr>
      <t>Trigonella foenumgraecum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</si>
  <si>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4.6</t>
    </r>
  </si>
  <si>
    <r>
      <t>Fig (</t>
    </r>
    <r>
      <rPr>
        <i/>
        <sz val="8"/>
        <color rgb="FF000000"/>
        <rFont val="Arial"/>
      </rPr>
      <t>Ficus gnaphalocarpa</t>
    </r>
    <r>
      <rPr>
        <sz val="8"/>
        <color rgb="FF000000"/>
        <rFont val="Arial"/>
      </rPr>
      <t>) leaves</t>
    </r>
  </si>
  <si>
    <r>
      <t>Fleurya (</t>
    </r>
    <r>
      <rPr>
        <i/>
        <sz val="8"/>
        <color rgb="FF000000"/>
        <rFont val="Arial"/>
      </rPr>
      <t>Fleurya aestuans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</si>
  <si>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5.8</t>
    </r>
  </si>
  <si>
    <t>♦2507</t>
  </si>
  <si>
    <t>♦5316</t>
  </si>
  <si>
    <t>(E.P.)</t>
  </si>
  <si>
    <r>
      <t>Goosefoot (</t>
    </r>
    <r>
      <rPr>
        <i/>
        <sz val="8"/>
        <color rgb="FF000000"/>
        <rFont val="Arial"/>
      </rPr>
      <t>Chenopodium giganteum</t>
    </r>
    <r>
      <rPr>
        <sz val="8"/>
        <color rgb="FF000000"/>
        <rFont val="Arial"/>
      </rPr>
      <t>) leaves</t>
    </r>
  </si>
  <si>
    <r>
      <t>Groundnut (</t>
    </r>
    <r>
      <rPr>
        <i/>
        <sz val="8"/>
        <color rgb="FF000000"/>
        <rFont val="Arial"/>
      </rPr>
      <t>Arachis hypogaea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</si>
  <si>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4.4</t>
    </r>
  </si>
  <si>
    <t>♦1602</t>
  </si>
  <si>
    <t>♦4049</t>
  </si>
  <si>
    <r>
      <t>Hogweed (</t>
    </r>
    <r>
      <rPr>
        <i/>
        <sz val="8"/>
        <color rgb="FF000000"/>
        <rFont val="Arial"/>
      </rPr>
      <t>Boerhavia diffusa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</si>
  <si>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4.5</t>
    </r>
  </si>
  <si>
    <t>♦1486</t>
  </si>
  <si>
    <t>♦3381</t>
  </si>
  <si>
    <r>
      <t>Horseradish tree (</t>
    </r>
    <r>
      <rPr>
        <i/>
        <sz val="8"/>
        <color rgb="FF000000"/>
        <rFont val="Arial"/>
      </rPr>
      <t>Moringa oleifera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</si>
  <si>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8.2</t>
    </r>
  </si>
  <si>
    <r>
      <t>Inula (</t>
    </r>
    <r>
      <rPr>
        <i/>
        <sz val="8"/>
        <color rgb="FF000000"/>
        <rFont val="Arial"/>
      </rPr>
      <t>Inula</t>
    </r>
    <r>
      <rPr>
        <sz val="8"/>
        <color rgb="FF000000"/>
        <rFont val="Arial"/>
      </rPr>
      <t> sp.) leaves</t>
    </r>
  </si>
  <si>
    <r>
      <t>Ipomoea (</t>
    </r>
    <r>
      <rPr>
        <i/>
        <sz val="8"/>
        <color rgb="FF000000"/>
        <rFont val="Arial"/>
      </rPr>
      <t>Ipomoea aquatica</t>
    </r>
    <r>
      <rPr>
        <sz val="8"/>
        <color rgb="FF000000"/>
        <rFont val="Arial"/>
      </rPr>
      <t>) leaves</t>
    </r>
  </si>
  <si>
    <r>
      <t>Joint fir (</t>
    </r>
    <r>
      <rPr>
        <i/>
        <sz val="8"/>
        <color rgb="FF000000"/>
        <rFont val="Arial"/>
      </rPr>
      <t>Gnetum buchholzianum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</si>
  <si>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6.0</t>
    </r>
  </si>
  <si>
    <r>
      <t>Lannea (</t>
    </r>
    <r>
      <rPr>
        <i/>
        <sz val="8"/>
        <color rgb="FF000000"/>
        <rFont val="Arial"/>
      </rPr>
      <t>Lannea acida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</si>
  <si>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3.4</t>
    </r>
  </si>
  <si>
    <t>♦1320</t>
  </si>
  <si>
    <t>♦3008</t>
  </si>
  <si>
    <r>
      <t>Lead tree (</t>
    </r>
    <r>
      <rPr>
        <i/>
        <sz val="8"/>
        <color rgb="FF000000"/>
        <rFont val="Arial"/>
      </rPr>
      <t>Leucaena leucocephala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</si>
  <si>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2.9</t>
    </r>
  </si>
  <si>
    <t>♦1223</t>
  </si>
  <si>
    <t>♦2471</t>
  </si>
  <si>
    <r>
      <t>Leptadenia (</t>
    </r>
    <r>
      <rPr>
        <i/>
        <sz val="8"/>
        <color rgb="FF000000"/>
        <rFont val="Arial"/>
      </rPr>
      <t>Leptadenia hastata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</si>
  <si>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4.4</t>
    </r>
  </si>
  <si>
    <r>
      <t>Lettuce (</t>
    </r>
    <r>
      <rPr>
        <i/>
        <sz val="8"/>
        <color rgb="FF000000"/>
        <rFont val="Arial"/>
      </rPr>
      <t>Lactuca sativa</t>
    </r>
    <r>
      <rPr>
        <sz val="8"/>
        <color rgb="FF000000"/>
        <rFont val="Arial"/>
      </rPr>
      <t>) leaves</t>
    </r>
  </si>
  <si>
    <r>
      <t>a</t>
    </r>
    <r>
      <rPr>
        <sz val="8"/>
        <color rgb="FF000000"/>
        <rFont val="Arial"/>
      </rPr>
      <t>1.3</t>
    </r>
  </si>
  <si>
    <r>
      <t>Lima bean (</t>
    </r>
    <r>
      <rPr>
        <i/>
        <sz val="8"/>
        <color rgb="FF000000"/>
        <rFont val="Arial"/>
      </rPr>
      <t>Phaseolus lunatus</t>
    </r>
    <r>
      <rPr>
        <sz val="8"/>
        <color rgb="FF000000"/>
        <rFont val="Arial"/>
      </rPr>
      <t>) leaves</t>
    </r>
  </si>
  <si>
    <r>
      <t>Lucerne (</t>
    </r>
    <r>
      <rPr>
        <i/>
        <sz val="8"/>
        <color rgb="FF000000"/>
        <rFont val="Arial"/>
      </rPr>
      <t>Medicago sativa</t>
    </r>
    <r>
      <rPr>
        <sz val="8"/>
        <color rgb="FF000000"/>
        <rFont val="Arial"/>
      </rPr>
      <t>) leaves</t>
    </r>
  </si>
  <si>
    <r>
      <t>Lupine (</t>
    </r>
    <r>
      <rPr>
        <i/>
        <sz val="8"/>
        <color rgb="FF000000"/>
        <rFont val="Arial"/>
      </rPr>
      <t>Lupinus</t>
    </r>
    <r>
      <rPr>
        <sz val="8"/>
        <color rgb="FF000000"/>
        <rFont val="Arial"/>
      </rPr>
      <t>) leaves</t>
    </r>
  </si>
  <si>
    <t>♦771</t>
  </si>
  <si>
    <t>♦2006</t>
  </si>
  <si>
    <r>
      <t>Mallow (</t>
    </r>
    <r>
      <rPr>
        <i/>
        <sz val="8"/>
        <color rgb="FF000000"/>
        <rFont val="Arial"/>
      </rPr>
      <t>Malva</t>
    </r>
    <r>
      <rPr>
        <sz val="8"/>
        <color rgb="FF000000"/>
        <rFont val="Arial"/>
      </rPr>
      <t> spp.) leaves</t>
    </r>
  </si>
  <si>
    <r>
      <t>Mango (</t>
    </r>
    <r>
      <rPr>
        <i/>
        <sz val="8"/>
        <color rgb="FF000000"/>
        <rFont val="Arial"/>
      </rPr>
      <t>Mangifera indica</t>
    </r>
    <r>
      <rPr>
        <sz val="8"/>
        <color rgb="FF000000"/>
        <rFont val="Arial"/>
      </rPr>
      <t>) leaves</t>
    </r>
  </si>
  <si>
    <r>
      <t>Mulberry (</t>
    </r>
    <r>
      <rPr>
        <i/>
        <sz val="8"/>
        <color rgb="FF000000"/>
        <rFont val="Arial"/>
      </rPr>
      <t>Morus spp.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</si>
  <si>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6.97</t>
    </r>
  </si>
  <si>
    <r>
      <t>Nasturtium (</t>
    </r>
    <r>
      <rPr>
        <i/>
        <sz val="8"/>
        <color rgb="FF000000"/>
        <rFont val="Arial"/>
      </rPr>
      <t>Tropaeolum peltophorum</t>
    </r>
    <r>
      <rPr>
        <sz val="8"/>
        <color rgb="FF000000"/>
        <rFont val="Arial"/>
      </rPr>
      <t>) leaves</t>
    </r>
  </si>
  <si>
    <r>
      <t>Nigeria Afraegle(</t>
    </r>
    <r>
      <rPr>
        <i/>
        <sz val="8"/>
        <color rgb="FF000000"/>
        <rFont val="Arial"/>
      </rPr>
      <t>Afraegle paniculata</t>
    </r>
    <r>
      <rPr>
        <sz val="8"/>
        <color rgb="FF000000"/>
        <rFont val="Arial"/>
      </rPr>
      <t>) leaves</t>
    </r>
  </si>
  <si>
    <t>♦2039</t>
  </si>
  <si>
    <t>♦4552</t>
  </si>
  <si>
    <r>
      <t>Okra (</t>
    </r>
    <r>
      <rPr>
        <i/>
        <sz val="8"/>
        <color rgb="FF000000"/>
        <rFont val="Arial"/>
      </rPr>
      <t>Hibiscus</t>
    </r>
    <r>
      <rPr>
        <sz val="8"/>
        <color rgb="FF000000"/>
        <rFont val="Arial"/>
      </rPr>
      <t> spp.) leaves</t>
    </r>
  </si>
  <si>
    <r>
      <t>b</t>
    </r>
    <r>
      <rPr>
        <sz val="8"/>
        <color rgb="FF000000"/>
        <rFont val="Arial"/>
      </rPr>
      <t>4.4</t>
    </r>
  </si>
  <si>
    <r>
      <t>Okra (</t>
    </r>
    <r>
      <rPr>
        <i/>
        <sz val="8"/>
        <color rgb="FF000000"/>
        <rFont val="Arial"/>
      </rPr>
      <t>Hibiscus esculentus</t>
    </r>
    <r>
      <rPr>
        <sz val="8"/>
        <color rgb="FF000000"/>
        <rFont val="Arial"/>
      </rPr>
      <t>) fruit</t>
    </r>
  </si>
  <si>
    <r>
      <t>b</t>
    </r>
    <r>
      <rPr>
        <sz val="8"/>
        <color rgb="FF000000"/>
        <rFont val="Arial"/>
      </rPr>
      <t>2.1</t>
    </r>
  </si>
  <si>
    <r>
      <t>Onion (</t>
    </r>
    <r>
      <rPr>
        <i/>
        <sz val="8"/>
        <color rgb="FF000000"/>
        <rFont val="Arial"/>
      </rPr>
      <t>Allium cepa</t>
    </r>
    <r>
      <rPr>
        <sz val="8"/>
        <color rgb="FF000000"/>
        <rFont val="Arial"/>
      </rPr>
      <t>) bulbs</t>
    </r>
  </si>
  <si>
    <r>
      <t>a</t>
    </r>
    <r>
      <rPr>
        <sz val="8"/>
        <color rgb="FF000000"/>
        <rFont val="Arial"/>
      </rPr>
      <t>1.4</t>
    </r>
  </si>
  <si>
    <r>
      <t>Parsley (</t>
    </r>
    <r>
      <rPr>
        <i/>
        <sz val="8"/>
        <color rgb="FF000000"/>
        <rFont val="Arial"/>
      </rPr>
      <t>Petroselinum crispum</t>
    </r>
    <r>
      <rPr>
        <sz val="8"/>
        <color rgb="FF000000"/>
        <rFont val="Arial"/>
      </rPr>
      <t>) leaves</t>
    </r>
  </si>
  <si>
    <r>
      <t>e</t>
    </r>
    <r>
      <rPr>
        <sz val="8"/>
        <color rgb="FF000000"/>
        <rFont val="Arial"/>
      </rPr>
      <t>3.7</t>
    </r>
  </si>
  <si>
    <r>
      <t>Pavetta (</t>
    </r>
    <r>
      <rPr>
        <i/>
        <sz val="8"/>
        <color rgb="FF000000"/>
        <rFont val="Arial"/>
      </rPr>
      <t>Pavetta crassipes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</si>
  <si>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3.2</t>
    </r>
  </si>
  <si>
    <r>
      <t>Pea (</t>
    </r>
    <r>
      <rPr>
        <i/>
        <sz val="8"/>
        <color rgb="FF000000"/>
        <rFont val="Arial"/>
      </rPr>
      <t>Pisum sativum</t>
    </r>
    <r>
      <rPr>
        <sz val="8"/>
        <color rgb="FF000000"/>
        <rFont val="Arial"/>
      </rPr>
      <t>) leaves</t>
    </r>
  </si>
  <si>
    <r>
      <t>a</t>
    </r>
    <r>
      <rPr>
        <sz val="8"/>
        <color rgb="FF000000"/>
        <rFont val="Arial"/>
      </rPr>
      <t>6.6</t>
    </r>
  </si>
  <si>
    <r>
      <t>Pepper (</t>
    </r>
    <r>
      <rPr>
        <i/>
        <sz val="8"/>
        <color rgb="FF000000"/>
        <rFont val="Arial"/>
      </rPr>
      <t>Piper umbellatum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</si>
  <si>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4.6</t>
    </r>
  </si>
  <si>
    <t>♦;1782</t>
  </si>
  <si>
    <t>♦;3961</t>
  </si>
  <si>
    <r>
      <t>Pepper (</t>
    </r>
    <r>
      <rPr>
        <i/>
        <sz val="8"/>
        <color rgb="FF000000"/>
        <rFont val="Arial"/>
      </rPr>
      <t>Capsicum annuum</t>
    </r>
    <r>
      <rPr>
        <sz val="8"/>
        <color rgb="FF000000"/>
        <rFont val="Arial"/>
      </rPr>
      <t>) leaves</t>
    </r>
  </si>
  <si>
    <r>
      <t>Pigweed (</t>
    </r>
    <r>
      <rPr>
        <i/>
        <sz val="8"/>
        <color rgb="FF000000"/>
        <rFont val="Arial"/>
      </rPr>
      <t>Amaranthus </t>
    </r>
    <r>
      <rPr>
        <sz val="8"/>
        <color rgb="FF000000"/>
        <rFont val="Arial"/>
      </rPr>
      <t>spp.) leaves</t>
    </r>
  </si>
  <si>
    <r>
      <t>b</t>
    </r>
    <r>
      <rPr>
        <sz val="8"/>
        <color rgb="FF000000"/>
        <rFont val="Arial"/>
      </rPr>
      <t>4.6</t>
    </r>
  </si>
  <si>
    <r>
      <t>Polygonum (</t>
    </r>
    <r>
      <rPr>
        <i/>
        <sz val="8"/>
        <color rgb="FF000000"/>
        <rFont val="Arial"/>
      </rPr>
      <t>Polygonum salicifolium</t>
    </r>
    <r>
      <rPr>
        <sz val="8"/>
        <color rgb="FF000000"/>
        <rFont val="Arial"/>
      </rPr>
      <t>)</t>
    </r>
  </si>
  <si>
    <r>
      <t>Pumpkin (</t>
    </r>
    <r>
      <rPr>
        <i/>
        <sz val="8"/>
        <color rgb="FF000000"/>
        <rFont val="Arial"/>
      </rPr>
      <t>Cucurbita pepo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</si>
  <si>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4.0</t>
    </r>
  </si>
  <si>
    <r>
      <t>b</t>
    </r>
    <r>
      <rPr>
        <sz val="8"/>
        <color rgb="FF000000"/>
        <rFont val="Arial"/>
      </rPr>
      <t>1.0</t>
    </r>
  </si>
  <si>
    <r>
      <t>Puncturevine (</t>
    </r>
    <r>
      <rPr>
        <i/>
        <sz val="8"/>
        <color rgb="FF000000"/>
        <rFont val="Arial"/>
      </rPr>
      <t>Tribulus terrestris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</si>
  <si>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5.4</t>
    </r>
  </si>
  <si>
    <r>
      <t>Radish (</t>
    </r>
    <r>
      <rPr>
        <i/>
        <sz val="8"/>
        <color rgb="FF000000"/>
        <rFont val="Arial"/>
      </rPr>
      <t>Raphanus sativus</t>
    </r>
    <r>
      <rPr>
        <sz val="8"/>
        <color rgb="FF000000"/>
        <rFont val="Arial"/>
      </rPr>
      <t>) root</t>
    </r>
  </si>
  <si>
    <r>
      <t>a</t>
    </r>
    <r>
      <rPr>
        <sz val="8"/>
        <color rgb="FF000000"/>
        <rFont val="Arial"/>
      </rPr>
      <t>1.1</t>
    </r>
  </si>
  <si>
    <r>
      <t>Ray grass (</t>
    </r>
    <r>
      <rPr>
        <i/>
        <sz val="8"/>
        <color rgb="FF000000"/>
        <rFont val="Arial"/>
      </rPr>
      <t>Lolium perenne</t>
    </r>
    <r>
      <rPr>
        <sz val="8"/>
        <color rgb="FF000000"/>
        <rFont val="Arial"/>
      </rPr>
      <t>) leaves</t>
    </r>
  </si>
  <si>
    <r>
      <t>Red clover (</t>
    </r>
    <r>
      <rPr>
        <i/>
        <sz val="8"/>
        <color rgb="FF000000"/>
        <rFont val="Arial"/>
      </rPr>
      <t>Trifolium pratense</t>
    </r>
    <r>
      <rPr>
        <sz val="8"/>
        <color rgb="FF000000"/>
        <rFont val="Arial"/>
      </rPr>
      <t>) leaves</t>
    </r>
  </si>
  <si>
    <r>
      <t>Red pepper (</t>
    </r>
    <r>
      <rPr>
        <i/>
        <sz val="8"/>
        <color rgb="FF000000"/>
        <rFont val="Arial"/>
      </rPr>
      <t>Capsicum frutescens</t>
    </r>
    <r>
      <rPr>
        <sz val="8"/>
        <color rgb="FF000000"/>
        <rFont val="Arial"/>
      </rPr>
      <t>) fruit</t>
    </r>
  </si>
  <si>
    <r>
      <t>b</t>
    </r>
    <r>
      <rPr>
        <sz val="8"/>
        <color rgb="FF000000"/>
        <rFont val="Arial"/>
      </rPr>
      <t>4.1</t>
    </r>
  </si>
  <si>
    <r>
      <t>Rosary pea (</t>
    </r>
    <r>
      <rPr>
        <i/>
        <sz val="8"/>
        <color rgb="FF000000"/>
        <rFont val="Arial"/>
      </rPr>
      <t>Abrus precatorius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</si>
  <si>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5.6</t>
    </r>
  </si>
  <si>
    <t>♦4838</t>
  </si>
  <si>
    <r>
      <t>Sainfoin (</t>
    </r>
    <r>
      <rPr>
        <i/>
        <sz val="8"/>
        <color rgb="FF000000"/>
        <rFont val="Arial"/>
      </rPr>
      <t>Onobrychis viciaefolia</t>
    </r>
    <r>
      <rPr>
        <sz val="8"/>
        <color rgb="FF000000"/>
        <rFont val="Arial"/>
      </rPr>
      <t>) leaves</t>
    </r>
  </si>
  <si>
    <r>
      <t>Scratchbush (</t>
    </r>
    <r>
      <rPr>
        <i/>
        <sz val="8"/>
        <color rgb="FF000000"/>
        <rFont val="Arial"/>
      </rPr>
      <t>Urera obovata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</si>
  <si>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2.8</t>
    </r>
  </si>
  <si>
    <r>
      <t>Senna sickle (</t>
    </r>
    <r>
      <rPr>
        <i/>
        <sz val="8"/>
        <color rgb="FF000000"/>
        <rFont val="Arial"/>
      </rPr>
      <t>Cassia obtusifolia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</si>
  <si>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5.6</t>
    </r>
  </si>
  <si>
    <t>♦2598</t>
  </si>
  <si>
    <t>♦5491</t>
  </si>
  <si>
    <r>
      <t>Sesame (</t>
    </r>
    <r>
      <rPr>
        <i/>
        <sz val="8"/>
        <color rgb="FF000000"/>
        <rFont val="Arial"/>
      </rPr>
      <t>Sesamum</t>
    </r>
    <r>
      <rPr>
        <sz val="8"/>
        <color rgb="FF000000"/>
        <rFont val="Arial"/>
      </rPr>
      <t> spp.) leaves</t>
    </r>
  </si>
  <si>
    <r>
      <t>b</t>
    </r>
    <r>
      <rPr>
        <sz val="8"/>
        <color rgb="FF000000"/>
        <rFont val="Arial"/>
      </rPr>
      <t>4.7</t>
    </r>
  </si>
  <si>
    <t>♦1772</t>
  </si>
  <si>
    <t>♦4254</t>
  </si>
  <si>
    <r>
      <t>Sesban (</t>
    </r>
    <r>
      <rPr>
        <i/>
        <sz val="8"/>
        <color rgb="FF000000"/>
        <rFont val="Arial"/>
      </rPr>
      <t>Sesbania</t>
    </r>
    <r>
      <rPr>
        <sz val="8"/>
        <color rgb="FF000000"/>
        <rFont val="Arial"/>
      </rPr>
      <t> spp.) leaves</t>
    </r>
  </si>
  <si>
    <r>
      <t>Solenostemon(</t>
    </r>
    <r>
      <rPr>
        <i/>
        <sz val="8"/>
        <color rgb="FF000000"/>
        <rFont val="Arial"/>
      </rPr>
      <t>Solenostemon monostachyus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</si>
  <si>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4.3</t>
    </r>
  </si>
  <si>
    <t>♦1536</t>
  </si>
  <si>
    <t>♦3576</t>
  </si>
  <si>
    <r>
      <t>Spiderherb(</t>
    </r>
    <r>
      <rPr>
        <i/>
        <sz val="8"/>
        <color rgb="FF000000"/>
        <rFont val="Arial"/>
      </rPr>
      <t>Gynandropsis gynandra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</si>
  <si>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4.8</t>
    </r>
  </si>
  <si>
    <r>
      <t>Spinach (</t>
    </r>
    <r>
      <rPr>
        <i/>
        <sz val="8"/>
        <color rgb="FF000000"/>
        <rFont val="Arial"/>
      </rPr>
      <t>Spinacia oleracea</t>
    </r>
    <r>
      <rPr>
        <sz val="8"/>
        <color rgb="FF000000"/>
        <rFont val="Arial"/>
      </rPr>
      <t>) leaves</t>
    </r>
  </si>
  <si>
    <r>
      <t>a</t>
    </r>
    <r>
      <rPr>
        <sz val="8"/>
        <color rgb="FF000000"/>
        <rFont val="Arial"/>
      </rPr>
      <t>2.2</t>
    </r>
  </si>
  <si>
    <r>
      <t>Sugarcane (</t>
    </r>
    <r>
      <rPr>
        <i/>
        <sz val="8"/>
        <color rgb="FF000000"/>
        <rFont val="Arial"/>
      </rPr>
      <t>Saccharum </t>
    </r>
    <r>
      <rPr>
        <sz val="8"/>
        <color rgb="FF000000"/>
        <rFont val="Arial"/>
      </rPr>
      <t>sp.) leaves</t>
    </r>
  </si>
  <si>
    <r>
      <t>b</t>
    </r>
    <r>
      <rPr>
        <sz val="8"/>
        <color rgb="FF000000"/>
        <rFont val="Arial"/>
      </rPr>
      <t>1.8</t>
    </r>
  </si>
  <si>
    <r>
      <t>Tamarind (</t>
    </r>
    <r>
      <rPr>
        <i/>
        <sz val="8"/>
        <color rgb="FF000000"/>
        <rFont val="Arial"/>
      </rPr>
      <t>Tamarindus indica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</si>
  <si>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3.1</t>
    </r>
  </si>
  <si>
    <t>♦1319</t>
  </si>
  <si>
    <t>♦2866</t>
  </si>
  <si>
    <r>
      <t>Tassel flower (</t>
    </r>
    <r>
      <rPr>
        <i/>
        <sz val="8"/>
        <color rgb="FF000000"/>
        <rFont val="Arial"/>
      </rPr>
      <t>Emilia coccinea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</si>
  <si>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4.0</t>
    </r>
  </si>
  <si>
    <t>♦1589</t>
  </si>
  <si>
    <t>♦3503</t>
  </si>
  <si>
    <r>
      <t>Thyme (</t>
    </r>
    <r>
      <rPr>
        <i/>
        <sz val="8"/>
        <color rgb="FF000000"/>
        <rFont val="Arial"/>
      </rPr>
      <t>Thymus capitatus</t>
    </r>
    <r>
      <rPr>
        <sz val="8"/>
        <color rgb="FF000000"/>
        <rFont val="Arial"/>
      </rPr>
      <t>)</t>
    </r>
  </si>
  <si>
    <r>
      <t>Tomato (</t>
    </r>
    <r>
      <rPr>
        <i/>
        <sz val="8"/>
        <color rgb="FF000000"/>
        <rFont val="Arial"/>
      </rPr>
      <t>Solanum lycopersicum</t>
    </r>
    <r>
      <rPr>
        <sz val="8"/>
        <color rgb="FF000000"/>
        <rFont val="Arial"/>
      </rPr>
      <t>) fruit</t>
    </r>
  </si>
  <si>
    <r>
      <t>a</t>
    </r>
    <r>
      <rPr>
        <sz val="8"/>
        <color rgb="FF000000"/>
        <rFont val="Arial"/>
      </rPr>
      <t>1.1</t>
    </r>
  </si>
  <si>
    <r>
      <t>Turnip (</t>
    </r>
    <r>
      <rPr>
        <i/>
        <sz val="8"/>
        <color rgb="FF000000"/>
        <rFont val="Arial"/>
      </rPr>
      <t>Brassica rapa</t>
    </r>
    <r>
      <rPr>
        <sz val="8"/>
        <color rgb="FF000000"/>
        <rFont val="Arial"/>
      </rPr>
      <t>) root</t>
    </r>
  </si>
  <si>
    <r>
      <t>a</t>
    </r>
    <r>
      <rPr>
        <sz val="8"/>
        <color rgb="FF000000"/>
        <rFont val="Arial"/>
      </rPr>
      <t>0.9</t>
    </r>
  </si>
  <si>
    <r>
      <t>a</t>
    </r>
    <r>
      <rPr>
        <sz val="8"/>
        <color rgb="FF000000"/>
        <rFont val="Arial"/>
      </rPr>
      <t>3.1</t>
    </r>
  </si>
  <si>
    <r>
      <t>Vetch (</t>
    </r>
    <r>
      <rPr>
        <i/>
        <sz val="8"/>
        <color rgb="FF000000"/>
        <rFont val="Arial"/>
      </rPr>
      <t>Vicia sativa</t>
    </r>
    <r>
      <rPr>
        <sz val="8"/>
        <color rgb="FF000000"/>
        <rFont val="Arial"/>
      </rPr>
      <t>) leaves</t>
    </r>
  </si>
  <si>
    <r>
      <t>Vinespinach (</t>
    </r>
    <r>
      <rPr>
        <i/>
        <sz val="8"/>
        <color rgb="FF000000"/>
        <rFont val="Arial"/>
      </rPr>
      <t>Basella alba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</si>
  <si>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1.8</t>
    </r>
  </si>
  <si>
    <t>♦553</t>
  </si>
  <si>
    <t>♦1345</t>
  </si>
  <si>
    <r>
      <t>Watercress (</t>
    </r>
    <r>
      <rPr>
        <i/>
        <sz val="8"/>
        <color rgb="FF000000"/>
        <rFont val="Arial"/>
      </rPr>
      <t>Roripa nasturtioides</t>
    </r>
    <r>
      <rPr>
        <sz val="8"/>
        <color rgb="FF000000"/>
        <rFont val="Arial"/>
      </rPr>
      <t>) leaves</t>
    </r>
  </si>
  <si>
    <r>
      <t>Wheat (</t>
    </r>
    <r>
      <rPr>
        <i/>
        <sz val="8"/>
        <color rgb="FF000000"/>
        <rFont val="Arial"/>
      </rPr>
      <t>Triticum</t>
    </r>
    <r>
      <rPr>
        <sz val="8"/>
        <color rgb="FF000000"/>
        <rFont val="Arial"/>
      </rPr>
      <t> spp.) leaves</t>
    </r>
  </si>
  <si>
    <r>
      <t>(</t>
    </r>
    <r>
      <rPr>
        <i/>
        <sz val="8"/>
        <color rgb="FF000000"/>
        <rFont val="Arial"/>
      </rPr>
      <t>Psalliota bispora</t>
    </r>
    <r>
      <rPr>
        <sz val="8"/>
        <color rgb="FF000000"/>
        <rFont val="Arial"/>
      </rPr>
      <t>) canned</t>
    </r>
  </si>
  <si>
    <r>
      <t>Apple (</t>
    </r>
    <r>
      <rPr>
        <i/>
        <sz val="8"/>
        <color rgb="FF000000"/>
        <rFont val="Arial"/>
      </rPr>
      <t>Malus sylvestris</t>
    </r>
    <r>
      <rPr>
        <sz val="8"/>
        <color rgb="FF000000"/>
        <rFont val="Arial"/>
      </rPr>
      <t>)</t>
    </r>
  </si>
  <si>
    <r>
      <t>a</t>
    </r>
    <r>
      <rPr>
        <sz val="8"/>
        <color rgb="FF000000"/>
        <rFont val="Arial"/>
      </rPr>
      <t>0.4</t>
    </r>
  </si>
  <si>
    <r>
      <t>Apricot (</t>
    </r>
    <r>
      <rPr>
        <i/>
        <sz val="8"/>
        <color rgb="FF000000"/>
        <rFont val="Arial"/>
      </rPr>
      <t>Prunus armeniaca</t>
    </r>
    <r>
      <rPr>
        <sz val="8"/>
        <color rgb="FF000000"/>
        <rFont val="Arial"/>
      </rPr>
      <t>)</t>
    </r>
  </si>
  <si>
    <r>
      <t>a</t>
    </r>
    <r>
      <rPr>
        <sz val="8"/>
        <color rgb="FF000000"/>
        <rFont val="Arial"/>
      </rPr>
      <t>0.8</t>
    </r>
  </si>
  <si>
    <r>
      <t>Avocado4/22/03 (</t>
    </r>
    <r>
      <rPr>
        <i/>
        <sz val="8"/>
        <color rgb="FF000000"/>
        <rFont val="Arial"/>
      </rPr>
      <t>Persea americana</t>
    </r>
    <r>
      <rPr>
        <sz val="8"/>
        <color rgb="FF000000"/>
        <rFont val="Arial"/>
      </rPr>
      <t>)</t>
    </r>
  </si>
  <si>
    <r>
      <t>b</t>
    </r>
    <r>
      <rPr>
        <sz val="8"/>
        <color rgb="FF000000"/>
        <rFont val="Arial"/>
      </rPr>
      <t>1.4</t>
    </r>
  </si>
  <si>
    <r>
      <t>Banana (</t>
    </r>
    <r>
      <rPr>
        <i/>
        <sz val="8"/>
        <color rgb="FF000000"/>
        <rFont val="Arial"/>
      </rPr>
      <t>Musa</t>
    </r>
    <r>
      <rPr>
        <sz val="8"/>
        <color rgb="FF000000"/>
        <rFont val="Arial"/>
      </rPr>
      <t> spp.)</t>
    </r>
  </si>
  <si>
    <r>
      <t>f</t>
    </r>
    <r>
      <rPr>
        <sz val="8"/>
        <color rgb="FF000000"/>
        <rFont val="Arial"/>
      </rPr>
      <t>1.15</t>
    </r>
  </si>
  <si>
    <r>
      <t>Baobab (</t>
    </r>
    <r>
      <rPr>
        <i/>
        <sz val="8"/>
        <color rgb="FF000000"/>
        <rFont val="Arial"/>
      </rPr>
      <t>Adansonia digitata</t>
    </r>
    <r>
      <rPr>
        <sz val="8"/>
        <color rgb="FF000000"/>
        <rFont val="Arial"/>
      </rPr>
      <t>)</t>
    </r>
  </si>
  <si>
    <r>
      <t>b</t>
    </r>
    <r>
      <rPr>
        <sz val="8"/>
        <color rgb="FF000000"/>
        <rFont val="Arial"/>
      </rPr>
      <t>2.2</t>
    </r>
  </si>
  <si>
    <r>
      <t>Custard apple (</t>
    </r>
    <r>
      <rPr>
        <i/>
        <sz val="8"/>
        <color rgb="FF000000"/>
        <rFont val="Arial"/>
      </rPr>
      <t>Annona senegalensis</t>
    </r>
    <r>
      <rPr>
        <sz val="8"/>
        <color rgb="FF000000"/>
        <rFont val="Arial"/>
      </rPr>
      <t>)</t>
    </r>
  </si>
  <si>
    <r>
      <t>b</t>
    </r>
    <r>
      <rPr>
        <sz val="8"/>
        <color rgb="FF000000"/>
        <rFont val="Arial"/>
      </rPr>
      <t>2.1</t>
    </r>
  </si>
  <si>
    <r>
      <t>Desert date (</t>
    </r>
    <r>
      <rPr>
        <i/>
        <sz val="8"/>
        <color rgb="FF000000"/>
        <rFont val="Arial"/>
      </rPr>
      <t>Balanites aegyptiaca)</t>
    </r>
  </si>
  <si>
    <r>
      <t>Date (</t>
    </r>
    <r>
      <rPr>
        <i/>
        <sz val="8"/>
        <color rgb="FF000000"/>
        <rFont val="Arial"/>
      </rPr>
      <t>Phoenix dactylifera</t>
    </r>
    <r>
      <rPr>
        <sz val="8"/>
        <color rgb="FF000000"/>
        <rFont val="Arial"/>
      </rPr>
      <t>) dried</t>
    </r>
  </si>
  <si>
    <r>
      <t>b</t>
    </r>
    <r>
      <rPr>
        <sz val="8"/>
        <color rgb="FF000000"/>
        <rFont val="Arial"/>
      </rPr>
      <t>2.7</t>
    </r>
  </si>
  <si>
    <t>♦599</t>
  </si>
  <si>
    <t>♦1724</t>
  </si>
  <si>
    <r>
      <t>Ebentree (</t>
    </r>
    <r>
      <rPr>
        <i/>
        <sz val="8"/>
        <color rgb="FF000000"/>
        <rFont val="Arial"/>
      </rPr>
      <t>Dacryodes edulis</t>
    </r>
    <r>
      <rPr>
        <sz val="8"/>
        <color rgb="FF000000"/>
        <rFont val="Arial"/>
      </rPr>
      <t>)</t>
    </r>
  </si>
  <si>
    <r>
      <t>b</t>
    </r>
    <r>
      <rPr>
        <sz val="8"/>
        <color rgb="FF000000"/>
        <rFont val="Arial"/>
      </rPr>
      <t>4.6</t>
    </r>
  </si>
  <si>
    <t>♦4083</t>
  </si>
  <si>
    <r>
      <t>Fig (</t>
    </r>
    <r>
      <rPr>
        <i/>
        <sz val="8"/>
        <color rgb="FF000000"/>
        <rFont val="Arial"/>
      </rPr>
      <t>Ficus carica</t>
    </r>
    <r>
      <rPr>
        <sz val="8"/>
        <color rgb="FF000000"/>
        <rFont val="Arial"/>
      </rPr>
      <t>)</t>
    </r>
  </si>
  <si>
    <r>
      <t>a</t>
    </r>
    <r>
      <rPr>
        <sz val="8"/>
        <color rgb="FF000000"/>
        <rFont val="Arial"/>
      </rPr>
      <t>1.2</t>
    </r>
  </si>
  <si>
    <r>
      <t>Grape (</t>
    </r>
    <r>
      <rPr>
        <i/>
        <sz val="8"/>
        <color rgb="FF000000"/>
        <rFont val="Arial"/>
      </rPr>
      <t>Vitis</t>
    </r>
    <r>
      <rPr>
        <sz val="8"/>
        <color rgb="FF000000"/>
        <rFont val="Arial"/>
      </rPr>
      <t> sp.)</t>
    </r>
  </si>
  <si>
    <r>
      <t>a</t>
    </r>
    <r>
      <rPr>
        <sz val="8"/>
        <color rgb="FF000000"/>
        <rFont val="Arial"/>
      </rPr>
      <t>0.7</t>
    </r>
  </si>
  <si>
    <r>
      <t>Guava (</t>
    </r>
    <r>
      <rPr>
        <i/>
        <sz val="8"/>
        <color rgb="FF000000"/>
        <rFont val="Arial"/>
      </rPr>
      <t>Psidium guajava</t>
    </r>
    <r>
      <rPr>
        <sz val="8"/>
        <color rgb="FF000000"/>
        <rFont val="Arial"/>
      </rPr>
      <t>)</t>
    </r>
  </si>
  <si>
    <r>
      <t>a</t>
    </r>
    <r>
      <rPr>
        <sz val="8"/>
        <color rgb="FF000000"/>
        <rFont val="Arial"/>
      </rPr>
      <t>0.8</t>
    </r>
  </si>
  <si>
    <r>
      <t>Mango (</t>
    </r>
    <r>
      <rPr>
        <i/>
        <sz val="8"/>
        <color rgb="FF000000"/>
        <rFont val="Arial"/>
      </rPr>
      <t>Mangifera indica</t>
    </r>
    <r>
      <rPr>
        <sz val="8"/>
        <color rgb="FF000000"/>
        <rFont val="Arial"/>
      </rPr>
      <t>)</t>
    </r>
  </si>
  <si>
    <r>
      <t>b</t>
    </r>
    <r>
      <rPr>
        <sz val="8"/>
        <color rgb="FF000000"/>
        <rFont val="Arial"/>
      </rPr>
      <t>0.6</t>
    </r>
  </si>
  <si>
    <r>
      <t>Nitta tree (</t>
    </r>
    <r>
      <rPr>
        <i/>
        <sz val="8"/>
        <color rgb="FF000000"/>
        <rFont val="Arial"/>
      </rPr>
      <t>Parkia spp.</t>
    </r>
    <r>
      <rPr>
        <sz val="8"/>
        <color rgb="FF000000"/>
        <rFont val="Arial"/>
      </rPr>
      <t>) fresh pulp</t>
    </r>
  </si>
  <si>
    <r>
      <t>b</t>
    </r>
    <r>
      <rPr>
        <sz val="8"/>
        <color rgb="FF000000"/>
        <rFont val="Arial"/>
      </rPr>
      <t>3.4</t>
    </r>
  </si>
  <si>
    <t>♦1073</t>
  </si>
  <si>
    <t>♦2885</t>
  </si>
  <si>
    <r>
      <t>Orange (</t>
    </r>
    <r>
      <rPr>
        <i/>
        <sz val="8"/>
        <color rgb="FF000000"/>
        <rFont val="Arial"/>
      </rPr>
      <t>Citrus sinensis</t>
    </r>
    <r>
      <rPr>
        <sz val="8"/>
        <color rgb="FF000000"/>
        <rFont val="Arial"/>
      </rPr>
      <t>)</t>
    </r>
  </si>
  <si>
    <r>
      <t>a</t>
    </r>
    <r>
      <rPr>
        <sz val="8"/>
        <color rgb="FF000000"/>
        <rFont val="Arial"/>
      </rPr>
      <t>0.8</t>
    </r>
  </si>
  <si>
    <r>
      <t>Pawpaw (</t>
    </r>
    <r>
      <rPr>
        <i/>
        <sz val="8"/>
        <color rgb="FF000000"/>
        <rFont val="Arial"/>
      </rPr>
      <t>Carica papaya</t>
    </r>
    <r>
      <rPr>
        <sz val="8"/>
        <color rgb="FF000000"/>
        <rFont val="Arial"/>
      </rPr>
      <t>)</t>
    </r>
  </si>
  <si>
    <r>
      <t>b</t>
    </r>
    <r>
      <rPr>
        <sz val="8"/>
        <color rgb="FF000000"/>
        <rFont val="Arial"/>
      </rPr>
      <t>0.4</t>
    </r>
  </si>
  <si>
    <r>
      <t>Peach (</t>
    </r>
    <r>
      <rPr>
        <i/>
        <sz val="8"/>
        <color rgb="FF000000"/>
        <rFont val="Arial"/>
      </rPr>
      <t>Prunus persica</t>
    </r>
    <r>
      <rPr>
        <sz val="8"/>
        <color rgb="FF000000"/>
        <rFont val="Arial"/>
      </rPr>
      <t>)</t>
    </r>
  </si>
  <si>
    <r>
      <t>a</t>
    </r>
    <r>
      <rPr>
        <sz val="8"/>
        <color rgb="FF000000"/>
        <rFont val="Arial"/>
      </rPr>
      <t>0.8</t>
    </r>
  </si>
  <si>
    <r>
      <t>Pear, Japanese(</t>
    </r>
    <r>
      <rPr>
        <i/>
        <sz val="8"/>
        <color rgb="FF000000"/>
        <rFont val="Arial"/>
      </rPr>
      <t>Chenomeles</t>
    </r>
    <r>
      <rPr>
        <sz val="8"/>
        <color rgb="FF000000"/>
        <rFont val="Arial"/>
      </rPr>
      <t> sp.)</t>
    </r>
  </si>
  <si>
    <r>
      <t>a</t>
    </r>
    <r>
      <rPr>
        <sz val="8"/>
        <color rgb="FF000000"/>
        <rFont val="Arial"/>
      </rPr>
      <t>0.5</t>
    </r>
  </si>
  <si>
    <r>
      <t>Persimmon kaki(</t>
    </r>
    <r>
      <rPr>
        <i/>
        <sz val="8"/>
        <color rgb="FF000000"/>
        <rFont val="Arial"/>
      </rPr>
      <t>Diospyros kaki</t>
    </r>
    <r>
      <rPr>
        <sz val="8"/>
        <color rgb="FF000000"/>
        <rFont val="Arial"/>
      </rPr>
      <t>)</t>
    </r>
  </si>
  <si>
    <r>
      <t>a</t>
    </r>
    <r>
      <rPr>
        <sz val="8"/>
        <color rgb="FF000000"/>
        <rFont val="Arial"/>
      </rPr>
      <t>0.8</t>
    </r>
  </si>
  <si>
    <r>
      <t>Prickly pear (</t>
    </r>
    <r>
      <rPr>
        <i/>
        <sz val="8"/>
        <color rgb="FF000000"/>
        <rFont val="Arial"/>
      </rPr>
      <t>Opuntia</t>
    </r>
    <r>
      <rPr>
        <sz val="8"/>
        <color rgb="FF000000"/>
        <rFont val="Arial"/>
      </rPr>
      <t>sp.)</t>
    </r>
  </si>
  <si>
    <r>
      <t>b</t>
    </r>
    <r>
      <rPr>
        <sz val="8"/>
        <color rgb="FF000000"/>
        <rFont val="Arial"/>
      </rPr>
      <t>1.0</t>
    </r>
  </si>
  <si>
    <r>
      <t>Spiderling (</t>
    </r>
    <r>
      <rPr>
        <i/>
        <sz val="8"/>
        <color rgb="FF000000"/>
        <rFont val="Arial"/>
      </rPr>
      <t>Boerhavia diffusa</t>
    </r>
    <r>
      <rPr>
        <sz val="8"/>
        <color rgb="FF000000"/>
        <rFont val="Arial"/>
      </rPr>
      <t>)</t>
    </r>
  </si>
  <si>
    <r>
      <t>Strawberry (</t>
    </r>
    <r>
      <rPr>
        <i/>
        <sz val="8"/>
        <color rgb="FF000000"/>
        <rFont val="Arial"/>
      </rPr>
      <t>Fragaria</t>
    </r>
    <r>
      <rPr>
        <sz val="8"/>
        <color rgb="FF000000"/>
        <rFont val="Arial"/>
      </rPr>
      <t>sp.)</t>
    </r>
  </si>
  <si>
    <r>
      <t>a</t>
    </r>
    <r>
      <rPr>
        <sz val="8"/>
        <color rgb="FF000000"/>
        <rFont val="Arial"/>
      </rPr>
      <t>0.8</t>
    </r>
  </si>
  <si>
    <r>
      <t>Beef and veal (</t>
    </r>
    <r>
      <rPr>
        <i/>
        <sz val="8"/>
        <color rgb="FF000000"/>
        <rFont val="Arial"/>
      </rPr>
      <t>Bos taurus</t>
    </r>
    <r>
      <rPr>
        <sz val="8"/>
        <color rgb="FF000000"/>
        <rFont val="Arial"/>
      </rPr>
      <t>) edible flesh</t>
    </r>
  </si>
  <si>
    <r>
      <t>a</t>
    </r>
    <r>
      <rPr>
        <sz val="8"/>
        <color rgb="FF000000"/>
        <rFont val="Arial"/>
      </rPr>
      <t>17.7</t>
    </r>
  </si>
  <si>
    <t>beef offals</t>
  </si>
  <si>
    <r>
      <t>a</t>
    </r>
    <r>
      <rPr>
        <sz val="8"/>
        <color rgb="FF000000"/>
        <rFont val="Arial"/>
      </rPr>
      <t>16.0</t>
    </r>
  </si>
  <si>
    <t>beef irradiated flesh</t>
  </si>
  <si>
    <t>beef blood meal</t>
  </si>
  <si>
    <r>
      <t>Caterpillars (</t>
    </r>
    <r>
      <rPr>
        <i/>
        <sz val="8"/>
        <color rgb="FF000000"/>
        <rFont val="Arial"/>
      </rPr>
      <t>Bombycomorpha</t>
    </r>
    <r>
      <rPr>
        <sz val="8"/>
        <color rgb="FF000000"/>
        <rFont val="Arial"/>
      </rPr>
      <t>sp.)</t>
    </r>
  </si>
  <si>
    <r>
      <t>Chicken (</t>
    </r>
    <r>
      <rPr>
        <i/>
        <sz val="8"/>
        <color rgb="FF000000"/>
        <rFont val="Arial"/>
      </rPr>
      <t>Gallus gallus</t>
    </r>
    <r>
      <rPr>
        <sz val="8"/>
        <color rgb="FF000000"/>
        <rFont val="Arial"/>
      </rPr>
      <t>) edible flesh</t>
    </r>
  </si>
  <si>
    <r>
      <t>a</t>
    </r>
    <r>
      <rPr>
        <sz val="8"/>
        <color rgb="FF000000"/>
        <rFont val="Arial"/>
      </rPr>
      <t>20.0</t>
    </r>
  </si>
  <si>
    <t>chicken offals</t>
  </si>
  <si>
    <r>
      <t>a</t>
    </r>
    <r>
      <rPr>
        <sz val="8"/>
        <color rgb="FF000000"/>
        <rFont val="Arial"/>
      </rPr>
      <t>16.0</t>
    </r>
  </si>
  <si>
    <r>
      <t>Elephant (</t>
    </r>
    <r>
      <rPr>
        <i/>
        <sz val="8"/>
        <color rgb="FF000000"/>
        <rFont val="Arial"/>
      </rPr>
      <t>Lexodonta</t>
    </r>
    <r>
      <rPr>
        <sz val="8"/>
        <color rgb="FF000000"/>
        <rFont val="Arial"/>
      </rPr>
      <t>) edible flesh</t>
    </r>
  </si>
  <si>
    <r>
      <t>Horse (</t>
    </r>
    <r>
      <rPr>
        <i/>
        <sz val="8"/>
        <color rgb="FF000000"/>
        <rFont val="Arial"/>
      </rPr>
      <t>Equus caballus</t>
    </r>
    <r>
      <rPr>
        <sz val="8"/>
        <color rgb="FF000000"/>
        <rFont val="Arial"/>
      </rPr>
      <t>) edible flesh</t>
    </r>
  </si>
  <si>
    <r>
      <t>a</t>
    </r>
    <r>
      <rPr>
        <sz val="8"/>
        <color rgb="FF000000"/>
        <rFont val="Arial"/>
      </rPr>
      <t>20.0</t>
    </r>
  </si>
  <si>
    <r>
      <t>Iguana (</t>
    </r>
    <r>
      <rPr>
        <i/>
        <sz val="8"/>
        <color rgb="FF000000"/>
        <rFont val="Arial"/>
      </rPr>
      <t>Iguanidae</t>
    </r>
    <r>
      <rPr>
        <sz val="8"/>
        <color rgb="FF000000"/>
        <rFont val="Arial"/>
      </rPr>
      <t>)</t>
    </r>
  </si>
  <si>
    <r>
      <t>b</t>
    </r>
    <r>
      <rPr>
        <sz val="8"/>
        <color rgb="FF000000"/>
        <rFont val="Arial"/>
      </rPr>
      <t>24.0</t>
    </r>
  </si>
  <si>
    <r>
      <t>Kongoni (</t>
    </r>
    <r>
      <rPr>
        <i/>
        <sz val="8"/>
        <color rgb="FF000000"/>
        <rFont val="Arial"/>
      </rPr>
      <t>Alcelaphus caama</t>
    </r>
    <r>
      <rPr>
        <sz val="8"/>
        <color rgb="FF000000"/>
        <rFont val="Arial"/>
      </rPr>
      <t>)</t>
    </r>
  </si>
  <si>
    <t>Meat, canned</t>
  </si>
  <si>
    <r>
      <t>b</t>
    </r>
    <r>
      <rPr>
        <sz val="8"/>
        <color rgb="FF000000"/>
        <rFont val="Arial"/>
      </rPr>
      <t>16.0</t>
    </r>
  </si>
  <si>
    <t>♦6551</t>
  </si>
  <si>
    <t>Meat and bone, meal</t>
  </si>
  <si>
    <r>
      <t>Mutton and lamb (</t>
    </r>
    <r>
      <rPr>
        <i/>
        <sz val="8"/>
        <color rgb="FF000000"/>
        <rFont val="Arial"/>
      </rPr>
      <t>Ovis agnus</t>
    </r>
    <r>
      <rPr>
        <sz val="8"/>
        <color rgb="FF000000"/>
        <rFont val="Arial"/>
      </rPr>
      <t>) edible flesh</t>
    </r>
  </si>
  <si>
    <r>
      <t>a</t>
    </r>
    <r>
      <rPr>
        <sz val="8"/>
        <color rgb="FF000000"/>
        <rFont val="Arial"/>
      </rPr>
      <t>15.6</t>
    </r>
  </si>
  <si>
    <t>mutton offals</t>
  </si>
  <si>
    <r>
      <t>a</t>
    </r>
    <r>
      <rPr>
        <sz val="8"/>
        <color rgb="FF000000"/>
        <rFont val="Arial"/>
      </rPr>
      <t>16.0</t>
    </r>
  </si>
  <si>
    <r>
      <t>Pork (</t>
    </r>
    <r>
      <rPr>
        <i/>
        <sz val="8"/>
        <color rgb="FF000000"/>
        <rFont val="Arial"/>
      </rPr>
      <t>Suidae</t>
    </r>
    <r>
      <rPr>
        <sz val="8"/>
        <color rgb="FF000000"/>
        <rFont val="Arial"/>
      </rPr>
      <t>) edible flesh</t>
    </r>
  </si>
  <si>
    <r>
      <t>a</t>
    </r>
    <r>
      <rPr>
        <sz val="8"/>
        <color rgb="FF000000"/>
        <rFont val="Arial"/>
      </rPr>
      <t>11.9</t>
    </r>
  </si>
  <si>
    <t>pork offals</t>
  </si>
  <si>
    <r>
      <t>a</t>
    </r>
    <r>
      <rPr>
        <sz val="8"/>
        <color rgb="FF000000"/>
        <rFont val="Arial"/>
      </rPr>
      <t>16.0</t>
    </r>
  </si>
  <si>
    <r>
      <t>Rat (</t>
    </r>
    <r>
      <rPr>
        <i/>
        <sz val="8"/>
        <color rgb="FF000000"/>
        <rFont val="Arial"/>
      </rPr>
      <t>Rattus</t>
    </r>
    <r>
      <rPr>
        <sz val="8"/>
        <color rgb="FF000000"/>
        <rFont val="Arial"/>
      </rPr>
      <t> spp.)</t>
    </r>
  </si>
  <si>
    <t>♦6810</t>
  </si>
  <si>
    <t>♦16958</t>
  </si>
  <si>
    <r>
      <t>a</t>
    </r>
    <r>
      <rPr>
        <sz val="8"/>
        <color rgb="FF000000"/>
        <rFont val="Arial"/>
      </rPr>
      <t>13.1</t>
    </r>
  </si>
  <si>
    <r>
      <t>Zebra (</t>
    </r>
    <r>
      <rPr>
        <i/>
        <sz val="8"/>
        <color rgb="FF000000"/>
        <rFont val="Arial"/>
      </rPr>
      <t>Equus</t>
    </r>
    <r>
      <rPr>
        <sz val="8"/>
        <color rgb="FF000000"/>
        <rFont val="Arial"/>
      </rPr>
      <t>)</t>
    </r>
  </si>
  <si>
    <r>
      <t>Zebu (</t>
    </r>
    <r>
      <rPr>
        <i/>
        <sz val="8"/>
        <color rgb="FF000000"/>
        <rFont val="Arial"/>
      </rPr>
      <t>Bos indicus</t>
    </r>
    <r>
      <rPr>
        <sz val="8"/>
        <color rgb="FF000000"/>
        <rFont val="Arial"/>
      </rPr>
      <t>)</t>
    </r>
  </si>
  <si>
    <r>
      <t>a</t>
    </r>
    <r>
      <rPr>
        <sz val="8"/>
        <color rgb="FF000000"/>
        <rFont val="Arial"/>
      </rPr>
      <t>20.0</t>
    </r>
  </si>
  <si>
    <r>
      <t>Wildebeest(</t>
    </r>
    <r>
      <rPr>
        <i/>
        <sz val="8"/>
        <color rgb="FF000000"/>
        <rFont val="Arial"/>
      </rPr>
      <t>Connochaetes spp.</t>
    </r>
    <r>
      <rPr>
        <sz val="8"/>
        <color rgb="FF000000"/>
        <rFont val="Arial"/>
      </rPr>
      <t>)</t>
    </r>
  </si>
  <si>
    <r>
      <t>a</t>
    </r>
    <r>
      <rPr>
        <sz val="8"/>
        <color rgb="FF000000"/>
        <rFont val="Arial"/>
      </rPr>
      <t>12.4</t>
    </r>
  </si>
  <si>
    <r>
      <t>c</t>
    </r>
    <r>
      <rPr>
        <sz val="8"/>
        <color rgb="FF000000"/>
        <rFont val="Arial"/>
      </rPr>
      <t>16.1</t>
    </r>
  </si>
  <si>
    <r>
      <t>c</t>
    </r>
    <r>
      <rPr>
        <sz val="8"/>
        <color rgb="FF000000"/>
        <rFont val="Arial"/>
      </rPr>
      <t>11.1</t>
    </r>
  </si>
  <si>
    <r>
      <t>a</t>
    </r>
    <r>
      <rPr>
        <sz val="8"/>
        <color rgb="FF000000"/>
        <rFont val="Arial"/>
      </rPr>
      <t>18.8</t>
    </r>
  </si>
  <si>
    <r>
      <t>d</t>
    </r>
    <r>
      <rPr>
        <sz val="8"/>
        <color rgb="FF000000"/>
        <rFont val="Arial"/>
      </rPr>
      <t>20.0</t>
    </r>
  </si>
  <si>
    <r>
      <t>a</t>
    </r>
    <r>
      <rPr>
        <sz val="8"/>
        <color rgb="FF000000"/>
        <rFont val="Arial"/>
      </rPr>
      <t>17.0</t>
    </r>
  </si>
  <si>
    <r>
      <t>a</t>
    </r>
    <r>
      <rPr>
        <sz val="8"/>
        <color rgb="FF000000"/>
        <rFont val="Arial"/>
      </rPr>
      <t>20.0</t>
    </r>
  </si>
  <si>
    <r>
      <t>d</t>
    </r>
    <r>
      <rPr>
        <sz val="8"/>
        <color rgb="FF000000"/>
        <rFont val="Arial"/>
      </rPr>
      <t>18.0</t>
    </r>
  </si>
  <si>
    <r>
      <t>d</t>
    </r>
    <r>
      <rPr>
        <sz val="8"/>
        <color rgb="FF000000"/>
        <rFont val="Arial"/>
      </rPr>
      <t>18.0</t>
    </r>
  </si>
  <si>
    <r>
      <t>d</t>
    </r>
    <r>
      <rPr>
        <sz val="8"/>
        <color rgb="FF000000"/>
        <rFont val="Arial"/>
      </rPr>
      <t>17.0</t>
    </r>
  </si>
  <si>
    <t>Galeiformes (incl. shark)</t>
  </si>
  <si>
    <r>
      <t>d</t>
    </r>
    <r>
      <rPr>
        <sz val="8"/>
        <color rgb="FF000000"/>
        <rFont val="Arial"/>
      </rPr>
      <t>20.0</t>
    </r>
  </si>
  <si>
    <t>Mugiliformes (incl. barracuda)</t>
  </si>
  <si>
    <r>
      <t>d</t>
    </r>
    <r>
      <rPr>
        <sz val="8"/>
        <color rgb="FF000000"/>
        <rFont val="Arial"/>
      </rPr>
      <t>18.0</t>
    </r>
  </si>
  <si>
    <r>
      <t>d</t>
    </r>
    <r>
      <rPr>
        <sz val="8"/>
        <color rgb="FF000000"/>
        <rFont val="Arial"/>
      </rPr>
      <t>27.0</t>
    </r>
  </si>
  <si>
    <r>
      <t>d</t>
    </r>
    <r>
      <rPr>
        <sz val="8"/>
        <color rgb="FF000000"/>
        <rFont val="Arial"/>
      </rPr>
      <t>17.0</t>
    </r>
  </si>
  <si>
    <r>
      <t>d</t>
    </r>
    <r>
      <rPr>
        <sz val="8"/>
        <color rgb="FF000000"/>
        <rFont val="Arial"/>
      </rPr>
      <t>16.0</t>
    </r>
  </si>
  <si>
    <t>Rajiformes (incl. skate, white-skate)</t>
  </si>
  <si>
    <r>
      <t>d</t>
    </r>
    <r>
      <rPr>
        <sz val="8"/>
        <color rgb="FF000000"/>
        <rFont val="Arial"/>
      </rPr>
      <t>20.0</t>
    </r>
  </si>
  <si>
    <r>
      <t>d</t>
    </r>
    <r>
      <rPr>
        <sz val="8"/>
        <color rgb="FF000000"/>
        <rFont val="Arial"/>
      </rPr>
      <t>16.0</t>
    </r>
  </si>
  <si>
    <r>
      <t>d</t>
    </r>
    <r>
      <rPr>
        <sz val="8"/>
        <color rgb="FF000000"/>
        <rFont val="Arial"/>
      </rPr>
      <t>10.0</t>
    </r>
  </si>
  <si>
    <t>Fish, canned</t>
  </si>
  <si>
    <r>
      <t>a</t>
    </r>
    <r>
      <rPr>
        <sz val="8"/>
        <color rgb="FF000000"/>
        <rFont val="Arial"/>
      </rPr>
      <t>22.0</t>
    </r>
  </si>
  <si>
    <t>Fish, cured</t>
  </si>
  <si>
    <r>
      <t>a</t>
    </r>
    <r>
      <rPr>
        <sz val="8"/>
        <color rgb="FF000000"/>
        <rFont val="Arial"/>
      </rPr>
      <t>40.0</t>
    </r>
  </si>
  <si>
    <t>Fish, frozen</t>
  </si>
  <si>
    <r>
      <t>a</t>
    </r>
    <r>
      <rPr>
        <sz val="8"/>
        <color rgb="FF000000"/>
        <rFont val="Arial"/>
      </rPr>
      <t>18.8</t>
    </r>
  </si>
  <si>
    <t>Fish, meal</t>
  </si>
  <si>
    <r>
      <t>a</t>
    </r>
    <r>
      <rPr>
        <sz val="8"/>
        <color rgb="FF000000"/>
        <rFont val="Arial"/>
      </rPr>
      <t>75.0</t>
    </r>
  </si>
  <si>
    <t>Fish, proteins</t>
  </si>
  <si>
    <t>363 a</t>
  </si>
  <si>
    <t>Whale (fresh)</t>
  </si>
  <si>
    <t>363 b</t>
  </si>
  <si>
    <t>meat meal</t>
  </si>
  <si>
    <t>13,8</t>
  </si>
  <si>
    <t>Buffalo's milk, untreated</t>
  </si>
  <si>
    <r>
      <t>a</t>
    </r>
    <r>
      <rPr>
        <sz val="8"/>
        <color rgb="FF000000"/>
        <rFont val="Arial"/>
      </rPr>
      <t>4.0</t>
    </r>
  </si>
  <si>
    <t>boiled</t>
  </si>
  <si>
    <t>sterilized</t>
  </si>
  <si>
    <t>curd</t>
  </si>
  <si>
    <r>
      <t>a</t>
    </r>
    <r>
      <rPr>
        <sz val="8"/>
        <color rgb="FF000000"/>
        <rFont val="Arial"/>
      </rPr>
      <t>3.5</t>
    </r>
  </si>
  <si>
    <r>
      <t>a</t>
    </r>
    <r>
      <rPr>
        <sz val="8"/>
        <color rgb="FF000000"/>
        <rFont val="Arial"/>
      </rPr>
      <t>3.5</t>
    </r>
  </si>
  <si>
    <r>
      <t>a</t>
    </r>
    <r>
      <rPr>
        <sz val="8"/>
        <color rgb="FF000000"/>
        <rFont val="Arial"/>
      </rPr>
      <t>3.5</t>
    </r>
  </si>
  <si>
    <t>evaporated</t>
  </si>
  <si>
    <r>
      <t>a</t>
    </r>
    <r>
      <rPr>
        <sz val="8"/>
        <color rgb="FF000000"/>
        <rFont val="Arial"/>
      </rPr>
      <t>7.0</t>
    </r>
  </si>
  <si>
    <r>
      <t>Cow's (</t>
    </r>
    <r>
      <rPr>
        <i/>
        <sz val="8"/>
        <color rgb="FF000000"/>
        <rFont val="Arial"/>
      </rPr>
      <t>concluded</t>
    </r>
    <r>
      <rPr>
        <sz val="8"/>
        <color rgb="FF000000"/>
        <rFont val="Arial"/>
      </rPr>
      <t>) powder</t>
    </r>
  </si>
  <si>
    <r>
      <t>a</t>
    </r>
    <r>
      <rPr>
        <sz val="8"/>
        <color rgb="FF000000"/>
        <rFont val="Arial"/>
      </rPr>
      <t>26.0</t>
    </r>
  </si>
  <si>
    <t>fluid irradiated</t>
  </si>
  <si>
    <r>
      <t>a</t>
    </r>
    <r>
      <rPr>
        <sz val="8"/>
        <color rgb="FF000000"/>
        <rFont val="Arial"/>
      </rPr>
      <t>3.5</t>
    </r>
  </si>
  <si>
    <t>colostrum</t>
  </si>
  <si>
    <t>lactoserum</t>
  </si>
  <si>
    <t>♦2691</t>
  </si>
  <si>
    <t>♦5496</t>
  </si>
  <si>
    <r>
      <t>c</t>
    </r>
    <r>
      <rPr>
        <sz val="8"/>
        <color rgb="FF000000"/>
        <rFont val="Arial"/>
      </rPr>
      <t>3.5</t>
    </r>
  </si>
  <si>
    <t>Ewe's, untreated</t>
  </si>
  <si>
    <t>(C)120</t>
  </si>
  <si>
    <r>
      <t>a</t>
    </r>
    <r>
      <rPr>
        <sz val="8"/>
        <color rgb="FF000000"/>
        <rFont val="Arial"/>
      </rPr>
      <t>3.8</t>
    </r>
  </si>
  <si>
    <r>
      <t>c</t>
    </r>
    <r>
      <rPr>
        <sz val="8"/>
        <color rgb="FF000000"/>
        <rFont val="Arial"/>
      </rPr>
      <t>1.2</t>
    </r>
  </si>
  <si>
    <r>
      <t>a</t>
    </r>
    <r>
      <rPr>
        <sz val="8"/>
        <color rgb="FF000000"/>
        <rFont val="Arial"/>
      </rPr>
      <t>18.0</t>
    </r>
  </si>
  <si>
    <t>Yeast</t>
  </si>
  <si>
    <t>♦2366</t>
  </si>
  <si>
    <t>♦5402</t>
  </si>
  <si>
    <t>brewer's</t>
  </si>
  <si>
    <r>
      <t>b</t>
    </r>
    <r>
      <rPr>
        <sz val="8"/>
        <color rgb="FF000000"/>
        <rFont val="Arial"/>
      </rPr>
      <t>38.8</t>
    </r>
  </si>
  <si>
    <t>Candida utilis</t>
  </si>
  <si>
    <t>Candida kruseii</t>
  </si>
  <si>
    <t>Hansenula anomala</t>
  </si>
  <si>
    <t>Pichia membranaefaciens</t>
  </si>
  <si>
    <t>390 a</t>
  </si>
  <si>
    <r>
      <t>Strawberry's (</t>
    </r>
    <r>
      <rPr>
        <i/>
        <sz val="8"/>
        <color rgb="FF000000"/>
        <rFont val="Arial"/>
      </rPr>
      <t>Rhodotorula pilimanae</t>
    </r>
    <r>
      <rPr>
        <sz val="8"/>
        <color rgb="FF000000"/>
        <rFont val="Arial"/>
      </rPr>
      <t>)</t>
    </r>
  </si>
  <si>
    <t>390 b</t>
  </si>
  <si>
    <t>Torulopsis utilis</t>
  </si>
  <si>
    <t>Chlorella</t>
  </si>
  <si>
    <t>Hijikia fusiformis</t>
  </si>
  <si>
    <t>Scenedesmus</t>
  </si>
  <si>
    <t>Undaria pinnatifica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</si>
</sst>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rgb="FF000000"/>
      <name val="Calibri"/>
    </font>
    <font>
      <sz val="8"/>
      <color rgb="FF000000"/>
      <name val="Arial"/>
    </font>
    <font>
      <sz val="11"/>
      <name val="Calibri"/>
    </font>
    <font>
      <b/>
      <sz val="8"/>
      <color rgb="FF000000"/>
      <name val="Arial"/>
    </font>
    <font>
      <vertAlign val="superscript"/>
      <sz val="8"/>
      <color rgb="FF000000"/>
      <name val="Arial"/>
    </font>
    <font>
      <vertAlign val="superscript"/>
      <sz val="8"/>
      <color rgb="FF000000"/>
      <name val="Arial"/>
    </font>
    <font>
      <u/>
      <sz val="11"/>
      <color rgb="FF0563C1"/>
      <name val="Calibri"/>
    </font>
    <font>
      <sz val="8"/>
      <color rgb="FF222222"/>
      <name val="Arial"/>
    </font>
    <font>
      <i/>
      <sz val="8"/>
      <color rgb="FF000000"/>
      <name val="Arial"/>
    </font>
    <font>
      <vertAlign val="superscript"/>
      <sz val="8"/>
      <color rgb="FF000000"/>
      <name val="Arial"/>
    </font>
    <font>
      <u/>
      <sz val="11"/>
      <color rgb="FF0563C1"/>
      <name val="Calibri"/>
    </font>
    <font>
      <vertAlign val="superscript"/>
      <sz val="8"/>
      <color rgb="FF000000"/>
      <name val="Arial"/>
    </font>
    <font>
      <u/>
      <sz val="11"/>
      <color rgb="FF0563C1"/>
      <name val="Calibri"/>
    </font>
    <font>
      <vertAlign val="superscript"/>
      <sz val="8"/>
      <color rgb="FF000000"/>
      <name val="Arial"/>
    </font>
    <font>
      <vertAlign val="superscript"/>
      <sz val="8"/>
      <color rgb="FF000000"/>
      <name val="Arial"/>
    </font>
    <font>
      <vertAlign val="subscript"/>
      <sz val="7"/>
      <color rgb="FF000000"/>
      <name val="Arial"/>
    </font>
    <font>
      <sz val="7"/>
      <color rgb="FF000000"/>
      <name val="Arial"/>
    </font>
    <font>
      <vertAlign val="subscript"/>
      <sz val="11"/>
      <color rgb="FF222222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F8F9FA"/>
        <bgColor rgb="FFF8F9FA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2" fontId="0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0" fontId="0" fillId="2" borderId="3" xfId="0" applyFont="1" applyFill="1" applyBorder="1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center" wrapText="1"/>
    </xf>
    <xf numFmtId="0" fontId="4" fillId="0" borderId="4" xfId="0" applyFont="1" applyBorder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0" fontId="1" fillId="0" borderId="7" xfId="0" applyFont="1" applyBorder="1" applyAlignment="1">
      <alignment horizontal="right" vertical="center" wrapText="1"/>
    </xf>
    <xf numFmtId="0" fontId="5" fillId="0" borderId="7" xfId="0" applyFont="1" applyBorder="1" applyAlignment="1">
      <alignment horizontal="right" vertical="center" wrapText="1"/>
    </xf>
    <xf numFmtId="0" fontId="6" fillId="0" borderId="4" xfId="0" applyFont="1" applyBorder="1" applyAlignment="1">
      <alignment horizontal="right" vertical="center" wrapText="1"/>
    </xf>
    <xf numFmtId="0" fontId="3" fillId="0" borderId="7" xfId="0" applyFont="1" applyBorder="1" applyAlignment="1">
      <alignment horizontal="right" vertical="center" wrapText="1"/>
    </xf>
    <xf numFmtId="0" fontId="1" fillId="3" borderId="8" xfId="0" applyFont="1" applyFill="1" applyBorder="1" applyAlignment="1">
      <alignment vertical="center" wrapText="1"/>
    </xf>
    <xf numFmtId="2" fontId="1" fillId="3" borderId="8" xfId="0" applyNumberFormat="1" applyFont="1" applyFill="1" applyBorder="1" applyAlignment="1">
      <alignment vertical="center" wrapText="1"/>
    </xf>
    <xf numFmtId="0" fontId="0" fillId="3" borderId="3" xfId="0" applyFont="1" applyFill="1" applyBorder="1"/>
    <xf numFmtId="2" fontId="1" fillId="0" borderId="2" xfId="0" applyNumberFormat="1" applyFont="1" applyBorder="1" applyAlignment="1">
      <alignment vertical="center" wrapText="1"/>
    </xf>
    <xf numFmtId="0" fontId="1" fillId="0" borderId="4" xfId="0" applyFont="1" applyBorder="1" applyAlignment="1">
      <alignment horizontal="center" vertical="top" wrapText="1"/>
    </xf>
    <xf numFmtId="0" fontId="7" fillId="0" borderId="0" xfId="0" applyFont="1"/>
    <xf numFmtId="0" fontId="7" fillId="4" borderId="9" xfId="0" applyFont="1" applyFill="1" applyBorder="1" applyAlignment="1">
      <alignment vertical="center" wrapText="1"/>
    </xf>
    <xf numFmtId="0" fontId="0" fillId="5" borderId="3" xfId="0" applyFont="1" applyFill="1" applyBorder="1"/>
    <xf numFmtId="0" fontId="1" fillId="0" borderId="1" xfId="0" applyFont="1" applyBorder="1" applyAlignment="1">
      <alignment vertical="center" wrapText="1"/>
    </xf>
    <xf numFmtId="0" fontId="8" fillId="0" borderId="4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top" wrapText="1"/>
    </xf>
    <xf numFmtId="0" fontId="3" fillId="0" borderId="4" xfId="0" applyFont="1" applyBorder="1" applyAlignment="1">
      <alignment horizontal="right" vertical="top" wrapText="1"/>
    </xf>
    <xf numFmtId="0" fontId="9" fillId="0" borderId="4" xfId="0" applyFont="1" applyBorder="1" applyAlignment="1">
      <alignment horizontal="right" vertical="top" wrapText="1"/>
    </xf>
    <xf numFmtId="0" fontId="10" fillId="0" borderId="4" xfId="0" applyFont="1" applyBorder="1" applyAlignment="1">
      <alignment horizontal="right" vertical="top" wrapText="1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horizontal="right" vertical="center" wrapText="1"/>
    </xf>
    <xf numFmtId="0" fontId="3" fillId="0" borderId="11" xfId="0" applyFont="1" applyBorder="1" applyAlignment="1">
      <alignment horizontal="right" vertical="center" wrapText="1"/>
    </xf>
    <xf numFmtId="0" fontId="1" fillId="0" borderId="11" xfId="0" applyFont="1" applyBorder="1" applyAlignment="1">
      <alignment vertical="center" wrapText="1"/>
    </xf>
    <xf numFmtId="0" fontId="11" fillId="0" borderId="11" xfId="0" applyFont="1" applyBorder="1" applyAlignment="1">
      <alignment horizontal="right" vertical="center" wrapText="1"/>
    </xf>
    <xf numFmtId="0" fontId="12" fillId="0" borderId="11" xfId="0" applyFont="1" applyBorder="1" applyAlignment="1">
      <alignment horizontal="right" vertical="center" wrapText="1"/>
    </xf>
    <xf numFmtId="0" fontId="1" fillId="0" borderId="12" xfId="0" applyFont="1" applyBorder="1" applyAlignment="1">
      <alignment horizontal="right" vertical="center" wrapText="1"/>
    </xf>
    <xf numFmtId="0" fontId="13" fillId="0" borderId="12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0" fontId="1" fillId="0" borderId="11" xfId="0" applyFont="1" applyBorder="1" applyAlignment="1">
      <alignment vertical="top" wrapText="1"/>
    </xf>
    <xf numFmtId="0" fontId="1" fillId="0" borderId="4" xfId="0" applyFont="1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4" xfId="0" applyFont="1" applyBorder="1"/>
    <xf numFmtId="0" fontId="2" fillId="0" borderId="7" xfId="0" applyFont="1" applyBorder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ao.org/docrep/005/AC854T/AC854T03.htm" TargetMode="External"/><Relationship Id="rId13" Type="http://schemas.openxmlformats.org/officeDocument/2006/relationships/hyperlink" Target="http://www.fao.org/docrep/005/AC854T/AC854T03.htm" TargetMode="External"/><Relationship Id="rId3" Type="http://schemas.openxmlformats.org/officeDocument/2006/relationships/hyperlink" Target="http://www.fao.org/docrep/005/AC854T/AC854T03.htm" TargetMode="External"/><Relationship Id="rId7" Type="http://schemas.openxmlformats.org/officeDocument/2006/relationships/hyperlink" Target="http://www.fao.org/docrep/005/AC854T/AC854T03.htm" TargetMode="External"/><Relationship Id="rId12" Type="http://schemas.openxmlformats.org/officeDocument/2006/relationships/hyperlink" Target="http://www.fao.org/docrep/005/AC854T/AC854T03.htm" TargetMode="External"/><Relationship Id="rId2" Type="http://schemas.openxmlformats.org/officeDocument/2006/relationships/hyperlink" Target="http://www.fao.org/docrep/005/AC854T/AC854T03.htm" TargetMode="External"/><Relationship Id="rId16" Type="http://schemas.openxmlformats.org/officeDocument/2006/relationships/hyperlink" Target="http://www.fao.org/docrep/005/AC854T/AC854T03.htm" TargetMode="External"/><Relationship Id="rId1" Type="http://schemas.openxmlformats.org/officeDocument/2006/relationships/hyperlink" Target="http://www.fao.org/docrep/005/AC854T/AC854T03.htm" TargetMode="External"/><Relationship Id="rId6" Type="http://schemas.openxmlformats.org/officeDocument/2006/relationships/hyperlink" Target="http://www.fao.org/docrep/005/AC854T/AC854T03.htm" TargetMode="External"/><Relationship Id="rId11" Type="http://schemas.openxmlformats.org/officeDocument/2006/relationships/hyperlink" Target="http://www.fao.org/docrep/005/AC854T/AC854T03.htm" TargetMode="External"/><Relationship Id="rId5" Type="http://schemas.openxmlformats.org/officeDocument/2006/relationships/hyperlink" Target="http://www.fao.org/docrep/005/AC854T/AC854T03.htm" TargetMode="External"/><Relationship Id="rId15" Type="http://schemas.openxmlformats.org/officeDocument/2006/relationships/hyperlink" Target="http://www.fao.org/docrep/005/AC854T/AC854T03.htm" TargetMode="External"/><Relationship Id="rId10" Type="http://schemas.openxmlformats.org/officeDocument/2006/relationships/hyperlink" Target="http://www.fao.org/docrep/005/AC854T/AC854T03.htm" TargetMode="External"/><Relationship Id="rId4" Type="http://schemas.openxmlformats.org/officeDocument/2006/relationships/hyperlink" Target="http://www.fao.org/docrep/005/AC854T/AC854T03.htm" TargetMode="External"/><Relationship Id="rId9" Type="http://schemas.openxmlformats.org/officeDocument/2006/relationships/hyperlink" Target="http://www.fao.org/docrep/005/AC854T/AC854T03.htm" TargetMode="External"/><Relationship Id="rId14" Type="http://schemas.openxmlformats.org/officeDocument/2006/relationships/hyperlink" Target="http://www.fao.org/docrep/005/AC854T/AC854T03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abSelected="1" workbookViewId="0"/>
  </sheetViews>
  <sheetFormatPr defaultColWidth="14.44140625" defaultRowHeight="15" customHeight="1"/>
  <cols>
    <col min="1" max="28" width="8.6640625" customWidth="1"/>
  </cols>
  <sheetData>
    <row r="1" spans="1:28" ht="14.4">
      <c r="A1" t="s">
        <v>4</v>
      </c>
      <c r="B1" t="s">
        <v>6</v>
      </c>
      <c r="H1" t="s">
        <v>7</v>
      </c>
    </row>
    <row r="2" spans="1:28" ht="14.25" customHeight="1">
      <c r="A2" s="47" t="s">
        <v>8</v>
      </c>
      <c r="B2" s="44" t="s">
        <v>31</v>
      </c>
      <c r="C2" s="44" t="s">
        <v>33</v>
      </c>
      <c r="D2" s="44" t="s">
        <v>36</v>
      </c>
      <c r="E2" s="44" t="s">
        <v>37</v>
      </c>
      <c r="F2" s="44" t="s">
        <v>38</v>
      </c>
      <c r="G2" s="44" t="s">
        <v>39</v>
      </c>
      <c r="H2" s="44" t="s">
        <v>51</v>
      </c>
      <c r="I2" s="44" t="s">
        <v>54</v>
      </c>
      <c r="J2" s="44" t="s">
        <v>57</v>
      </c>
      <c r="K2" s="44" t="s">
        <v>59</v>
      </c>
      <c r="L2" s="44" t="s">
        <v>60</v>
      </c>
      <c r="M2" s="44" t="s">
        <v>62</v>
      </c>
      <c r="N2" s="44" t="s">
        <v>65</v>
      </c>
      <c r="O2" s="44" t="s">
        <v>66</v>
      </c>
      <c r="P2" s="44" t="s">
        <v>68</v>
      </c>
      <c r="Q2" s="44" t="s">
        <v>70</v>
      </c>
      <c r="R2" s="44" t="s">
        <v>73</v>
      </c>
      <c r="S2" s="44" t="s">
        <v>76</v>
      </c>
      <c r="T2" s="44" t="s">
        <v>78</v>
      </c>
      <c r="U2" s="44" t="s">
        <v>79</v>
      </c>
      <c r="V2" s="44" t="s">
        <v>80</v>
      </c>
      <c r="W2" s="44" t="s">
        <v>86</v>
      </c>
      <c r="X2" s="44" t="s">
        <v>89</v>
      </c>
      <c r="Y2" s="44" t="s">
        <v>92</v>
      </c>
      <c r="Z2" s="44" t="s">
        <v>95</v>
      </c>
      <c r="AA2" s="44" t="s">
        <v>97</v>
      </c>
      <c r="AB2" s="44" t="s">
        <v>100</v>
      </c>
    </row>
    <row r="3" spans="1:28" ht="14.4">
      <c r="A3" s="48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</row>
    <row r="4" spans="1:28" ht="14.25" customHeight="1">
      <c r="A4" s="48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</row>
    <row r="5" spans="1:28" ht="14.4">
      <c r="A5" s="48"/>
      <c r="B5" s="45"/>
      <c r="C5" s="46"/>
      <c r="D5" s="46"/>
      <c r="E5" s="46"/>
      <c r="F5" s="46"/>
      <c r="G5" s="46"/>
      <c r="H5" s="45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</row>
    <row r="6" spans="1:28" ht="14.4">
      <c r="A6" s="49"/>
      <c r="B6" s="46"/>
      <c r="C6" s="2">
        <v>-1</v>
      </c>
      <c r="D6" s="2">
        <v>-2</v>
      </c>
      <c r="E6" s="2">
        <v>-3</v>
      </c>
      <c r="F6" s="2">
        <v>-4</v>
      </c>
      <c r="G6" s="2">
        <v>-5</v>
      </c>
      <c r="H6" s="46"/>
      <c r="I6" s="2">
        <v>-6</v>
      </c>
      <c r="J6" s="2">
        <v>-7</v>
      </c>
      <c r="K6" s="2">
        <v>-8</v>
      </c>
      <c r="L6" s="2">
        <v>-9</v>
      </c>
      <c r="M6" s="2">
        <v>-10</v>
      </c>
      <c r="N6" s="2">
        <v>-11</v>
      </c>
      <c r="O6" s="2">
        <v>-12</v>
      </c>
      <c r="P6" s="2">
        <v>-13</v>
      </c>
      <c r="Q6" s="2">
        <v>-14</v>
      </c>
      <c r="R6" s="2">
        <v>-15</v>
      </c>
      <c r="S6" s="2">
        <v>-16</v>
      </c>
      <c r="T6" s="2">
        <v>-17</v>
      </c>
      <c r="U6" s="2">
        <v>-18</v>
      </c>
      <c r="V6" s="2">
        <v>-19</v>
      </c>
      <c r="W6" s="2">
        <v>-20</v>
      </c>
      <c r="X6" s="2">
        <v>-21</v>
      </c>
      <c r="Y6" s="2">
        <v>-22</v>
      </c>
      <c r="Z6" s="2">
        <v>-23</v>
      </c>
      <c r="AA6" s="2">
        <v>-24</v>
      </c>
      <c r="AB6" s="2">
        <v>-25</v>
      </c>
    </row>
    <row r="7" spans="1:28" ht="18" customHeight="1">
      <c r="A7" s="4">
        <v>1</v>
      </c>
      <c r="B7" s="5" t="s">
        <v>125</v>
      </c>
      <c r="C7" s="6">
        <v>11.4</v>
      </c>
      <c r="D7" s="6">
        <v>1.26</v>
      </c>
      <c r="E7" s="6">
        <v>0</v>
      </c>
      <c r="F7" s="6">
        <v>7.9</v>
      </c>
      <c r="G7" s="6" t="s">
        <v>133</v>
      </c>
      <c r="H7" t="s">
        <v>134</v>
      </c>
      <c r="I7" s="7">
        <v>315</v>
      </c>
      <c r="J7" s="7">
        <v>772</v>
      </c>
      <c r="K7" s="7">
        <v>205</v>
      </c>
      <c r="L7" s="7">
        <v>441</v>
      </c>
      <c r="M7" s="7">
        <v>221</v>
      </c>
      <c r="N7" s="7">
        <v>402</v>
      </c>
      <c r="O7" s="7">
        <v>284</v>
      </c>
      <c r="P7" s="7">
        <v>315</v>
      </c>
      <c r="Q7" s="7">
        <v>111</v>
      </c>
      <c r="R7" s="7">
        <v>457</v>
      </c>
      <c r="S7" s="7">
        <v>300</v>
      </c>
      <c r="T7" s="7">
        <v>165</v>
      </c>
      <c r="U7" s="7">
        <v>709</v>
      </c>
      <c r="V7" s="7">
        <v>512</v>
      </c>
      <c r="W7" s="7">
        <v>1591</v>
      </c>
      <c r="X7" s="7">
        <v>252</v>
      </c>
      <c r="Y7" s="7">
        <v>559</v>
      </c>
      <c r="Z7" s="7">
        <v>402</v>
      </c>
      <c r="AA7" s="7">
        <v>3523</v>
      </c>
      <c r="AB7" s="7">
        <v>8013</v>
      </c>
    </row>
    <row r="8" spans="1:28" ht="42.75" customHeight="1">
      <c r="A8" s="8">
        <v>2</v>
      </c>
      <c r="B8" s="9" t="s">
        <v>143</v>
      </c>
      <c r="C8" s="6">
        <v>12</v>
      </c>
      <c r="D8" s="6">
        <v>1.88</v>
      </c>
      <c r="E8" s="6">
        <v>5.83</v>
      </c>
      <c r="F8" s="10" t="s">
        <v>146</v>
      </c>
      <c r="G8" s="6">
        <v>11.8</v>
      </c>
      <c r="H8" t="s">
        <v>134</v>
      </c>
      <c r="I8" s="7">
        <v>421</v>
      </c>
      <c r="J8" s="7">
        <v>784</v>
      </c>
      <c r="K8" s="7">
        <v>406</v>
      </c>
      <c r="L8" s="7">
        <v>196</v>
      </c>
      <c r="M8" s="7">
        <v>267</v>
      </c>
      <c r="N8" s="7">
        <v>603</v>
      </c>
      <c r="O8" s="7">
        <v>365</v>
      </c>
      <c r="P8" s="7">
        <v>389</v>
      </c>
      <c r="Q8" s="6" t="s">
        <v>133</v>
      </c>
      <c r="R8" s="7">
        <v>592</v>
      </c>
      <c r="S8" s="7">
        <v>555</v>
      </c>
      <c r="T8" s="7">
        <v>248</v>
      </c>
      <c r="U8" s="7">
        <v>464</v>
      </c>
      <c r="V8" s="7">
        <v>666</v>
      </c>
      <c r="W8" s="7">
        <v>2771</v>
      </c>
      <c r="X8" s="7">
        <v>453</v>
      </c>
      <c r="Y8" s="7">
        <v>1282</v>
      </c>
      <c r="Z8" s="7">
        <v>476</v>
      </c>
      <c r="AA8" s="7">
        <v>4203</v>
      </c>
      <c r="AB8" s="7">
        <v>11118</v>
      </c>
    </row>
    <row r="9" spans="1:28" ht="42.75" customHeight="1">
      <c r="A9" s="8">
        <v>3</v>
      </c>
      <c r="B9" s="9" t="s">
        <v>260</v>
      </c>
      <c r="C9" s="6" t="s">
        <v>133</v>
      </c>
      <c r="D9" s="6">
        <v>1.95</v>
      </c>
      <c r="E9" s="6">
        <v>6.25</v>
      </c>
      <c r="F9" s="6">
        <v>12.2</v>
      </c>
      <c r="G9" s="6" t="s">
        <v>133</v>
      </c>
      <c r="H9" t="s">
        <v>134</v>
      </c>
      <c r="I9" s="7">
        <v>415</v>
      </c>
      <c r="J9" s="7">
        <v>720</v>
      </c>
      <c r="K9" s="7">
        <v>464</v>
      </c>
      <c r="L9" s="7">
        <v>183</v>
      </c>
      <c r="M9" s="7">
        <v>293</v>
      </c>
      <c r="N9" s="7">
        <v>464</v>
      </c>
      <c r="O9" s="7">
        <v>293</v>
      </c>
      <c r="P9" s="7">
        <v>439</v>
      </c>
      <c r="Q9" s="6" t="s">
        <v>133</v>
      </c>
      <c r="R9" s="7">
        <v>817</v>
      </c>
      <c r="S9" s="7">
        <v>1195</v>
      </c>
      <c r="T9" s="7">
        <v>255</v>
      </c>
      <c r="U9" s="7">
        <v>573</v>
      </c>
      <c r="V9" s="7">
        <v>1084</v>
      </c>
      <c r="W9" s="7">
        <v>2114</v>
      </c>
      <c r="X9" s="7">
        <v>780</v>
      </c>
      <c r="Y9" s="7">
        <v>525</v>
      </c>
      <c r="Z9" s="7">
        <v>610</v>
      </c>
      <c r="AA9" s="7">
        <v>4240</v>
      </c>
      <c r="AB9" s="7">
        <v>11376</v>
      </c>
    </row>
    <row r="10" spans="1:28" ht="51">
      <c r="A10" s="8">
        <v>4</v>
      </c>
      <c r="B10" s="11" t="s">
        <v>261</v>
      </c>
      <c r="C10" s="6">
        <v>11.4</v>
      </c>
      <c r="D10" s="6">
        <v>2.5099999999999998</v>
      </c>
      <c r="E10" s="6">
        <v>6.25</v>
      </c>
      <c r="F10" s="6">
        <v>15.7</v>
      </c>
      <c r="G10" s="6">
        <v>16.399999999999999</v>
      </c>
      <c r="H10" t="s">
        <v>134</v>
      </c>
      <c r="I10" s="7">
        <v>705</v>
      </c>
      <c r="J10" s="7">
        <v>1506</v>
      </c>
      <c r="K10" s="7">
        <v>236</v>
      </c>
      <c r="L10" s="7">
        <v>439</v>
      </c>
      <c r="M10" s="6" t="s">
        <v>133</v>
      </c>
      <c r="N10" s="7">
        <v>879</v>
      </c>
      <c r="O10" s="7">
        <v>502</v>
      </c>
      <c r="P10" s="7">
        <v>472</v>
      </c>
      <c r="Q10" s="6" t="s">
        <v>133</v>
      </c>
      <c r="R10" s="7">
        <v>816</v>
      </c>
      <c r="S10" s="7">
        <v>424</v>
      </c>
      <c r="T10" s="7">
        <v>329</v>
      </c>
      <c r="U10" s="7">
        <v>1052</v>
      </c>
      <c r="V10" s="7">
        <v>816</v>
      </c>
      <c r="W10" s="7">
        <v>4927</v>
      </c>
      <c r="X10" s="7">
        <v>361</v>
      </c>
      <c r="Y10" s="7">
        <v>956</v>
      </c>
      <c r="Z10" s="7">
        <v>690</v>
      </c>
      <c r="AA10" s="6" t="s">
        <v>133</v>
      </c>
      <c r="AB10" s="6" t="s">
        <v>133</v>
      </c>
    </row>
    <row r="11" spans="1:28" ht="18" customHeight="1">
      <c r="A11" s="8">
        <v>5</v>
      </c>
      <c r="B11" s="9" t="s">
        <v>262</v>
      </c>
      <c r="C11" s="6">
        <v>11.7</v>
      </c>
      <c r="D11" s="6">
        <v>1.69</v>
      </c>
      <c r="E11" s="6">
        <v>6.25</v>
      </c>
      <c r="F11" s="6">
        <v>10.6</v>
      </c>
      <c r="G11" s="6" t="s">
        <v>133</v>
      </c>
      <c r="H11" t="s">
        <v>134</v>
      </c>
      <c r="I11" s="6">
        <v>803</v>
      </c>
      <c r="J11" s="6">
        <v>1764</v>
      </c>
      <c r="K11" s="6">
        <v>233</v>
      </c>
      <c r="L11" s="6">
        <v>296</v>
      </c>
      <c r="M11" s="6" t="s">
        <v>133</v>
      </c>
      <c r="N11" s="6">
        <v>708</v>
      </c>
      <c r="O11" s="6" t="s">
        <v>133</v>
      </c>
      <c r="P11" s="6">
        <v>328</v>
      </c>
      <c r="Q11" s="6">
        <v>103</v>
      </c>
      <c r="R11" s="6">
        <v>728</v>
      </c>
      <c r="S11" s="6">
        <v>380</v>
      </c>
      <c r="T11" s="6">
        <v>221</v>
      </c>
      <c r="U11" s="6" t="s">
        <v>133</v>
      </c>
      <c r="V11" s="6" t="s">
        <v>133</v>
      </c>
      <c r="W11" s="6" t="s">
        <v>133</v>
      </c>
      <c r="X11" s="6" t="s">
        <v>133</v>
      </c>
      <c r="Y11" s="6" t="s">
        <v>133</v>
      </c>
      <c r="Z11" s="6" t="s">
        <v>133</v>
      </c>
      <c r="AA11" s="6" t="s">
        <v>133</v>
      </c>
      <c r="AB11" s="6" t="s">
        <v>133</v>
      </c>
    </row>
    <row r="12" spans="1:28" ht="18" customHeight="1">
      <c r="A12" s="4">
        <v>6</v>
      </c>
      <c r="B12" s="5" t="s">
        <v>269</v>
      </c>
      <c r="C12" s="6">
        <v>10.7</v>
      </c>
      <c r="D12" s="6">
        <v>1.89</v>
      </c>
      <c r="E12" s="6">
        <v>6.25</v>
      </c>
      <c r="F12" s="6">
        <v>11.8</v>
      </c>
      <c r="G12" s="6" t="s">
        <v>133</v>
      </c>
      <c r="H12" t="s">
        <v>134</v>
      </c>
      <c r="I12" s="7">
        <v>508</v>
      </c>
      <c r="J12" s="7">
        <v>1395</v>
      </c>
      <c r="K12" s="7">
        <v>225</v>
      </c>
      <c r="L12" s="7">
        <v>355</v>
      </c>
      <c r="M12" s="7">
        <v>261</v>
      </c>
      <c r="N12" s="7">
        <v>803</v>
      </c>
      <c r="O12" s="7">
        <v>450</v>
      </c>
      <c r="P12" s="7">
        <v>389</v>
      </c>
      <c r="Q12" s="7">
        <v>215</v>
      </c>
      <c r="R12" s="7">
        <v>614</v>
      </c>
      <c r="S12" s="7">
        <v>389</v>
      </c>
      <c r="T12" s="7">
        <v>261</v>
      </c>
      <c r="U12" s="7">
        <v>1170</v>
      </c>
      <c r="V12" s="7">
        <v>720</v>
      </c>
      <c r="W12" s="7">
        <v>2871</v>
      </c>
      <c r="X12" s="7">
        <v>331</v>
      </c>
      <c r="Y12" s="7">
        <v>862</v>
      </c>
      <c r="Z12" s="7">
        <v>673</v>
      </c>
      <c r="AA12" s="7">
        <v>5215</v>
      </c>
      <c r="AB12" s="7">
        <v>12492</v>
      </c>
    </row>
    <row r="13" spans="1:28" ht="21" customHeight="1">
      <c r="A13" s="8">
        <v>7</v>
      </c>
      <c r="B13" s="9" t="s">
        <v>277</v>
      </c>
      <c r="C13" s="6">
        <v>12</v>
      </c>
      <c r="D13" s="6">
        <v>2.21</v>
      </c>
      <c r="E13" s="6">
        <v>6.25</v>
      </c>
      <c r="F13" s="10" t="s">
        <v>279</v>
      </c>
      <c r="G13" s="6">
        <v>14.2</v>
      </c>
      <c r="H13" t="s">
        <v>134</v>
      </c>
      <c r="I13" s="7">
        <v>608</v>
      </c>
      <c r="J13" s="7">
        <v>1901</v>
      </c>
      <c r="K13" s="7">
        <v>285</v>
      </c>
      <c r="L13" s="7">
        <v>318</v>
      </c>
      <c r="M13" s="7">
        <v>188</v>
      </c>
      <c r="N13" s="7">
        <v>636</v>
      </c>
      <c r="O13" s="7">
        <v>457</v>
      </c>
      <c r="P13" s="7">
        <v>409</v>
      </c>
      <c r="Q13" s="7">
        <v>99</v>
      </c>
      <c r="R13" s="7">
        <v>851</v>
      </c>
      <c r="S13" s="7">
        <v>568</v>
      </c>
      <c r="T13" s="7">
        <v>305</v>
      </c>
      <c r="U13" s="7">
        <v>1319</v>
      </c>
      <c r="V13" s="7">
        <v>877</v>
      </c>
      <c r="W13" s="7">
        <v>3275</v>
      </c>
      <c r="X13" s="7">
        <v>409</v>
      </c>
      <c r="Y13" s="7">
        <v>1589</v>
      </c>
      <c r="Z13" s="7">
        <v>630</v>
      </c>
      <c r="AA13" s="7">
        <v>5752</v>
      </c>
      <c r="AB13" s="7">
        <v>14724</v>
      </c>
    </row>
    <row r="14" spans="1:28" ht="39" customHeight="1">
      <c r="A14" s="8">
        <v>8</v>
      </c>
      <c r="B14" s="9" t="s">
        <v>287</v>
      </c>
      <c r="C14" s="6">
        <v>8.8000000000000007</v>
      </c>
      <c r="D14" s="6">
        <v>0.91</v>
      </c>
      <c r="E14" s="6">
        <v>6.25</v>
      </c>
      <c r="F14" s="6">
        <v>5.7</v>
      </c>
      <c r="G14" s="6">
        <v>5.8</v>
      </c>
      <c r="H14" t="s">
        <v>134</v>
      </c>
      <c r="I14" s="7">
        <v>171</v>
      </c>
      <c r="J14" s="7">
        <v>381</v>
      </c>
      <c r="K14" s="7">
        <v>171</v>
      </c>
      <c r="L14" s="7">
        <v>85</v>
      </c>
      <c r="M14" s="6" t="s">
        <v>133</v>
      </c>
      <c r="N14" s="7">
        <v>341</v>
      </c>
      <c r="O14" s="7">
        <v>194</v>
      </c>
      <c r="P14" s="7">
        <v>176</v>
      </c>
      <c r="Q14" s="6" t="s">
        <v>133</v>
      </c>
      <c r="R14" s="7">
        <v>216</v>
      </c>
      <c r="S14" s="7">
        <v>205</v>
      </c>
      <c r="T14" s="7">
        <v>86</v>
      </c>
      <c r="U14" s="7">
        <v>341</v>
      </c>
      <c r="V14" s="7">
        <v>347</v>
      </c>
      <c r="W14" s="7">
        <v>694</v>
      </c>
      <c r="X14" s="7">
        <v>171</v>
      </c>
      <c r="Y14" s="7">
        <v>301</v>
      </c>
      <c r="Z14" s="7">
        <v>228</v>
      </c>
      <c r="AA14" s="6" t="s">
        <v>133</v>
      </c>
      <c r="AB14" s="6" t="s">
        <v>133</v>
      </c>
    </row>
    <row r="15" spans="1:28" ht="14.25" customHeight="1">
      <c r="A15" s="8">
        <v>9</v>
      </c>
      <c r="B15" s="9" t="s">
        <v>301</v>
      </c>
      <c r="C15" s="6">
        <v>12</v>
      </c>
      <c r="D15" s="6">
        <v>1.52</v>
      </c>
      <c r="E15" s="6">
        <v>6.25</v>
      </c>
      <c r="F15" s="10" t="s">
        <v>304</v>
      </c>
      <c r="G15" s="6">
        <v>7.3</v>
      </c>
      <c r="H15" t="s">
        <v>134</v>
      </c>
      <c r="I15" s="7">
        <v>350</v>
      </c>
      <c r="J15" s="7">
        <v>1190</v>
      </c>
      <c r="K15" s="7">
        <v>254</v>
      </c>
      <c r="L15" s="7">
        <v>182</v>
      </c>
      <c r="M15" s="7">
        <v>147</v>
      </c>
      <c r="N15" s="7">
        <v>464</v>
      </c>
      <c r="O15" s="7">
        <v>363</v>
      </c>
      <c r="P15" s="7">
        <v>342</v>
      </c>
      <c r="Q15" s="6">
        <v>67</v>
      </c>
      <c r="R15" s="7">
        <v>461</v>
      </c>
      <c r="S15" s="7">
        <v>398</v>
      </c>
      <c r="T15" s="7">
        <v>258</v>
      </c>
      <c r="U15" s="7">
        <v>716</v>
      </c>
      <c r="V15" s="7">
        <v>596</v>
      </c>
      <c r="W15" s="7">
        <v>1800</v>
      </c>
      <c r="X15" s="7">
        <v>351</v>
      </c>
      <c r="Y15" s="7">
        <v>850</v>
      </c>
      <c r="Z15" s="7">
        <v>473</v>
      </c>
      <c r="AA15" s="7">
        <v>3820</v>
      </c>
      <c r="AB15" s="7">
        <v>9262</v>
      </c>
    </row>
    <row r="16" spans="1:28" ht="18" customHeight="1">
      <c r="A16" s="8">
        <v>10</v>
      </c>
      <c r="B16" s="9" t="s">
        <v>313</v>
      </c>
      <c r="C16" s="6">
        <v>11</v>
      </c>
      <c r="D16" s="6">
        <v>1.55</v>
      </c>
      <c r="E16" s="6">
        <v>6.25</v>
      </c>
      <c r="F16" s="10" t="s">
        <v>315</v>
      </c>
      <c r="G16" s="6">
        <v>10.199999999999999</v>
      </c>
      <c r="H16" t="s">
        <v>134</v>
      </c>
      <c r="I16" s="7">
        <v>397</v>
      </c>
      <c r="J16" s="7">
        <v>927</v>
      </c>
      <c r="K16" s="7">
        <v>332</v>
      </c>
      <c r="L16" s="7">
        <v>239</v>
      </c>
      <c r="M16" s="7">
        <v>229</v>
      </c>
      <c r="N16" s="7">
        <v>467</v>
      </c>
      <c r="O16" s="7">
        <v>315</v>
      </c>
      <c r="P16" s="7">
        <v>374</v>
      </c>
      <c r="Q16" s="7">
        <v>189</v>
      </c>
      <c r="R16" s="7">
        <v>535</v>
      </c>
      <c r="S16" s="7">
        <v>512</v>
      </c>
      <c r="T16" s="7">
        <v>237</v>
      </c>
      <c r="U16" s="7">
        <v>769</v>
      </c>
      <c r="V16" s="7">
        <v>777</v>
      </c>
      <c r="W16" s="7">
        <v>1801</v>
      </c>
      <c r="X16" s="7">
        <v>364</v>
      </c>
      <c r="Y16" s="7">
        <v>595</v>
      </c>
      <c r="Z16" s="7">
        <v>471</v>
      </c>
      <c r="AA16" s="7">
        <v>3979</v>
      </c>
      <c r="AB16" s="7">
        <v>9505</v>
      </c>
    </row>
    <row r="17" spans="1:28" ht="18" customHeight="1">
      <c r="A17" s="8">
        <v>11</v>
      </c>
      <c r="B17" s="9" t="s">
        <v>316</v>
      </c>
      <c r="C17" s="6">
        <v>10</v>
      </c>
      <c r="D17" s="6">
        <v>2.23</v>
      </c>
      <c r="E17" s="6">
        <v>5.83</v>
      </c>
      <c r="F17" s="10" t="s">
        <v>317</v>
      </c>
      <c r="G17" s="6">
        <v>12</v>
      </c>
      <c r="H17" t="s">
        <v>134</v>
      </c>
      <c r="I17" s="7">
        <v>526</v>
      </c>
      <c r="J17" s="7">
        <v>1012</v>
      </c>
      <c r="K17" s="7">
        <v>517</v>
      </c>
      <c r="L17" s="7">
        <v>234</v>
      </c>
      <c r="M17" s="7">
        <v>372</v>
      </c>
      <c r="N17" s="7">
        <v>698</v>
      </c>
      <c r="O17" s="7">
        <v>459</v>
      </c>
      <c r="P17" s="7">
        <v>462</v>
      </c>
      <c r="Q17" s="6" t="s">
        <v>133</v>
      </c>
      <c r="R17" s="7">
        <v>711</v>
      </c>
      <c r="S17" s="7">
        <v>876</v>
      </c>
      <c r="T17" s="7">
        <v>292</v>
      </c>
      <c r="U17" s="7">
        <v>633</v>
      </c>
      <c r="V17" s="7">
        <v>1075</v>
      </c>
      <c r="W17" s="7">
        <v>2919</v>
      </c>
      <c r="X17" s="7">
        <v>656</v>
      </c>
      <c r="Y17" s="7">
        <v>723</v>
      </c>
      <c r="Z17" s="7">
        <v>656</v>
      </c>
      <c r="AA17" s="7">
        <v>5169</v>
      </c>
      <c r="AB17" s="7">
        <v>12998</v>
      </c>
    </row>
    <row r="18" spans="1:28" ht="32.25" customHeight="1">
      <c r="A18" s="4">
        <v>12</v>
      </c>
      <c r="B18" s="5" t="s">
        <v>318</v>
      </c>
      <c r="C18" s="6">
        <v>11.2</v>
      </c>
      <c r="D18" s="6">
        <v>1.39</v>
      </c>
      <c r="E18" s="6">
        <v>6.25</v>
      </c>
      <c r="F18" s="6">
        <v>8.6999999999999993</v>
      </c>
      <c r="G18" s="6" t="s">
        <v>133</v>
      </c>
      <c r="H18" t="s">
        <v>134</v>
      </c>
      <c r="I18" s="6">
        <v>562</v>
      </c>
      <c r="J18" s="6">
        <v>1059</v>
      </c>
      <c r="K18" s="6">
        <v>262</v>
      </c>
      <c r="L18" s="6">
        <v>222</v>
      </c>
      <c r="M18" s="6" t="s">
        <v>133</v>
      </c>
      <c r="N18" s="6">
        <v>427</v>
      </c>
      <c r="O18" s="6" t="s">
        <v>133</v>
      </c>
      <c r="P18" s="6">
        <v>204</v>
      </c>
      <c r="Q18" s="6">
        <v>68</v>
      </c>
      <c r="R18" s="6">
        <v>566</v>
      </c>
      <c r="S18" s="6">
        <v>409</v>
      </c>
      <c r="T18" s="6">
        <v>165</v>
      </c>
      <c r="U18" s="6" t="s">
        <v>133</v>
      </c>
      <c r="V18" s="6" t="s">
        <v>133</v>
      </c>
      <c r="W18" s="6" t="s">
        <v>133</v>
      </c>
      <c r="X18" s="6" t="s">
        <v>133</v>
      </c>
      <c r="Y18" s="6" t="s">
        <v>133</v>
      </c>
      <c r="Z18" s="6" t="s">
        <v>133</v>
      </c>
      <c r="AA18" s="6" t="s">
        <v>133</v>
      </c>
      <c r="AB18" s="6" t="s">
        <v>133</v>
      </c>
    </row>
    <row r="19" spans="1:28" ht="30.6">
      <c r="A19" s="8">
        <v>13</v>
      </c>
      <c r="B19" s="11" t="s">
        <v>321</v>
      </c>
      <c r="C19" s="6">
        <v>12</v>
      </c>
      <c r="D19" s="6">
        <v>1.92</v>
      </c>
      <c r="E19" s="6">
        <v>6.25</v>
      </c>
      <c r="F19" s="10" t="s">
        <v>322</v>
      </c>
      <c r="G19" s="6">
        <v>12.6</v>
      </c>
      <c r="H19" t="s">
        <v>134</v>
      </c>
      <c r="I19" s="7">
        <v>432</v>
      </c>
      <c r="J19" s="7">
        <v>720</v>
      </c>
      <c r="K19" s="7">
        <v>672</v>
      </c>
      <c r="L19" s="7">
        <v>240</v>
      </c>
      <c r="M19" s="6" t="s">
        <v>133</v>
      </c>
      <c r="N19" s="7">
        <v>492</v>
      </c>
      <c r="O19" s="7">
        <v>336</v>
      </c>
      <c r="P19" s="7">
        <v>420</v>
      </c>
      <c r="Q19" s="6" t="s">
        <v>133</v>
      </c>
      <c r="R19" s="7">
        <v>540</v>
      </c>
      <c r="S19" s="7">
        <v>841</v>
      </c>
      <c r="T19" s="7">
        <v>288</v>
      </c>
      <c r="U19" s="7">
        <v>564</v>
      </c>
      <c r="V19" s="7">
        <v>876</v>
      </c>
      <c r="W19" s="7">
        <v>1428</v>
      </c>
      <c r="X19" s="7">
        <v>624</v>
      </c>
      <c r="Y19" s="7">
        <v>372</v>
      </c>
      <c r="Z19" s="7">
        <v>444</v>
      </c>
      <c r="AA19" s="6" t="s">
        <v>133</v>
      </c>
      <c r="AB19" s="6" t="s">
        <v>133</v>
      </c>
    </row>
    <row r="20" spans="1:28" ht="40.799999999999997">
      <c r="A20" s="8">
        <v>14</v>
      </c>
      <c r="B20" s="11" t="s">
        <v>325</v>
      </c>
      <c r="C20" s="6">
        <v>10.9</v>
      </c>
      <c r="D20" s="6">
        <v>1.18</v>
      </c>
      <c r="E20" s="6">
        <v>6.25</v>
      </c>
      <c r="F20" s="10" t="s">
        <v>327</v>
      </c>
      <c r="G20" s="6">
        <v>8.1</v>
      </c>
      <c r="H20" t="s">
        <v>134</v>
      </c>
      <c r="I20" s="7">
        <v>324</v>
      </c>
      <c r="J20" s="7">
        <v>701</v>
      </c>
      <c r="K20" s="7">
        <v>213</v>
      </c>
      <c r="L20" s="7">
        <v>229</v>
      </c>
      <c r="M20" s="7">
        <v>192</v>
      </c>
      <c r="N20" s="7">
        <v>383</v>
      </c>
      <c r="O20" s="7">
        <v>266</v>
      </c>
      <c r="P20" s="7">
        <v>310</v>
      </c>
      <c r="Q20" s="7">
        <v>107</v>
      </c>
      <c r="R20" s="7">
        <v>487</v>
      </c>
      <c r="S20" s="7">
        <v>331</v>
      </c>
      <c r="T20" s="7">
        <v>163</v>
      </c>
      <c r="U20" s="7">
        <v>458</v>
      </c>
      <c r="V20" s="7">
        <v>479</v>
      </c>
      <c r="W20" s="7">
        <v>1497</v>
      </c>
      <c r="X20" s="7">
        <v>295</v>
      </c>
      <c r="Y20" s="7">
        <v>517</v>
      </c>
      <c r="Z20" s="7">
        <v>376</v>
      </c>
      <c r="AA20" s="7">
        <v>3214</v>
      </c>
      <c r="AB20" s="7">
        <v>7331</v>
      </c>
    </row>
    <row r="21" spans="1:28" ht="28.5" customHeight="1">
      <c r="A21" s="8">
        <v>15</v>
      </c>
      <c r="B21" s="9" t="s">
        <v>330</v>
      </c>
      <c r="C21" s="6">
        <v>13</v>
      </c>
      <c r="D21" s="6">
        <v>1.26</v>
      </c>
      <c r="E21" s="6">
        <v>5.95</v>
      </c>
      <c r="F21" s="10" t="s">
        <v>331</v>
      </c>
      <c r="G21" s="6">
        <v>7.2</v>
      </c>
      <c r="H21" t="s">
        <v>134</v>
      </c>
      <c r="I21" s="7">
        <v>300</v>
      </c>
      <c r="J21" s="7">
        <v>648</v>
      </c>
      <c r="K21" s="7">
        <v>299</v>
      </c>
      <c r="L21" s="7">
        <v>183</v>
      </c>
      <c r="M21" s="7">
        <v>84</v>
      </c>
      <c r="N21" s="7">
        <v>406</v>
      </c>
      <c r="O21" s="7">
        <v>275</v>
      </c>
      <c r="P21" s="7">
        <v>307</v>
      </c>
      <c r="Q21" s="6" t="s">
        <v>133</v>
      </c>
      <c r="R21" s="7">
        <v>433</v>
      </c>
      <c r="S21" s="7">
        <v>650</v>
      </c>
      <c r="T21" s="7">
        <v>197</v>
      </c>
      <c r="U21" s="7">
        <v>474</v>
      </c>
      <c r="V21" s="7">
        <v>808</v>
      </c>
      <c r="W21" s="7">
        <v>1622</v>
      </c>
      <c r="X21" s="7">
        <v>393</v>
      </c>
      <c r="Y21" s="7">
        <v>369</v>
      </c>
      <c r="Z21" s="7">
        <v>427</v>
      </c>
      <c r="AA21" s="7">
        <v>3033</v>
      </c>
      <c r="AB21" s="7">
        <v>7973</v>
      </c>
    </row>
    <row r="22" spans="1:28" ht="15.75" customHeight="1">
      <c r="A22" s="8">
        <v>16</v>
      </c>
      <c r="B22" s="11" t="s">
        <v>333</v>
      </c>
      <c r="C22" s="6">
        <v>13</v>
      </c>
      <c r="D22" s="6">
        <v>1.1299999999999999</v>
      </c>
      <c r="E22" s="6">
        <v>5.95</v>
      </c>
      <c r="F22" s="10" t="s">
        <v>334</v>
      </c>
      <c r="G22" s="6">
        <v>7.1</v>
      </c>
      <c r="H22" t="s">
        <v>134</v>
      </c>
      <c r="I22" s="7">
        <v>296</v>
      </c>
      <c r="J22" s="7">
        <v>581</v>
      </c>
      <c r="K22" s="7">
        <v>255</v>
      </c>
      <c r="L22" s="7">
        <v>150</v>
      </c>
      <c r="M22" s="7">
        <v>108</v>
      </c>
      <c r="N22" s="7">
        <v>342</v>
      </c>
      <c r="O22" s="7">
        <v>226</v>
      </c>
      <c r="P22" s="7">
        <v>234</v>
      </c>
      <c r="Q22" s="6" t="s">
        <v>133</v>
      </c>
      <c r="R22" s="7">
        <v>408</v>
      </c>
      <c r="S22" s="7">
        <v>534</v>
      </c>
      <c r="T22" s="7">
        <v>165</v>
      </c>
      <c r="U22" s="7">
        <v>401</v>
      </c>
      <c r="V22" s="7">
        <v>673</v>
      </c>
      <c r="W22" s="7">
        <v>1350</v>
      </c>
      <c r="X22" s="7">
        <v>307</v>
      </c>
      <c r="Y22" s="7">
        <v>331</v>
      </c>
      <c r="Z22" s="7">
        <v>329</v>
      </c>
      <c r="AA22" s="7">
        <v>2695</v>
      </c>
      <c r="AB22" s="7">
        <v>6785</v>
      </c>
    </row>
    <row r="23" spans="1:28" ht="15.75" customHeight="1">
      <c r="A23" s="8">
        <v>17</v>
      </c>
      <c r="B23" s="11" t="s">
        <v>336</v>
      </c>
      <c r="C23" s="12">
        <v>13</v>
      </c>
      <c r="D23" s="12">
        <v>1.19</v>
      </c>
      <c r="E23" s="12">
        <v>5.95</v>
      </c>
      <c r="F23" s="13" t="s">
        <v>345</v>
      </c>
      <c r="G23" s="12">
        <v>7.6</v>
      </c>
      <c r="H23" t="s">
        <v>134</v>
      </c>
      <c r="I23" s="12">
        <v>364</v>
      </c>
      <c r="J23" s="12">
        <v>670</v>
      </c>
      <c r="K23" s="12">
        <v>261</v>
      </c>
      <c r="L23" s="12">
        <v>268</v>
      </c>
      <c r="M23" s="12">
        <v>119</v>
      </c>
      <c r="N23" s="12">
        <v>417</v>
      </c>
      <c r="O23" s="12">
        <v>357</v>
      </c>
      <c r="P23" s="12">
        <v>343</v>
      </c>
      <c r="Q23" s="12">
        <v>87</v>
      </c>
      <c r="R23" s="12">
        <v>551</v>
      </c>
      <c r="S23" s="12">
        <v>766</v>
      </c>
      <c r="T23" s="12">
        <v>224</v>
      </c>
      <c r="U23" s="12" t="s">
        <v>133</v>
      </c>
      <c r="V23" s="12">
        <v>327</v>
      </c>
      <c r="W23" s="12">
        <v>870</v>
      </c>
      <c r="X23" s="12">
        <v>453</v>
      </c>
      <c r="Y23" s="12">
        <v>372</v>
      </c>
      <c r="Z23" s="12">
        <v>432</v>
      </c>
      <c r="AA23" s="12">
        <v>3437</v>
      </c>
      <c r="AB23" s="12" t="s">
        <v>133</v>
      </c>
    </row>
    <row r="24" spans="1:28" ht="14.25" customHeight="1">
      <c r="A24" s="4">
        <v>18</v>
      </c>
      <c r="B24" s="5" t="s">
        <v>360</v>
      </c>
      <c r="C24" s="6">
        <v>12</v>
      </c>
      <c r="D24" s="6">
        <v>1.89</v>
      </c>
      <c r="E24" s="6">
        <v>5.83</v>
      </c>
      <c r="F24" s="10" t="s">
        <v>364</v>
      </c>
      <c r="G24" s="6">
        <v>8.3000000000000007</v>
      </c>
      <c r="H24" t="s">
        <v>134</v>
      </c>
      <c r="I24" s="7">
        <v>414</v>
      </c>
      <c r="J24" s="7">
        <v>728</v>
      </c>
      <c r="K24" s="7">
        <v>401</v>
      </c>
      <c r="L24" s="7">
        <v>172</v>
      </c>
      <c r="M24" s="7">
        <v>225</v>
      </c>
      <c r="N24" s="7">
        <v>522</v>
      </c>
      <c r="O24" s="7">
        <v>227</v>
      </c>
      <c r="P24" s="7">
        <v>395</v>
      </c>
      <c r="Q24" s="6" t="s">
        <v>133</v>
      </c>
      <c r="R24" s="7">
        <v>561</v>
      </c>
      <c r="S24" s="7">
        <v>541</v>
      </c>
      <c r="T24" s="7">
        <v>261</v>
      </c>
      <c r="U24" s="7">
        <v>503</v>
      </c>
      <c r="V24" s="7">
        <v>845</v>
      </c>
      <c r="W24" s="7">
        <v>2856</v>
      </c>
      <c r="X24" s="7">
        <v>512</v>
      </c>
      <c r="Y24" s="7">
        <v>1108</v>
      </c>
      <c r="Z24" s="7">
        <v>510</v>
      </c>
      <c r="AA24" s="7">
        <v>3732</v>
      </c>
      <c r="AB24" s="7">
        <v>10868</v>
      </c>
    </row>
    <row r="25" spans="1:28" ht="15.75" customHeight="1">
      <c r="A25" s="8">
        <v>19</v>
      </c>
      <c r="B25" s="11" t="s">
        <v>372</v>
      </c>
      <c r="C25" s="6">
        <v>9.8000000000000007</v>
      </c>
      <c r="D25" s="6">
        <v>2.85</v>
      </c>
      <c r="E25" s="6">
        <v>6.25</v>
      </c>
      <c r="F25" s="10" t="s">
        <v>375</v>
      </c>
      <c r="G25" s="6">
        <v>18.7</v>
      </c>
      <c r="H25" t="s">
        <v>134</v>
      </c>
      <c r="I25" s="7">
        <v>892</v>
      </c>
      <c r="J25" s="7">
        <v>2745</v>
      </c>
      <c r="K25" s="7">
        <v>214</v>
      </c>
      <c r="L25" s="7">
        <v>393</v>
      </c>
      <c r="M25" s="6" t="s">
        <v>133</v>
      </c>
      <c r="N25" s="7">
        <v>926</v>
      </c>
      <c r="O25" s="7">
        <v>624</v>
      </c>
      <c r="P25" s="7">
        <v>658</v>
      </c>
      <c r="Q25" s="6" t="s">
        <v>133</v>
      </c>
      <c r="R25" s="7">
        <v>1052</v>
      </c>
      <c r="S25" s="7">
        <v>482</v>
      </c>
      <c r="T25" s="7">
        <v>339</v>
      </c>
      <c r="U25" s="7">
        <v>1890</v>
      </c>
      <c r="V25" s="7">
        <v>1371</v>
      </c>
      <c r="W25" s="7">
        <v>4560</v>
      </c>
      <c r="X25" s="7">
        <v>3010</v>
      </c>
      <c r="Y25" s="7">
        <v>1650</v>
      </c>
      <c r="Z25" s="7">
        <v>855</v>
      </c>
      <c r="AA25" s="6" t="s">
        <v>133</v>
      </c>
      <c r="AB25" s="6" t="s">
        <v>133</v>
      </c>
    </row>
    <row r="26" spans="1:28" ht="15.75" customHeight="1">
      <c r="A26" s="8">
        <v>20</v>
      </c>
      <c r="B26" s="11" t="s">
        <v>385</v>
      </c>
      <c r="C26" s="6">
        <v>11</v>
      </c>
      <c r="D26" s="6">
        <v>1.62</v>
      </c>
      <c r="E26" s="6">
        <v>6.25</v>
      </c>
      <c r="F26" s="10" t="s">
        <v>389</v>
      </c>
      <c r="G26" s="6">
        <v>10.6</v>
      </c>
      <c r="H26" t="s">
        <v>134</v>
      </c>
      <c r="I26" s="7">
        <v>397</v>
      </c>
      <c r="J26" s="7">
        <v>1348</v>
      </c>
      <c r="K26" s="7">
        <v>204</v>
      </c>
      <c r="L26" s="7">
        <v>141</v>
      </c>
      <c r="M26" s="7">
        <v>152</v>
      </c>
      <c r="N26" s="7">
        <v>496</v>
      </c>
      <c r="O26" s="7">
        <v>271</v>
      </c>
      <c r="P26" s="7">
        <v>306</v>
      </c>
      <c r="Q26" s="7">
        <v>123</v>
      </c>
      <c r="R26" s="7">
        <v>507</v>
      </c>
      <c r="S26" s="7">
        <v>311</v>
      </c>
      <c r="T26" s="7">
        <v>217</v>
      </c>
      <c r="U26" s="7">
        <v>946</v>
      </c>
      <c r="V26" s="7">
        <v>638</v>
      </c>
      <c r="W26" s="7">
        <v>2141</v>
      </c>
      <c r="X26" s="7">
        <v>301</v>
      </c>
      <c r="Y26" s="7">
        <v>821</v>
      </c>
      <c r="Z26" s="7">
        <v>416</v>
      </c>
      <c r="AA26" s="7">
        <v>3945</v>
      </c>
      <c r="AB26" s="7">
        <v>9756</v>
      </c>
    </row>
    <row r="27" spans="1:28" ht="14.25" customHeight="1">
      <c r="A27" s="4">
        <v>21</v>
      </c>
      <c r="B27" s="5" t="s">
        <v>397</v>
      </c>
      <c r="C27" s="6">
        <v>9.8000000000000007</v>
      </c>
      <c r="D27" s="6">
        <v>1.57</v>
      </c>
      <c r="E27" s="6">
        <v>6.25</v>
      </c>
      <c r="F27" s="10" t="s">
        <v>399</v>
      </c>
      <c r="G27" s="6">
        <v>10.3</v>
      </c>
      <c r="H27" t="s">
        <v>134</v>
      </c>
      <c r="I27" s="7">
        <v>378</v>
      </c>
      <c r="J27" s="7">
        <v>724</v>
      </c>
      <c r="K27" s="7">
        <v>273</v>
      </c>
      <c r="L27" s="7">
        <v>246</v>
      </c>
      <c r="M27" s="6">
        <v>226</v>
      </c>
      <c r="N27" s="7">
        <v>474</v>
      </c>
      <c r="O27" s="7">
        <v>207</v>
      </c>
      <c r="P27" s="7">
        <v>334</v>
      </c>
      <c r="Q27" s="7">
        <v>146</v>
      </c>
      <c r="R27" s="7">
        <v>491</v>
      </c>
      <c r="S27" s="7">
        <v>337</v>
      </c>
      <c r="T27" s="7">
        <v>188</v>
      </c>
      <c r="U27" s="7">
        <v>474</v>
      </c>
      <c r="V27" s="7">
        <v>600</v>
      </c>
      <c r="W27" s="7">
        <v>2471</v>
      </c>
      <c r="X27" s="7">
        <v>363</v>
      </c>
      <c r="Y27" s="7">
        <v>487</v>
      </c>
      <c r="Z27" s="7">
        <v>413</v>
      </c>
      <c r="AA27" s="7">
        <v>3501</v>
      </c>
      <c r="AB27" s="7">
        <v>8834</v>
      </c>
    </row>
    <row r="28" spans="1:28" ht="15.75" customHeight="1">
      <c r="A28" s="8">
        <v>22</v>
      </c>
      <c r="B28" s="11" t="s">
        <v>403</v>
      </c>
      <c r="C28" s="6" t="s">
        <v>133</v>
      </c>
      <c r="D28" s="6">
        <v>3.81</v>
      </c>
      <c r="E28" s="6">
        <v>6.25</v>
      </c>
      <c r="F28" s="6">
        <v>23.8</v>
      </c>
      <c r="G28" s="6" t="s">
        <v>133</v>
      </c>
      <c r="H28" t="s">
        <v>134</v>
      </c>
      <c r="I28" s="6">
        <v>1120</v>
      </c>
      <c r="J28" s="6">
        <v>4000</v>
      </c>
      <c r="K28" s="6">
        <v>308</v>
      </c>
      <c r="L28" s="6">
        <v>286</v>
      </c>
      <c r="M28" s="6">
        <v>263</v>
      </c>
      <c r="N28" s="6">
        <v>1356</v>
      </c>
      <c r="O28" s="6">
        <v>1048</v>
      </c>
      <c r="P28" s="6">
        <v>712</v>
      </c>
      <c r="Q28" s="6">
        <v>91</v>
      </c>
      <c r="R28" s="6">
        <v>1143</v>
      </c>
      <c r="S28" s="6">
        <v>689</v>
      </c>
      <c r="T28" s="6">
        <v>453</v>
      </c>
      <c r="U28" s="6">
        <v>2023</v>
      </c>
      <c r="V28" s="6">
        <v>1261</v>
      </c>
      <c r="W28" s="6">
        <v>4739</v>
      </c>
      <c r="X28" s="6">
        <v>522</v>
      </c>
      <c r="Y28" s="6">
        <v>2286</v>
      </c>
      <c r="Z28" s="6">
        <v>1238</v>
      </c>
      <c r="AA28" s="6">
        <v>10328</v>
      </c>
      <c r="AB28" s="6">
        <v>23541</v>
      </c>
    </row>
    <row r="29" spans="1:28" ht="14.25" customHeight="1">
      <c r="A29" s="8">
        <v>23</v>
      </c>
      <c r="B29" s="9" t="s">
        <v>404</v>
      </c>
      <c r="C29" s="6">
        <v>12</v>
      </c>
      <c r="D29" s="6">
        <v>2.09</v>
      </c>
      <c r="E29" s="6">
        <v>5.83</v>
      </c>
      <c r="F29" s="10" t="s">
        <v>405</v>
      </c>
      <c r="G29" s="6">
        <v>13.1</v>
      </c>
      <c r="H29" t="s">
        <v>134</v>
      </c>
      <c r="I29" s="7">
        <v>426</v>
      </c>
      <c r="J29" s="7">
        <v>871</v>
      </c>
      <c r="K29" s="7">
        <v>374</v>
      </c>
      <c r="L29" s="7">
        <v>196</v>
      </c>
      <c r="M29" s="7">
        <v>332</v>
      </c>
      <c r="N29" s="7">
        <v>589</v>
      </c>
      <c r="O29" s="7">
        <v>391</v>
      </c>
      <c r="P29" s="7">
        <v>382</v>
      </c>
      <c r="Q29" s="6" t="s">
        <v>133</v>
      </c>
      <c r="R29" s="7">
        <v>577</v>
      </c>
      <c r="S29" s="7">
        <v>602</v>
      </c>
      <c r="T29" s="7">
        <v>299</v>
      </c>
      <c r="U29" s="7">
        <v>472</v>
      </c>
      <c r="V29" s="7">
        <v>644</v>
      </c>
      <c r="W29" s="7">
        <v>3900</v>
      </c>
      <c r="X29" s="7">
        <v>512</v>
      </c>
      <c r="Y29" s="7">
        <v>1298</v>
      </c>
      <c r="Z29" s="7">
        <v>600</v>
      </c>
      <c r="AA29" s="7">
        <v>4280</v>
      </c>
      <c r="AB29" s="7">
        <v>12607</v>
      </c>
    </row>
    <row r="30" spans="1:28" ht="15.75" customHeight="1">
      <c r="A30" s="8">
        <v>24</v>
      </c>
      <c r="B30" s="11" t="s">
        <v>148</v>
      </c>
      <c r="C30" s="6">
        <v>14</v>
      </c>
      <c r="D30" s="6">
        <v>3.95</v>
      </c>
      <c r="E30" s="6">
        <v>5.8</v>
      </c>
      <c r="F30" s="6">
        <v>22.9</v>
      </c>
      <c r="G30" s="6" t="s">
        <v>133</v>
      </c>
      <c r="H30" t="s">
        <v>134</v>
      </c>
      <c r="I30" s="7">
        <v>889</v>
      </c>
      <c r="J30" s="7">
        <v>1710</v>
      </c>
      <c r="K30" s="7">
        <v>1608</v>
      </c>
      <c r="L30" s="7">
        <v>482</v>
      </c>
      <c r="M30" s="7">
        <v>514</v>
      </c>
      <c r="N30" s="7">
        <v>1015</v>
      </c>
      <c r="O30" s="7">
        <v>766</v>
      </c>
      <c r="P30" s="7">
        <v>1047</v>
      </c>
      <c r="Q30" s="6" t="s">
        <v>133</v>
      </c>
      <c r="R30" s="7">
        <v>1240</v>
      </c>
      <c r="S30" s="7">
        <v>2026</v>
      </c>
      <c r="T30" s="7">
        <v>711</v>
      </c>
      <c r="U30" s="7">
        <v>1620</v>
      </c>
      <c r="V30" s="7">
        <v>2275</v>
      </c>
      <c r="W30" s="7">
        <v>4353</v>
      </c>
      <c r="X30" s="7">
        <v>1552</v>
      </c>
      <c r="Y30" s="7">
        <v>1355</v>
      </c>
      <c r="Z30" s="7">
        <v>1197</v>
      </c>
      <c r="AA30" s="7">
        <v>9532</v>
      </c>
      <c r="AB30" s="7">
        <v>24621</v>
      </c>
    </row>
    <row r="31" spans="1:28" ht="15.75" customHeight="1">
      <c r="A31" s="8">
        <v>25</v>
      </c>
      <c r="B31" s="11" t="s">
        <v>406</v>
      </c>
      <c r="C31" s="11"/>
      <c r="D31" s="11"/>
      <c r="E31" s="11"/>
      <c r="F31" s="11"/>
      <c r="G31" s="11"/>
      <c r="H31" t="s">
        <v>347</v>
      </c>
      <c r="I31" s="7">
        <v>258</v>
      </c>
      <c r="J31" s="7">
        <v>433</v>
      </c>
      <c r="K31" s="7">
        <v>89</v>
      </c>
      <c r="L31" s="7">
        <v>100</v>
      </c>
      <c r="M31" s="7">
        <v>131</v>
      </c>
      <c r="N31" s="7">
        <v>324</v>
      </c>
      <c r="O31" s="7">
        <v>229</v>
      </c>
      <c r="P31" s="7">
        <v>159</v>
      </c>
      <c r="Q31" s="14" t="s">
        <v>407</v>
      </c>
      <c r="R31" s="7">
        <v>266</v>
      </c>
      <c r="S31" s="7">
        <v>188</v>
      </c>
      <c r="T31" s="7">
        <v>136</v>
      </c>
      <c r="U31" s="7">
        <v>158</v>
      </c>
      <c r="V31" s="7">
        <v>191</v>
      </c>
      <c r="W31" s="7">
        <v>2341</v>
      </c>
      <c r="X31" s="7">
        <v>199</v>
      </c>
      <c r="Y31" s="7">
        <v>827</v>
      </c>
      <c r="Z31" s="7">
        <v>311</v>
      </c>
      <c r="AA31" s="7">
        <v>2052</v>
      </c>
      <c r="AB31" s="7">
        <v>6403</v>
      </c>
    </row>
    <row r="32" spans="1:28" ht="15.75" customHeight="1">
      <c r="A32" s="8">
        <v>26</v>
      </c>
      <c r="B32" s="11" t="s">
        <v>149</v>
      </c>
      <c r="C32" s="6">
        <v>14</v>
      </c>
      <c r="D32" s="6">
        <v>2.16</v>
      </c>
      <c r="E32" s="6">
        <v>6.31</v>
      </c>
      <c r="F32" s="6">
        <v>13.6</v>
      </c>
      <c r="G32" s="6" t="s">
        <v>133</v>
      </c>
      <c r="H32" t="s">
        <v>134</v>
      </c>
      <c r="I32" s="7">
        <v>451</v>
      </c>
      <c r="J32" s="7">
        <v>896</v>
      </c>
      <c r="K32" s="7">
        <v>583</v>
      </c>
      <c r="L32" s="7">
        <v>220</v>
      </c>
      <c r="M32" s="7">
        <v>363</v>
      </c>
      <c r="N32" s="7">
        <v>568</v>
      </c>
      <c r="O32" s="7">
        <v>425</v>
      </c>
      <c r="P32" s="7">
        <v>482</v>
      </c>
      <c r="Q32" s="6" t="s">
        <v>133</v>
      </c>
      <c r="R32" s="7">
        <v>680</v>
      </c>
      <c r="S32" s="7">
        <v>1058</v>
      </c>
      <c r="T32" s="7">
        <v>421</v>
      </c>
      <c r="U32" s="7">
        <v>749</v>
      </c>
      <c r="V32" s="7">
        <v>1108</v>
      </c>
      <c r="W32" s="7">
        <v>2769</v>
      </c>
      <c r="X32" s="7">
        <v>875</v>
      </c>
      <c r="Y32" s="7">
        <v>853</v>
      </c>
      <c r="Z32" s="7">
        <v>657</v>
      </c>
      <c r="AA32" s="7">
        <v>4841</v>
      </c>
      <c r="AB32" s="7">
        <v>13331</v>
      </c>
    </row>
    <row r="33" spans="1:28" ht="15.75" customHeight="1">
      <c r="A33" s="8">
        <v>27</v>
      </c>
      <c r="B33" s="11" t="s">
        <v>150</v>
      </c>
      <c r="C33" s="6">
        <v>12</v>
      </c>
      <c r="D33" s="6">
        <v>2.0499999999999998</v>
      </c>
      <c r="E33" s="6">
        <v>5.7</v>
      </c>
      <c r="F33" s="10" t="s">
        <v>424</v>
      </c>
      <c r="G33" s="6">
        <v>12.6</v>
      </c>
      <c r="H33" t="s">
        <v>134</v>
      </c>
      <c r="I33" s="6">
        <v>476</v>
      </c>
      <c r="J33" s="6">
        <v>777</v>
      </c>
      <c r="K33" s="6">
        <v>326</v>
      </c>
      <c r="L33" s="6">
        <v>199</v>
      </c>
      <c r="M33" s="6">
        <v>260</v>
      </c>
      <c r="N33" s="6">
        <v>566</v>
      </c>
      <c r="O33" s="6">
        <v>381</v>
      </c>
      <c r="P33" s="6">
        <v>394</v>
      </c>
      <c r="Q33" s="6">
        <v>139</v>
      </c>
      <c r="R33" s="6">
        <v>554</v>
      </c>
      <c r="S33" s="6">
        <v>531</v>
      </c>
      <c r="T33" s="6">
        <v>248</v>
      </c>
      <c r="U33" s="6">
        <v>357</v>
      </c>
      <c r="V33" s="6">
        <v>529</v>
      </c>
      <c r="W33" s="6">
        <v>4420</v>
      </c>
      <c r="X33" s="6">
        <v>414</v>
      </c>
      <c r="Y33" s="6">
        <v>1496</v>
      </c>
      <c r="Z33" s="6">
        <v>697</v>
      </c>
      <c r="AA33" s="6">
        <v>4072</v>
      </c>
      <c r="AB33" s="6">
        <v>12764</v>
      </c>
    </row>
    <row r="34" spans="1:28" ht="15.75" customHeight="1">
      <c r="A34" s="8">
        <v>28</v>
      </c>
      <c r="B34" s="11" t="s">
        <v>425</v>
      </c>
      <c r="C34" s="6">
        <v>12</v>
      </c>
      <c r="D34" s="6">
        <v>1.91</v>
      </c>
      <c r="E34" s="6">
        <v>5.7</v>
      </c>
      <c r="F34" s="10" t="s">
        <v>426</v>
      </c>
      <c r="G34" s="6">
        <v>12.1</v>
      </c>
      <c r="H34" t="s">
        <v>134</v>
      </c>
      <c r="I34" s="7">
        <v>435</v>
      </c>
      <c r="J34" s="7">
        <v>840</v>
      </c>
      <c r="K34" s="7">
        <v>248</v>
      </c>
      <c r="L34" s="7">
        <v>174</v>
      </c>
      <c r="M34" s="7">
        <v>304</v>
      </c>
      <c r="N34" s="7">
        <v>581</v>
      </c>
      <c r="O34" s="7">
        <v>277</v>
      </c>
      <c r="P34" s="7">
        <v>321</v>
      </c>
      <c r="Q34" s="7">
        <v>128</v>
      </c>
      <c r="R34" s="7">
        <v>493</v>
      </c>
      <c r="S34" s="7">
        <v>422</v>
      </c>
      <c r="T34" s="7">
        <v>248</v>
      </c>
      <c r="U34" s="7">
        <v>367</v>
      </c>
      <c r="V34" s="7">
        <v>491</v>
      </c>
      <c r="W34" s="7">
        <v>4171</v>
      </c>
      <c r="X34" s="7">
        <v>424</v>
      </c>
      <c r="Y34" s="7">
        <v>1387</v>
      </c>
      <c r="Z34" s="7">
        <v>562</v>
      </c>
      <c r="AA34" s="7">
        <v>3801</v>
      </c>
      <c r="AB34" s="7">
        <v>11873</v>
      </c>
    </row>
    <row r="35" spans="1:28" ht="15.75" customHeight="1">
      <c r="A35" s="8">
        <v>29</v>
      </c>
      <c r="B35" s="11" t="s">
        <v>427</v>
      </c>
      <c r="C35" s="6" t="s">
        <v>133</v>
      </c>
      <c r="D35" s="6">
        <v>1.61</v>
      </c>
      <c r="E35" s="6">
        <v>5.7</v>
      </c>
      <c r="F35" s="10" t="s">
        <v>428</v>
      </c>
      <c r="G35" s="6">
        <v>10.6</v>
      </c>
      <c r="H35" t="s">
        <v>134</v>
      </c>
      <c r="I35" s="7">
        <v>349</v>
      </c>
      <c r="J35" s="7">
        <v>644</v>
      </c>
      <c r="K35" s="7">
        <v>182</v>
      </c>
      <c r="L35" s="7">
        <v>140</v>
      </c>
      <c r="M35" s="7">
        <v>229</v>
      </c>
      <c r="N35" s="7">
        <v>468</v>
      </c>
      <c r="O35" s="7">
        <v>212</v>
      </c>
      <c r="P35" s="7">
        <v>246</v>
      </c>
      <c r="Q35" s="7">
        <v>93</v>
      </c>
      <c r="R35" s="7">
        <v>386</v>
      </c>
      <c r="S35" s="7">
        <v>311</v>
      </c>
      <c r="T35" s="7">
        <v>195</v>
      </c>
      <c r="U35" s="7">
        <v>283</v>
      </c>
      <c r="V35" s="7">
        <v>374</v>
      </c>
      <c r="W35" s="7">
        <v>3288</v>
      </c>
      <c r="X35" s="7">
        <v>311</v>
      </c>
      <c r="Y35" s="7">
        <v>1108</v>
      </c>
      <c r="Z35" s="7">
        <v>433</v>
      </c>
      <c r="AA35" s="7">
        <v>2951</v>
      </c>
      <c r="AB35" s="7">
        <v>9253</v>
      </c>
    </row>
    <row r="36" spans="1:28" ht="15.75" customHeight="1">
      <c r="A36" s="8">
        <v>30</v>
      </c>
      <c r="B36" s="11" t="s">
        <v>429</v>
      </c>
      <c r="C36" s="12">
        <v>10</v>
      </c>
      <c r="D36" s="12">
        <v>1.92</v>
      </c>
      <c r="E36" s="12">
        <v>5.83</v>
      </c>
      <c r="F36" s="13" t="s">
        <v>430</v>
      </c>
      <c r="G36" s="12">
        <v>11.4</v>
      </c>
      <c r="H36" t="s">
        <v>134</v>
      </c>
      <c r="I36" s="15">
        <v>390</v>
      </c>
      <c r="J36" s="15">
        <v>766</v>
      </c>
      <c r="K36" s="15">
        <v>309</v>
      </c>
      <c r="L36" s="15">
        <v>190</v>
      </c>
      <c r="M36" s="15">
        <v>230</v>
      </c>
      <c r="N36" s="15">
        <v>486</v>
      </c>
      <c r="O36" s="15">
        <v>351</v>
      </c>
      <c r="P36" s="15">
        <v>340</v>
      </c>
      <c r="Q36" s="15">
        <v>127</v>
      </c>
      <c r="R36" s="15">
        <v>468</v>
      </c>
      <c r="S36" s="15">
        <v>524</v>
      </c>
      <c r="T36" s="15">
        <v>248</v>
      </c>
      <c r="U36" s="15">
        <v>426</v>
      </c>
      <c r="V36" s="15">
        <v>557</v>
      </c>
      <c r="W36" s="15">
        <v>2682</v>
      </c>
      <c r="X36" s="15">
        <v>463</v>
      </c>
      <c r="Y36" s="15">
        <v>1223</v>
      </c>
      <c r="Z36" s="15">
        <v>499</v>
      </c>
      <c r="AA36" s="15">
        <v>3657</v>
      </c>
      <c r="AB36" t="s">
        <v>431</v>
      </c>
    </row>
    <row r="37" spans="1:28" ht="28.5" customHeight="1">
      <c r="A37" s="4">
        <v>31</v>
      </c>
      <c r="B37" s="5" t="s">
        <v>432</v>
      </c>
      <c r="C37" s="6">
        <v>13.1</v>
      </c>
      <c r="D37" s="6">
        <v>0.26</v>
      </c>
      <c r="E37" s="6">
        <v>6.25</v>
      </c>
      <c r="F37" s="10" t="s">
        <v>433</v>
      </c>
      <c r="G37" s="6">
        <v>1.3</v>
      </c>
      <c r="H37" t="s">
        <v>134</v>
      </c>
      <c r="I37" s="7">
        <v>46</v>
      </c>
      <c r="J37" s="7">
        <v>64</v>
      </c>
      <c r="K37" s="7">
        <v>67</v>
      </c>
      <c r="L37" s="7">
        <v>22</v>
      </c>
      <c r="M37" s="7">
        <v>23</v>
      </c>
      <c r="N37" s="7">
        <v>41</v>
      </c>
      <c r="O37" s="7">
        <v>26</v>
      </c>
      <c r="P37" s="7">
        <v>43</v>
      </c>
      <c r="Q37" s="7">
        <v>19</v>
      </c>
      <c r="R37" s="7">
        <v>54</v>
      </c>
      <c r="S37" s="7">
        <v>178</v>
      </c>
      <c r="T37" s="7">
        <v>34</v>
      </c>
      <c r="U37" s="7">
        <v>61</v>
      </c>
      <c r="V37" s="7">
        <v>106</v>
      </c>
      <c r="W37" s="7">
        <v>262</v>
      </c>
      <c r="X37" s="7">
        <v>42</v>
      </c>
      <c r="Y37" s="7">
        <v>45</v>
      </c>
      <c r="Z37" s="7">
        <v>53</v>
      </c>
      <c r="AA37" s="7">
        <v>404</v>
      </c>
      <c r="AB37" s="7">
        <v>1184</v>
      </c>
    </row>
    <row r="38" spans="1:28" ht="15.75" customHeight="1">
      <c r="A38" s="8">
        <v>32</v>
      </c>
      <c r="B38" s="11" t="s">
        <v>434</v>
      </c>
      <c r="C38" s="6">
        <v>21.6</v>
      </c>
      <c r="D38" s="6">
        <v>0.16</v>
      </c>
      <c r="E38" s="6">
        <v>6.25</v>
      </c>
      <c r="F38" s="10" t="s">
        <v>436</v>
      </c>
      <c r="G38" s="6">
        <v>0.8</v>
      </c>
      <c r="H38" t="s">
        <v>134</v>
      </c>
      <c r="I38" s="7">
        <v>22</v>
      </c>
      <c r="J38" s="7">
        <v>37</v>
      </c>
      <c r="K38" s="7">
        <v>26</v>
      </c>
      <c r="L38" s="7">
        <v>12</v>
      </c>
      <c r="M38" s="7">
        <v>9</v>
      </c>
      <c r="N38" s="7">
        <v>26</v>
      </c>
      <c r="O38" s="7">
        <v>17</v>
      </c>
      <c r="P38" s="7">
        <v>24</v>
      </c>
      <c r="Q38" s="6">
        <v>7</v>
      </c>
      <c r="R38" s="7">
        <v>27</v>
      </c>
      <c r="S38" s="7">
        <v>34</v>
      </c>
      <c r="T38" s="7">
        <v>12</v>
      </c>
      <c r="U38" s="7">
        <v>53</v>
      </c>
      <c r="V38" s="7">
        <v>53</v>
      </c>
      <c r="W38" s="7">
        <v>111</v>
      </c>
      <c r="X38" s="7">
        <v>27</v>
      </c>
      <c r="Y38" s="7">
        <v>22</v>
      </c>
      <c r="Z38" s="7">
        <v>25</v>
      </c>
      <c r="AA38" s="7">
        <v>207</v>
      </c>
      <c r="AB38" s="7">
        <v>544</v>
      </c>
    </row>
    <row r="39" spans="1:28" ht="15.75" customHeight="1">
      <c r="A39" s="8">
        <v>33</v>
      </c>
      <c r="B39" s="11" t="s">
        <v>441</v>
      </c>
      <c r="C39" s="6">
        <v>71.2</v>
      </c>
      <c r="D39" s="6">
        <v>0.38</v>
      </c>
      <c r="E39" s="6">
        <v>6.25</v>
      </c>
      <c r="F39" s="6">
        <v>2.4</v>
      </c>
      <c r="G39" s="6">
        <v>6.2</v>
      </c>
      <c r="H39" t="s">
        <v>134</v>
      </c>
      <c r="I39" s="7">
        <v>83</v>
      </c>
      <c r="J39" s="7">
        <v>135</v>
      </c>
      <c r="K39" s="7">
        <v>107</v>
      </c>
      <c r="L39" s="7">
        <v>33</v>
      </c>
      <c r="M39" s="7">
        <v>55</v>
      </c>
      <c r="N39" s="7">
        <v>112</v>
      </c>
      <c r="O39" s="7">
        <v>83</v>
      </c>
      <c r="P39" s="7">
        <v>93</v>
      </c>
      <c r="Q39" s="6" t="s">
        <v>133</v>
      </c>
      <c r="R39" s="7">
        <v>140</v>
      </c>
      <c r="S39" s="7">
        <v>247</v>
      </c>
      <c r="T39" s="7">
        <v>55</v>
      </c>
      <c r="U39" s="7">
        <v>109</v>
      </c>
      <c r="V39" s="7">
        <v>292</v>
      </c>
      <c r="W39" s="7">
        <v>278</v>
      </c>
      <c r="X39" s="7">
        <v>102</v>
      </c>
      <c r="Y39" s="7">
        <v>100</v>
      </c>
      <c r="Z39" s="7">
        <v>131</v>
      </c>
      <c r="AA39" t="s">
        <v>450</v>
      </c>
      <c r="AB39" t="s">
        <v>451</v>
      </c>
    </row>
    <row r="40" spans="1:28" ht="15.75" customHeight="1">
      <c r="A40" s="8">
        <v>34</v>
      </c>
      <c r="B40" s="11" t="s">
        <v>455</v>
      </c>
      <c r="C40" s="6">
        <v>75.599999999999994</v>
      </c>
      <c r="D40" s="6">
        <v>0.21</v>
      </c>
      <c r="E40" s="6">
        <v>6.25</v>
      </c>
      <c r="F40" s="10" t="s">
        <v>459</v>
      </c>
      <c r="G40" s="6">
        <v>3.8</v>
      </c>
      <c r="H40" t="s">
        <v>134</v>
      </c>
      <c r="I40" s="7">
        <v>60</v>
      </c>
      <c r="J40" s="7">
        <v>76</v>
      </c>
      <c r="K40" s="7">
        <v>75</v>
      </c>
      <c r="L40" s="7">
        <v>30</v>
      </c>
      <c r="M40" s="7">
        <v>9</v>
      </c>
      <c r="N40" s="7">
        <v>69</v>
      </c>
      <c r="O40" s="7">
        <v>52</v>
      </c>
      <c r="P40" s="7">
        <v>75</v>
      </c>
      <c r="Q40" s="7">
        <v>13</v>
      </c>
      <c r="R40" s="7">
        <v>81</v>
      </c>
      <c r="S40" s="7">
        <v>106</v>
      </c>
      <c r="T40" s="7">
        <v>29</v>
      </c>
      <c r="U40" s="7">
        <v>70</v>
      </c>
      <c r="V40" s="7">
        <v>136</v>
      </c>
      <c r="W40" s="7">
        <v>158</v>
      </c>
      <c r="X40" s="7">
        <v>66</v>
      </c>
      <c r="Y40" s="7">
        <v>64</v>
      </c>
      <c r="Z40" s="7">
        <v>65</v>
      </c>
      <c r="AA40" s="7">
        <v>540</v>
      </c>
      <c r="AB40" s="7">
        <v>1234</v>
      </c>
    </row>
    <row r="41" spans="1:28" ht="15.75" customHeight="1">
      <c r="A41" s="8">
        <v>35</v>
      </c>
      <c r="B41" s="11" t="s">
        <v>466</v>
      </c>
      <c r="C41" s="6">
        <v>64</v>
      </c>
      <c r="D41" s="6">
        <v>0.83</v>
      </c>
      <c r="E41" s="6">
        <v>6.25</v>
      </c>
      <c r="F41" s="10" t="s">
        <v>469</v>
      </c>
      <c r="G41" s="6">
        <v>1.2</v>
      </c>
      <c r="H41" t="s">
        <v>134</v>
      </c>
      <c r="I41" s="7">
        <v>223</v>
      </c>
      <c r="J41" s="7">
        <v>410</v>
      </c>
      <c r="K41" s="7">
        <v>260</v>
      </c>
      <c r="L41" s="7">
        <v>99</v>
      </c>
      <c r="M41" s="6" t="s">
        <v>133</v>
      </c>
      <c r="N41" s="7">
        <v>265</v>
      </c>
      <c r="O41" s="7">
        <v>218</v>
      </c>
      <c r="P41" s="7">
        <v>192</v>
      </c>
      <c r="Q41" s="6" t="s">
        <v>133</v>
      </c>
      <c r="R41" s="7">
        <v>265</v>
      </c>
      <c r="S41" s="7">
        <v>415</v>
      </c>
      <c r="T41" s="7">
        <v>150</v>
      </c>
      <c r="U41" s="7">
        <v>286</v>
      </c>
      <c r="V41" s="7">
        <v>784</v>
      </c>
      <c r="W41" s="7">
        <v>509</v>
      </c>
      <c r="X41" s="7">
        <v>260</v>
      </c>
      <c r="Y41" s="7">
        <v>187</v>
      </c>
      <c r="Z41" s="7">
        <v>244</v>
      </c>
      <c r="AA41" s="6" t="s">
        <v>133</v>
      </c>
      <c r="AB41" s="6" t="s">
        <v>133</v>
      </c>
    </row>
    <row r="42" spans="1:28" ht="15.75" customHeight="1">
      <c r="A42" s="8">
        <v>36</v>
      </c>
      <c r="B42" s="11" t="s">
        <v>477</v>
      </c>
      <c r="C42" s="6">
        <v>78</v>
      </c>
      <c r="D42" s="6">
        <v>0.32</v>
      </c>
      <c r="E42" s="6">
        <v>6.25</v>
      </c>
      <c r="F42" s="10" t="s">
        <v>480</v>
      </c>
      <c r="G42" s="6">
        <v>6.9</v>
      </c>
      <c r="H42" t="s">
        <v>134</v>
      </c>
      <c r="I42" s="7">
        <v>76</v>
      </c>
      <c r="J42" s="7">
        <v>121</v>
      </c>
      <c r="K42" s="7">
        <v>96</v>
      </c>
      <c r="L42" s="7">
        <v>26</v>
      </c>
      <c r="M42" s="7">
        <v>12</v>
      </c>
      <c r="N42" s="7">
        <v>80</v>
      </c>
      <c r="O42" s="7">
        <v>55</v>
      </c>
      <c r="P42" s="7">
        <v>75</v>
      </c>
      <c r="Q42" s="6" t="s">
        <v>133</v>
      </c>
      <c r="R42" s="7">
        <v>93</v>
      </c>
      <c r="S42" s="7">
        <v>100</v>
      </c>
      <c r="T42" s="7">
        <v>30</v>
      </c>
      <c r="U42" s="7">
        <v>89</v>
      </c>
      <c r="V42" s="7">
        <v>248</v>
      </c>
      <c r="W42" s="7">
        <v>204</v>
      </c>
      <c r="X42" s="7">
        <v>76</v>
      </c>
      <c r="Y42" s="7">
        <v>75</v>
      </c>
      <c r="Z42" s="7">
        <v>83</v>
      </c>
      <c r="AA42" s="7">
        <v>667</v>
      </c>
      <c r="AB42" s="7">
        <v>1572</v>
      </c>
    </row>
    <row r="43" spans="1:28" ht="15.75" customHeight="1">
      <c r="A43" s="8">
        <v>37</v>
      </c>
      <c r="B43" s="11" t="s">
        <v>488</v>
      </c>
      <c r="C43" s="6">
        <v>70</v>
      </c>
      <c r="D43" s="6">
        <v>0.21</v>
      </c>
      <c r="E43" s="6">
        <v>6.25</v>
      </c>
      <c r="F43" s="10" t="s">
        <v>491</v>
      </c>
      <c r="G43" s="6">
        <v>4.2</v>
      </c>
      <c r="H43" t="s">
        <v>134</v>
      </c>
      <c r="I43" s="7">
        <v>48</v>
      </c>
      <c r="J43" s="7">
        <v>71</v>
      </c>
      <c r="K43" s="7">
        <v>45</v>
      </c>
      <c r="L43" s="7">
        <v>22</v>
      </c>
      <c r="M43" s="7">
        <v>14</v>
      </c>
      <c r="N43" s="7">
        <v>51</v>
      </c>
      <c r="O43" s="7">
        <v>31</v>
      </c>
      <c r="P43" s="7">
        <v>50</v>
      </c>
      <c r="Q43" s="6" t="s">
        <v>133</v>
      </c>
      <c r="R43" s="7">
        <v>59</v>
      </c>
      <c r="S43" s="7">
        <v>64</v>
      </c>
      <c r="T43" s="7">
        <v>18</v>
      </c>
      <c r="U43" s="7">
        <v>62</v>
      </c>
      <c r="V43" s="7">
        <v>173</v>
      </c>
      <c r="W43" s="7">
        <v>114</v>
      </c>
      <c r="X43" s="7">
        <v>49</v>
      </c>
      <c r="Y43" s="7">
        <v>46</v>
      </c>
      <c r="Z43" s="7">
        <v>54</v>
      </c>
      <c r="AA43" s="7">
        <v>414</v>
      </c>
      <c r="AB43" s="7">
        <v>994</v>
      </c>
    </row>
    <row r="44" spans="1:28" ht="15.75" customHeight="1">
      <c r="A44" s="4">
        <v>38</v>
      </c>
      <c r="B44" s="11" t="s">
        <v>505</v>
      </c>
      <c r="C44" s="6">
        <v>68.8</v>
      </c>
      <c r="D44" s="6">
        <v>0.26</v>
      </c>
      <c r="E44" s="6">
        <v>6.25</v>
      </c>
      <c r="F44" s="10" t="s">
        <v>509</v>
      </c>
      <c r="G44" s="6">
        <v>3.7</v>
      </c>
      <c r="H44" t="s">
        <v>134</v>
      </c>
      <c r="I44" s="7">
        <v>52</v>
      </c>
      <c r="J44" s="7">
        <v>106</v>
      </c>
      <c r="K44" s="7">
        <v>81</v>
      </c>
      <c r="L44" s="7">
        <v>32</v>
      </c>
      <c r="M44" s="6" t="s">
        <v>133</v>
      </c>
      <c r="N44" s="7">
        <v>55</v>
      </c>
      <c r="O44" s="7">
        <v>47</v>
      </c>
      <c r="P44" s="7">
        <v>47</v>
      </c>
      <c r="Q44" s="7">
        <v>13</v>
      </c>
      <c r="R44" s="7">
        <v>84</v>
      </c>
      <c r="S44" s="7">
        <v>226</v>
      </c>
      <c r="T44" s="7">
        <v>32</v>
      </c>
      <c r="U44" s="7">
        <v>63</v>
      </c>
      <c r="V44" s="7">
        <v>136</v>
      </c>
      <c r="W44" s="7">
        <v>206</v>
      </c>
      <c r="X44" s="7">
        <v>63</v>
      </c>
      <c r="Y44" s="7">
        <v>44</v>
      </c>
      <c r="Z44" s="7">
        <v>73</v>
      </c>
      <c r="AA44" s="6" t="s">
        <v>133</v>
      </c>
      <c r="AB44" s="6" t="s">
        <v>133</v>
      </c>
    </row>
    <row r="45" spans="1:28" ht="15.75" customHeight="1">
      <c r="A45" s="8" t="s">
        <v>513</v>
      </c>
      <c r="B45" s="11" t="s">
        <v>514</v>
      </c>
      <c r="C45" s="6">
        <v>72.5</v>
      </c>
      <c r="D45" s="6">
        <v>0.28999999999999998</v>
      </c>
      <c r="E45" s="6">
        <v>6.25</v>
      </c>
      <c r="F45" s="10" t="s">
        <v>515</v>
      </c>
      <c r="G45" s="6">
        <v>4.4000000000000004</v>
      </c>
      <c r="H45" t="s">
        <v>134</v>
      </c>
      <c r="I45" s="7">
        <v>64</v>
      </c>
      <c r="J45" s="7">
        <v>133</v>
      </c>
      <c r="K45" s="7">
        <v>70</v>
      </c>
      <c r="L45" s="7">
        <v>24</v>
      </c>
      <c r="M45" s="7">
        <v>47</v>
      </c>
      <c r="N45" s="7">
        <v>92</v>
      </c>
      <c r="O45" s="7">
        <v>66</v>
      </c>
      <c r="P45" s="7">
        <v>74</v>
      </c>
      <c r="Q45" s="7">
        <v>26</v>
      </c>
      <c r="R45" s="7">
        <v>111</v>
      </c>
      <c r="S45" s="7">
        <v>162</v>
      </c>
      <c r="T45" s="7">
        <v>32</v>
      </c>
      <c r="U45" s="7">
        <v>100</v>
      </c>
      <c r="V45" s="7">
        <v>228</v>
      </c>
      <c r="W45" s="7">
        <v>212</v>
      </c>
      <c r="X45" s="7">
        <v>96</v>
      </c>
      <c r="Y45" s="7">
        <v>80</v>
      </c>
      <c r="Z45" s="7">
        <v>120</v>
      </c>
      <c r="AA45" s="7">
        <v>707</v>
      </c>
      <c r="AB45" s="7">
        <v>1737</v>
      </c>
    </row>
    <row r="46" spans="1:28" ht="15.75" customHeight="1">
      <c r="A46" s="8">
        <v>40</v>
      </c>
      <c r="B46" s="11" t="s">
        <v>522</v>
      </c>
      <c r="C46" s="6">
        <v>36.5</v>
      </c>
      <c r="D46" s="6">
        <v>0.56000000000000005</v>
      </c>
      <c r="E46" s="6">
        <v>6.25</v>
      </c>
      <c r="F46" s="10" t="s">
        <v>525</v>
      </c>
      <c r="G46" s="6">
        <v>3.2</v>
      </c>
      <c r="H46" t="s">
        <v>134</v>
      </c>
      <c r="I46" s="7">
        <v>105</v>
      </c>
      <c r="J46" s="7">
        <v>199</v>
      </c>
      <c r="K46" s="7">
        <v>175</v>
      </c>
      <c r="L46" s="7">
        <v>35</v>
      </c>
      <c r="M46" s="7">
        <v>42</v>
      </c>
      <c r="N46" s="7">
        <v>119</v>
      </c>
      <c r="O46" s="7">
        <v>73</v>
      </c>
      <c r="P46" s="7">
        <v>133</v>
      </c>
      <c r="Q46" s="7">
        <v>35</v>
      </c>
      <c r="R46" s="7">
        <v>182</v>
      </c>
      <c r="S46" s="7">
        <v>532</v>
      </c>
      <c r="T46" s="7">
        <v>59</v>
      </c>
      <c r="U46" s="7">
        <v>196</v>
      </c>
      <c r="V46" s="7">
        <v>249</v>
      </c>
      <c r="W46" s="7">
        <v>343</v>
      </c>
      <c r="X46" s="7">
        <v>161</v>
      </c>
      <c r="Y46" s="7">
        <v>140</v>
      </c>
      <c r="Z46" s="7">
        <v>123</v>
      </c>
      <c r="AA46" s="7">
        <v>1098</v>
      </c>
      <c r="AB46" s="7">
        <v>2901</v>
      </c>
    </row>
    <row r="47" spans="1:28" ht="15.75" customHeight="1">
      <c r="A47" s="8">
        <v>41</v>
      </c>
      <c r="B47" s="11" t="s">
        <v>533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spans="1:28" ht="15.75" customHeight="1">
      <c r="A48" s="8" t="s">
        <v>539</v>
      </c>
      <c r="B48" s="11" t="s">
        <v>542</v>
      </c>
      <c r="C48" s="6">
        <v>72.400000000000006</v>
      </c>
      <c r="D48" s="6">
        <v>0.38</v>
      </c>
      <c r="E48" s="6">
        <v>6.25</v>
      </c>
      <c r="F48" s="10" t="s">
        <v>545</v>
      </c>
      <c r="G48" s="6">
        <v>0.6</v>
      </c>
      <c r="H48" t="s">
        <v>134</v>
      </c>
      <c r="I48" s="7">
        <v>89</v>
      </c>
      <c r="J48" s="7">
        <v>154</v>
      </c>
      <c r="K48" s="7">
        <v>97</v>
      </c>
      <c r="L48" s="7">
        <v>38</v>
      </c>
      <c r="M48" s="7">
        <v>27</v>
      </c>
      <c r="N48" s="7">
        <v>114</v>
      </c>
      <c r="O48" s="7">
        <v>76</v>
      </c>
      <c r="P48" s="7">
        <v>86</v>
      </c>
      <c r="Q48" s="7">
        <v>30</v>
      </c>
      <c r="R48" s="7">
        <v>110</v>
      </c>
      <c r="S48" s="7">
        <v>181</v>
      </c>
      <c r="T48" s="7">
        <v>45</v>
      </c>
      <c r="U48" s="7">
        <v>101</v>
      </c>
      <c r="V48" s="7">
        <v>262</v>
      </c>
      <c r="W48" s="7">
        <v>295</v>
      </c>
      <c r="X48" s="7">
        <v>84</v>
      </c>
      <c r="Y48" s="7">
        <v>95</v>
      </c>
      <c r="Z48" s="7">
        <v>125</v>
      </c>
      <c r="AA48" s="7">
        <v>821</v>
      </c>
      <c r="AB48" s="7">
        <v>2009</v>
      </c>
    </row>
    <row r="49" spans="1:28" ht="15.75" customHeight="1">
      <c r="A49" s="8">
        <v>43</v>
      </c>
      <c r="B49" s="11" t="s">
        <v>553</v>
      </c>
      <c r="C49" s="6">
        <v>64.400000000000006</v>
      </c>
      <c r="D49" s="6">
        <v>0.35</v>
      </c>
      <c r="E49" s="6">
        <v>6.25</v>
      </c>
      <c r="F49" s="10" t="s">
        <v>556</v>
      </c>
      <c r="G49" s="6">
        <v>4.5</v>
      </c>
      <c r="H49" t="s">
        <v>134</v>
      </c>
      <c r="I49" s="7">
        <v>59</v>
      </c>
      <c r="J49" s="7">
        <v>124</v>
      </c>
      <c r="K49" s="7">
        <v>70</v>
      </c>
      <c r="L49" s="7">
        <v>18</v>
      </c>
      <c r="M49" s="7">
        <v>61</v>
      </c>
      <c r="N49" s="7">
        <v>96</v>
      </c>
      <c r="O49" s="7">
        <v>62</v>
      </c>
      <c r="P49" s="7">
        <v>65</v>
      </c>
      <c r="Q49" s="7">
        <v>30</v>
      </c>
      <c r="R49" s="7">
        <v>112</v>
      </c>
      <c r="S49" s="7">
        <v>153</v>
      </c>
      <c r="T49" s="7">
        <v>32</v>
      </c>
      <c r="U49" s="7">
        <v>93</v>
      </c>
      <c r="V49" s="7">
        <v>233</v>
      </c>
      <c r="W49" s="7">
        <v>212</v>
      </c>
      <c r="X49" s="7">
        <v>99</v>
      </c>
      <c r="Y49" s="7">
        <v>80</v>
      </c>
      <c r="Z49" s="7">
        <v>108</v>
      </c>
      <c r="AA49" s="7">
        <v>697</v>
      </c>
      <c r="AB49" s="7">
        <v>1707</v>
      </c>
    </row>
    <row r="50" spans="1:28" ht="15.75" customHeight="1">
      <c r="A50" s="4">
        <v>44</v>
      </c>
      <c r="B50" s="11" t="s">
        <v>568</v>
      </c>
      <c r="C50" s="6">
        <v>7</v>
      </c>
      <c r="D50" s="6">
        <v>5.17</v>
      </c>
      <c r="E50" s="6">
        <v>6.25</v>
      </c>
      <c r="F50" s="6">
        <v>32.299999999999997</v>
      </c>
      <c r="G50" s="10" t="s">
        <v>572</v>
      </c>
      <c r="H50" t="s">
        <v>134</v>
      </c>
      <c r="I50" s="7">
        <v>1292</v>
      </c>
      <c r="J50" s="7">
        <v>2223</v>
      </c>
      <c r="K50" s="7">
        <v>2089</v>
      </c>
      <c r="L50" s="7">
        <v>310</v>
      </c>
      <c r="M50" s="7">
        <v>383</v>
      </c>
      <c r="N50" s="7">
        <v>1535</v>
      </c>
      <c r="O50" s="7">
        <v>1174</v>
      </c>
      <c r="P50" s="7">
        <v>1008</v>
      </c>
      <c r="Q50" s="7">
        <v>289</v>
      </c>
      <c r="R50" s="7">
        <v>1541</v>
      </c>
      <c r="S50" s="7">
        <v>2027</v>
      </c>
      <c r="T50" s="7">
        <v>868</v>
      </c>
      <c r="U50" s="7">
        <v>1597</v>
      </c>
      <c r="V50" s="7">
        <v>3976</v>
      </c>
      <c r="W50" s="7">
        <v>5940</v>
      </c>
      <c r="X50" s="7">
        <v>1375</v>
      </c>
      <c r="Y50" s="7">
        <v>1520</v>
      </c>
      <c r="Z50" s="7">
        <v>1494</v>
      </c>
      <c r="AA50" s="7">
        <v>11844</v>
      </c>
      <c r="AB50" s="7">
        <v>30643</v>
      </c>
    </row>
    <row r="51" spans="1:28" ht="15.75" customHeight="1">
      <c r="A51" s="8">
        <v>45</v>
      </c>
      <c r="B51" s="11" t="s">
        <v>580</v>
      </c>
      <c r="C51" s="11"/>
      <c r="D51" s="11"/>
      <c r="E51" s="11"/>
      <c r="F51" s="11"/>
      <c r="G51" s="11"/>
      <c r="H51" t="s">
        <v>347</v>
      </c>
      <c r="I51" s="7">
        <v>306</v>
      </c>
      <c r="J51" s="7">
        <v>625</v>
      </c>
      <c r="K51" s="7">
        <v>325</v>
      </c>
      <c r="L51" s="7">
        <v>81</v>
      </c>
      <c r="M51" s="6" t="s">
        <v>133</v>
      </c>
      <c r="N51" s="7">
        <v>313</v>
      </c>
      <c r="O51" s="7">
        <v>300</v>
      </c>
      <c r="P51" s="7">
        <v>306</v>
      </c>
      <c r="Q51" s="6" t="s">
        <v>133</v>
      </c>
      <c r="R51" s="7">
        <v>444</v>
      </c>
      <c r="S51" s="7">
        <v>300</v>
      </c>
      <c r="T51" s="7">
        <v>125</v>
      </c>
      <c r="U51" s="7">
        <v>238</v>
      </c>
      <c r="V51" s="7">
        <v>738</v>
      </c>
      <c r="W51" s="7">
        <v>625</v>
      </c>
      <c r="X51" s="7">
        <v>306</v>
      </c>
      <c r="Y51" s="7">
        <v>406</v>
      </c>
      <c r="Z51" s="7">
        <v>444</v>
      </c>
      <c r="AA51" s="6" t="s">
        <v>133</v>
      </c>
      <c r="AB51" s="6" t="s">
        <v>133</v>
      </c>
    </row>
    <row r="52" spans="1:28" ht="15.75" customHeight="1">
      <c r="A52" s="8">
        <v>46</v>
      </c>
      <c r="B52" s="11" t="s">
        <v>590</v>
      </c>
      <c r="C52" s="11"/>
      <c r="D52" s="11"/>
      <c r="E52" s="11"/>
      <c r="F52" s="11"/>
      <c r="G52" s="11"/>
      <c r="H52" t="s">
        <v>347</v>
      </c>
      <c r="I52" s="7">
        <v>263</v>
      </c>
      <c r="J52" s="7">
        <v>463</v>
      </c>
      <c r="K52" s="7">
        <v>381</v>
      </c>
      <c r="L52" s="7">
        <v>63</v>
      </c>
      <c r="M52" s="7">
        <v>156</v>
      </c>
      <c r="N52" s="7">
        <v>225</v>
      </c>
      <c r="O52" s="7">
        <v>206</v>
      </c>
      <c r="P52" s="7">
        <v>138</v>
      </c>
      <c r="Q52" s="14" t="s">
        <v>595</v>
      </c>
      <c r="R52" s="7">
        <v>275</v>
      </c>
      <c r="S52" s="7">
        <v>463</v>
      </c>
      <c r="T52" s="7">
        <v>150</v>
      </c>
      <c r="U52" s="7">
        <v>219</v>
      </c>
      <c r="V52" s="7">
        <v>581</v>
      </c>
      <c r="W52" s="7">
        <v>975</v>
      </c>
      <c r="X52" s="7">
        <v>256</v>
      </c>
      <c r="Y52" s="7">
        <v>206</v>
      </c>
      <c r="Z52" s="7">
        <v>313</v>
      </c>
      <c r="AA52" s="7">
        <v>2245</v>
      </c>
      <c r="AB52" s="7">
        <v>5408</v>
      </c>
    </row>
    <row r="53" spans="1:28" ht="15.75" customHeight="1">
      <c r="A53" s="8">
        <v>47</v>
      </c>
      <c r="B53" s="11" t="s">
        <v>629</v>
      </c>
      <c r="C53" s="6">
        <v>11</v>
      </c>
      <c r="D53" s="6">
        <v>2.83</v>
      </c>
      <c r="E53" s="6">
        <v>6.25</v>
      </c>
      <c r="F53" s="10" t="s">
        <v>630</v>
      </c>
      <c r="G53" s="6">
        <v>16.899999999999999</v>
      </c>
      <c r="H53" t="s">
        <v>134</v>
      </c>
      <c r="I53" s="7">
        <v>776</v>
      </c>
      <c r="J53" s="7">
        <v>1385</v>
      </c>
      <c r="K53" s="7">
        <v>1141</v>
      </c>
      <c r="L53" s="7">
        <v>312</v>
      </c>
      <c r="M53" s="7">
        <v>184</v>
      </c>
      <c r="N53" s="7">
        <v>991</v>
      </c>
      <c r="O53" s="7">
        <v>617</v>
      </c>
      <c r="P53" s="7">
        <v>617</v>
      </c>
      <c r="Q53" s="7">
        <v>192</v>
      </c>
      <c r="R53" s="7">
        <v>937</v>
      </c>
      <c r="S53" s="7">
        <v>1121</v>
      </c>
      <c r="T53" s="7">
        <v>535</v>
      </c>
      <c r="U53" s="7">
        <v>799</v>
      </c>
      <c r="V53" s="7">
        <v>2082</v>
      </c>
      <c r="W53" s="7">
        <v>2965</v>
      </c>
      <c r="X53" s="7">
        <v>711</v>
      </c>
      <c r="Y53" s="7">
        <v>898</v>
      </c>
      <c r="Z53" s="7">
        <v>988</v>
      </c>
      <c r="AA53" s="7">
        <v>7153</v>
      </c>
      <c r="AB53" s="7">
        <v>17252</v>
      </c>
    </row>
    <row r="54" spans="1:28" ht="15.75" customHeight="1">
      <c r="A54" s="8">
        <v>48</v>
      </c>
      <c r="B54" s="11" t="s">
        <v>644</v>
      </c>
      <c r="C54" s="6">
        <v>11</v>
      </c>
      <c r="D54" s="6">
        <v>3.54</v>
      </c>
      <c r="E54" s="6">
        <v>6.25</v>
      </c>
      <c r="F54" s="10" t="s">
        <v>647</v>
      </c>
      <c r="G54" s="6">
        <v>22.5</v>
      </c>
      <c r="H54" t="s">
        <v>134</v>
      </c>
      <c r="I54" s="7">
        <v>927</v>
      </c>
      <c r="J54" s="7">
        <v>1685</v>
      </c>
      <c r="K54" s="7">
        <v>1593</v>
      </c>
      <c r="L54" s="7">
        <v>234</v>
      </c>
      <c r="M54" s="7">
        <v>188</v>
      </c>
      <c r="N54" s="7">
        <v>1154</v>
      </c>
      <c r="O54" s="7">
        <v>559</v>
      </c>
      <c r="P54" s="7">
        <v>878</v>
      </c>
      <c r="Q54" s="6" t="s">
        <v>133</v>
      </c>
      <c r="R54" s="7">
        <v>1016</v>
      </c>
      <c r="S54" s="7">
        <v>1257</v>
      </c>
      <c r="T54" s="7">
        <v>627</v>
      </c>
      <c r="U54" s="7">
        <v>927</v>
      </c>
      <c r="V54" s="7">
        <v>2648</v>
      </c>
      <c r="W54" s="7">
        <v>3271</v>
      </c>
      <c r="X54" s="7">
        <v>839</v>
      </c>
      <c r="Y54" s="7">
        <v>789</v>
      </c>
      <c r="Z54" s="7">
        <v>1228</v>
      </c>
      <c r="AA54" s="7">
        <v>8457</v>
      </c>
      <c r="AB54" s="7">
        <v>20043</v>
      </c>
    </row>
    <row r="55" spans="1:28" ht="15.75" customHeight="1">
      <c r="A55" s="8">
        <v>49</v>
      </c>
      <c r="B55" s="11" t="s">
        <v>656</v>
      </c>
      <c r="C55" s="6">
        <v>11</v>
      </c>
      <c r="D55" s="6">
        <v>3.65</v>
      </c>
      <c r="E55" s="6">
        <v>6.25</v>
      </c>
      <c r="F55" s="10" t="s">
        <v>659</v>
      </c>
      <c r="G55" s="6">
        <v>23.3</v>
      </c>
      <c r="H55" t="s">
        <v>134</v>
      </c>
      <c r="I55" s="7">
        <v>934</v>
      </c>
      <c r="J55" s="7">
        <v>1795</v>
      </c>
      <c r="K55" s="7">
        <v>1591</v>
      </c>
      <c r="L55" s="7">
        <v>131</v>
      </c>
      <c r="M55" s="7">
        <v>208</v>
      </c>
      <c r="N55" s="7">
        <v>1091</v>
      </c>
      <c r="O55" s="7">
        <v>719</v>
      </c>
      <c r="P55" s="7">
        <v>755</v>
      </c>
      <c r="Q55" s="6" t="s">
        <v>133</v>
      </c>
      <c r="R55" s="7">
        <v>1073</v>
      </c>
      <c r="S55" s="7">
        <v>1434</v>
      </c>
      <c r="T55" s="7">
        <v>679</v>
      </c>
      <c r="U55" s="7">
        <v>970</v>
      </c>
      <c r="V55" s="7">
        <v>2652</v>
      </c>
      <c r="W55" s="7">
        <v>3568</v>
      </c>
      <c r="X55" s="7">
        <v>876</v>
      </c>
      <c r="Y55" s="7">
        <v>1051</v>
      </c>
      <c r="Z55" s="7">
        <v>1178</v>
      </c>
      <c r="AA55" s="7">
        <v>8460</v>
      </c>
      <c r="AB55" s="7">
        <v>20867</v>
      </c>
    </row>
    <row r="56" spans="1:28" ht="15.75" customHeight="1">
      <c r="A56" s="8">
        <v>50</v>
      </c>
      <c r="B56" s="11" t="s">
        <v>667</v>
      </c>
      <c r="C56" s="6">
        <v>11</v>
      </c>
      <c r="D56" s="6">
        <v>3.74</v>
      </c>
      <c r="E56" s="6">
        <v>6.25</v>
      </c>
      <c r="F56" s="10" t="s">
        <v>670</v>
      </c>
      <c r="G56" s="6">
        <v>23.7</v>
      </c>
      <c r="H56" t="s">
        <v>134</v>
      </c>
      <c r="I56" s="7">
        <v>936</v>
      </c>
      <c r="J56" s="7">
        <v>1659</v>
      </c>
      <c r="K56" s="7">
        <v>1513</v>
      </c>
      <c r="L56" s="7">
        <v>172</v>
      </c>
      <c r="M56" s="7">
        <v>187</v>
      </c>
      <c r="N56" s="7">
        <v>1011</v>
      </c>
      <c r="O56" s="7">
        <v>749</v>
      </c>
      <c r="P56" s="7">
        <v>786</v>
      </c>
      <c r="Q56" s="6" t="s">
        <v>133</v>
      </c>
      <c r="R56" s="7">
        <v>1030</v>
      </c>
      <c r="S56" s="7">
        <v>2082</v>
      </c>
      <c r="T56" s="7">
        <v>554</v>
      </c>
      <c r="U56" s="7">
        <v>976</v>
      </c>
      <c r="V56" s="7">
        <v>2628</v>
      </c>
      <c r="W56" s="7">
        <v>3527</v>
      </c>
      <c r="X56" s="7">
        <v>966</v>
      </c>
      <c r="Y56" s="7">
        <v>932</v>
      </c>
      <c r="Z56" s="7">
        <v>1048</v>
      </c>
      <c r="AA56" s="7">
        <v>8244</v>
      </c>
      <c r="AB56" s="7">
        <v>20951</v>
      </c>
    </row>
    <row r="57" spans="1:28" ht="15.75" customHeight="1">
      <c r="A57" s="8">
        <v>51</v>
      </c>
      <c r="B57" s="11" t="s">
        <v>672</v>
      </c>
      <c r="C57" s="6">
        <v>11</v>
      </c>
      <c r="D57" s="6">
        <v>3.22</v>
      </c>
      <c r="E57" s="6">
        <v>6.25</v>
      </c>
      <c r="F57" s="10" t="s">
        <v>674</v>
      </c>
      <c r="G57" s="6">
        <v>19.5</v>
      </c>
      <c r="H57" t="s">
        <v>134</v>
      </c>
      <c r="I57" s="7">
        <v>891</v>
      </c>
      <c r="J57" s="7">
        <v>1505</v>
      </c>
      <c r="K57" s="7">
        <v>1376</v>
      </c>
      <c r="L57" s="7">
        <v>209</v>
      </c>
      <c r="M57" s="7">
        <v>238</v>
      </c>
      <c r="N57" s="7">
        <v>1151</v>
      </c>
      <c r="O57" s="7">
        <v>589</v>
      </c>
      <c r="P57" s="7">
        <v>756</v>
      </c>
      <c r="Q57" s="6" t="s">
        <v>133</v>
      </c>
      <c r="R57" s="7">
        <v>913</v>
      </c>
      <c r="S57" s="7">
        <v>1891</v>
      </c>
      <c r="T57" s="7">
        <v>531</v>
      </c>
      <c r="U57" s="7">
        <v>872</v>
      </c>
      <c r="V57" s="7">
        <v>2332</v>
      </c>
      <c r="W57" s="7">
        <v>3187</v>
      </c>
      <c r="X57" s="7">
        <v>807</v>
      </c>
      <c r="Y57" s="7">
        <v>849</v>
      </c>
      <c r="Z57" s="7">
        <v>1023</v>
      </c>
      <c r="AA57" s="7">
        <v>7802</v>
      </c>
      <c r="AB57" s="7">
        <v>19290</v>
      </c>
    </row>
    <row r="58" spans="1:28" ht="15.75" customHeight="1">
      <c r="A58" s="8">
        <v>52</v>
      </c>
      <c r="B58" s="11" t="s">
        <v>680</v>
      </c>
      <c r="C58" s="6">
        <v>11</v>
      </c>
      <c r="D58" s="6">
        <v>3.74</v>
      </c>
      <c r="E58" s="6">
        <v>6.25</v>
      </c>
      <c r="F58" s="10" t="s">
        <v>683</v>
      </c>
      <c r="G58" s="6">
        <v>23.7</v>
      </c>
      <c r="H58" t="s">
        <v>134</v>
      </c>
      <c r="I58" s="7">
        <v>895</v>
      </c>
      <c r="J58" s="7">
        <v>1647</v>
      </c>
      <c r="K58" s="7">
        <v>1599</v>
      </c>
      <c r="L58" s="7">
        <v>273</v>
      </c>
      <c r="M58" s="7">
        <v>255</v>
      </c>
      <c r="N58" s="7">
        <v>1209</v>
      </c>
      <c r="O58" s="7">
        <v>610</v>
      </c>
      <c r="P58" s="7">
        <v>842</v>
      </c>
      <c r="Q58" s="7">
        <v>254</v>
      </c>
      <c r="R58" s="7">
        <v>1060</v>
      </c>
      <c r="S58" s="7">
        <v>1498</v>
      </c>
      <c r="T58" s="7">
        <v>764</v>
      </c>
      <c r="U58" s="7">
        <v>962</v>
      </c>
      <c r="V58" s="7">
        <v>2580</v>
      </c>
      <c r="W58" s="7">
        <v>3845</v>
      </c>
      <c r="X58" s="7">
        <v>876</v>
      </c>
      <c r="Y58" s="7">
        <v>914</v>
      </c>
      <c r="Z58" s="7">
        <v>1003</v>
      </c>
      <c r="AA58" s="7">
        <v>8640</v>
      </c>
      <c r="AB58" s="7">
        <v>21086</v>
      </c>
    </row>
    <row r="59" spans="1:28" ht="15.75" customHeight="1">
      <c r="A59" s="8">
        <v>53</v>
      </c>
      <c r="B59" s="11" t="s">
        <v>692</v>
      </c>
      <c r="C59" s="11"/>
      <c r="D59" s="11"/>
      <c r="E59" s="11"/>
      <c r="F59" s="11"/>
      <c r="G59" s="11"/>
      <c r="H59" t="s">
        <v>347</v>
      </c>
      <c r="I59" s="7">
        <v>263</v>
      </c>
      <c r="J59" s="7">
        <v>456</v>
      </c>
      <c r="K59" s="7">
        <v>406</v>
      </c>
      <c r="L59" s="7">
        <v>88</v>
      </c>
      <c r="M59" s="7">
        <v>44</v>
      </c>
      <c r="N59" s="7">
        <v>244</v>
      </c>
      <c r="O59" s="7">
        <v>175</v>
      </c>
      <c r="P59" s="7">
        <v>194</v>
      </c>
      <c r="Q59" s="7">
        <v>113</v>
      </c>
      <c r="R59" s="7">
        <v>275</v>
      </c>
      <c r="S59" s="7">
        <v>613</v>
      </c>
      <c r="T59" s="7">
        <v>169</v>
      </c>
      <c r="U59" s="7">
        <v>256</v>
      </c>
      <c r="V59" s="7">
        <v>688</v>
      </c>
      <c r="W59" s="7">
        <v>1031</v>
      </c>
      <c r="X59" s="7">
        <v>256</v>
      </c>
      <c r="Y59" s="7">
        <v>213</v>
      </c>
      <c r="Z59" s="7">
        <v>294</v>
      </c>
      <c r="AA59" s="7">
        <v>2258</v>
      </c>
      <c r="AB59" s="7">
        <v>5778</v>
      </c>
    </row>
    <row r="60" spans="1:28" ht="15.75" customHeight="1">
      <c r="A60" s="8">
        <v>54</v>
      </c>
      <c r="B60" s="11" t="s">
        <v>703</v>
      </c>
      <c r="C60" s="11"/>
      <c r="D60" s="11"/>
      <c r="E60" s="11"/>
      <c r="F60" s="11"/>
      <c r="G60" s="11"/>
      <c r="H60" t="s">
        <v>347</v>
      </c>
      <c r="I60" s="7">
        <v>304</v>
      </c>
      <c r="J60" s="7">
        <v>395</v>
      </c>
      <c r="K60" s="7">
        <v>362</v>
      </c>
      <c r="L60" s="7">
        <v>74</v>
      </c>
      <c r="M60" s="7">
        <v>87</v>
      </c>
      <c r="N60" s="7">
        <v>251</v>
      </c>
      <c r="O60" s="7">
        <v>183</v>
      </c>
      <c r="P60" s="7">
        <v>205</v>
      </c>
      <c r="Q60" s="7">
        <v>115</v>
      </c>
      <c r="R60" s="7">
        <v>241</v>
      </c>
      <c r="S60" s="7">
        <v>592</v>
      </c>
      <c r="T60" s="7">
        <v>137</v>
      </c>
      <c r="U60" s="7">
        <v>234</v>
      </c>
      <c r="V60" s="7">
        <v>634</v>
      </c>
      <c r="W60" s="7">
        <v>989</v>
      </c>
      <c r="X60" s="7">
        <v>276</v>
      </c>
      <c r="Y60" s="7">
        <v>279</v>
      </c>
      <c r="Z60" s="7">
        <v>313</v>
      </c>
      <c r="AA60" s="7">
        <v>2217</v>
      </c>
      <c r="AB60" s="7">
        <v>5671</v>
      </c>
    </row>
    <row r="61" spans="1:28" ht="15.75" customHeight="1">
      <c r="A61" s="8">
        <v>55</v>
      </c>
      <c r="B61" s="11" t="s">
        <v>712</v>
      </c>
      <c r="C61" s="6">
        <v>9.5</v>
      </c>
      <c r="D61" s="6">
        <v>4.37</v>
      </c>
      <c r="E61" s="6">
        <v>6.25</v>
      </c>
      <c r="F61" s="6">
        <v>27.3</v>
      </c>
      <c r="G61" s="6" t="s">
        <v>133</v>
      </c>
      <c r="H61" t="s">
        <v>134</v>
      </c>
      <c r="I61" s="6">
        <v>1119</v>
      </c>
      <c r="J61" s="6">
        <v>1774</v>
      </c>
      <c r="K61" s="6">
        <v>1119</v>
      </c>
      <c r="L61" s="6">
        <v>275</v>
      </c>
      <c r="M61" s="6" t="s">
        <v>133</v>
      </c>
      <c r="N61" s="6">
        <v>874</v>
      </c>
      <c r="O61" s="6" t="s">
        <v>133</v>
      </c>
      <c r="P61" s="6">
        <v>822</v>
      </c>
      <c r="Q61" s="6">
        <v>219</v>
      </c>
      <c r="R61" s="6">
        <v>1149</v>
      </c>
      <c r="S61" s="6">
        <v>2294</v>
      </c>
      <c r="T61" s="6">
        <v>411</v>
      </c>
      <c r="U61" s="6" t="s">
        <v>133</v>
      </c>
      <c r="V61" s="6" t="s">
        <v>133</v>
      </c>
      <c r="W61" s="6" t="s">
        <v>133</v>
      </c>
      <c r="X61" s="6" t="s">
        <v>133</v>
      </c>
      <c r="Y61" s="6" t="s">
        <v>133</v>
      </c>
      <c r="Z61" s="6" t="s">
        <v>133</v>
      </c>
      <c r="AA61" s="6" t="s">
        <v>133</v>
      </c>
      <c r="AB61" s="6" t="s">
        <v>133</v>
      </c>
    </row>
    <row r="62" spans="1:28" ht="15.75" customHeight="1">
      <c r="A62" s="8">
        <v>56</v>
      </c>
      <c r="B62" s="11" t="s">
        <v>722</v>
      </c>
      <c r="C62" s="6">
        <v>9.6999999999999993</v>
      </c>
      <c r="D62" s="6">
        <v>3.1</v>
      </c>
      <c r="E62" s="6">
        <v>6.25</v>
      </c>
      <c r="F62" s="10" t="s">
        <v>726</v>
      </c>
      <c r="G62" s="6">
        <v>19.3</v>
      </c>
      <c r="H62" t="s">
        <v>134</v>
      </c>
      <c r="I62" s="7">
        <v>871</v>
      </c>
      <c r="J62" s="7">
        <v>1485</v>
      </c>
      <c r="K62" s="7">
        <v>1280</v>
      </c>
      <c r="L62" s="7">
        <v>267</v>
      </c>
      <c r="M62" s="7">
        <v>195</v>
      </c>
      <c r="N62" s="7">
        <v>1125</v>
      </c>
      <c r="O62" s="7">
        <v>679</v>
      </c>
      <c r="P62" s="7">
        <v>738</v>
      </c>
      <c r="Q62" s="7">
        <v>155</v>
      </c>
      <c r="R62" s="7">
        <v>1209</v>
      </c>
      <c r="S62" s="7">
        <v>1252</v>
      </c>
      <c r="T62" s="7">
        <v>536</v>
      </c>
      <c r="U62" s="7">
        <v>865</v>
      </c>
      <c r="V62" s="7">
        <v>2223</v>
      </c>
      <c r="W62" s="7">
        <v>3373</v>
      </c>
      <c r="X62" s="7">
        <v>865</v>
      </c>
      <c r="Y62" s="7">
        <v>1054</v>
      </c>
      <c r="Z62" s="7">
        <v>1138</v>
      </c>
      <c r="AA62" s="7">
        <v>8004</v>
      </c>
      <c r="AB62" s="7">
        <v>19310</v>
      </c>
    </row>
    <row r="63" spans="1:28" ht="15.75" customHeight="1">
      <c r="A63" s="8">
        <v>57</v>
      </c>
      <c r="B63" s="11" t="s">
        <v>734</v>
      </c>
      <c r="C63" s="6">
        <v>5.2</v>
      </c>
      <c r="D63" s="6">
        <v>4.6900000000000004</v>
      </c>
      <c r="E63" s="6">
        <v>5.46</v>
      </c>
      <c r="F63" s="10" t="s">
        <v>737</v>
      </c>
      <c r="G63" s="6">
        <v>16.3</v>
      </c>
      <c r="H63" t="s">
        <v>134</v>
      </c>
      <c r="I63" s="7">
        <v>990</v>
      </c>
      <c r="J63" s="7">
        <v>1876</v>
      </c>
      <c r="K63" s="7">
        <v>1036</v>
      </c>
      <c r="L63" s="7">
        <v>338</v>
      </c>
      <c r="M63" s="7">
        <v>366</v>
      </c>
      <c r="N63" s="7">
        <v>1459</v>
      </c>
      <c r="O63" s="7">
        <v>1144</v>
      </c>
      <c r="P63" s="7">
        <v>764</v>
      </c>
      <c r="Q63" s="7">
        <v>305</v>
      </c>
      <c r="R63" s="7">
        <v>1224</v>
      </c>
      <c r="S63" s="7">
        <v>3269</v>
      </c>
      <c r="T63" s="7">
        <v>694</v>
      </c>
      <c r="U63" s="7">
        <v>1140</v>
      </c>
      <c r="V63" s="7">
        <v>3339</v>
      </c>
      <c r="W63" s="7">
        <v>5351</v>
      </c>
      <c r="X63" s="7">
        <v>1637</v>
      </c>
      <c r="Y63" s="7">
        <v>1276</v>
      </c>
      <c r="Z63" s="7">
        <v>1402</v>
      </c>
      <c r="AA63" s="7">
        <v>9502</v>
      </c>
      <c r="AB63" s="7">
        <v>27610</v>
      </c>
    </row>
    <row r="64" spans="1:28" ht="15.75" customHeight="1">
      <c r="A64" s="8">
        <v>58</v>
      </c>
      <c r="B64" s="11" t="s">
        <v>745</v>
      </c>
      <c r="C64" s="11" t="s">
        <v>133</v>
      </c>
      <c r="D64" s="11" t="s">
        <v>133</v>
      </c>
      <c r="E64" s="11" t="s">
        <v>133</v>
      </c>
      <c r="F64" s="11" t="s">
        <v>133</v>
      </c>
      <c r="G64" s="11" t="s">
        <v>133</v>
      </c>
      <c r="H64" t="s">
        <v>347</v>
      </c>
      <c r="I64" s="6">
        <v>344</v>
      </c>
      <c r="J64" s="6">
        <v>713</v>
      </c>
      <c r="K64" s="6">
        <v>300</v>
      </c>
      <c r="L64" s="6">
        <v>56</v>
      </c>
      <c r="M64" s="6" t="s">
        <v>133</v>
      </c>
      <c r="N64" s="6">
        <v>206</v>
      </c>
      <c r="O64" s="6" t="s">
        <v>133</v>
      </c>
      <c r="P64" s="6">
        <v>181</v>
      </c>
      <c r="Q64" s="6">
        <v>69</v>
      </c>
      <c r="R64" s="6">
        <v>244</v>
      </c>
      <c r="S64" s="6">
        <v>444</v>
      </c>
      <c r="T64" s="6">
        <v>156</v>
      </c>
      <c r="U64" s="6" t="s">
        <v>133</v>
      </c>
      <c r="V64" s="6" t="s">
        <v>133</v>
      </c>
      <c r="W64" s="6" t="s">
        <v>133</v>
      </c>
      <c r="X64" s="6" t="s">
        <v>133</v>
      </c>
      <c r="Y64" s="6" t="s">
        <v>133</v>
      </c>
      <c r="Z64" s="6" t="s">
        <v>133</v>
      </c>
      <c r="AA64" s="11"/>
      <c r="AB64" s="11"/>
    </row>
    <row r="65" spans="1:28" ht="15.75" customHeight="1">
      <c r="A65" s="8">
        <v>59</v>
      </c>
      <c r="B65" s="11" t="s">
        <v>757</v>
      </c>
      <c r="C65" s="6" t="s">
        <v>133</v>
      </c>
      <c r="D65" s="6" t="s">
        <v>133</v>
      </c>
      <c r="E65" s="6" t="s">
        <v>133</v>
      </c>
      <c r="F65" s="6" t="s">
        <v>133</v>
      </c>
      <c r="G65" s="6" t="s">
        <v>133</v>
      </c>
      <c r="H65" t="s">
        <v>347</v>
      </c>
      <c r="I65" s="7">
        <v>200</v>
      </c>
      <c r="J65" s="7">
        <v>369</v>
      </c>
      <c r="K65" s="7">
        <v>250</v>
      </c>
      <c r="L65" s="7">
        <v>88</v>
      </c>
      <c r="M65" s="7">
        <v>38</v>
      </c>
      <c r="N65" s="7">
        <v>231</v>
      </c>
      <c r="O65" s="7">
        <v>206</v>
      </c>
      <c r="P65" s="7">
        <v>175</v>
      </c>
      <c r="Q65" s="7">
        <v>119</v>
      </c>
      <c r="R65" s="7">
        <v>263</v>
      </c>
      <c r="S65" s="7">
        <v>781</v>
      </c>
      <c r="T65" s="7">
        <v>156</v>
      </c>
      <c r="U65" s="7">
        <v>263</v>
      </c>
      <c r="V65" s="7">
        <v>638</v>
      </c>
      <c r="W65" s="7">
        <v>1256</v>
      </c>
      <c r="X65" s="7">
        <v>319</v>
      </c>
      <c r="Y65" s="7">
        <v>194</v>
      </c>
      <c r="Z65" s="7">
        <v>306</v>
      </c>
      <c r="AA65" s="7">
        <v>1939</v>
      </c>
      <c r="AB65" s="7">
        <v>5852</v>
      </c>
    </row>
    <row r="66" spans="1:28" ht="15.75" customHeight="1">
      <c r="A66" s="4">
        <v>60</v>
      </c>
      <c r="B66" s="11" t="s">
        <v>764</v>
      </c>
      <c r="C66" s="6" t="s">
        <v>133</v>
      </c>
      <c r="D66" s="6" t="s">
        <v>133</v>
      </c>
      <c r="E66" s="6" t="s">
        <v>133</v>
      </c>
      <c r="F66" s="6" t="s">
        <v>133</v>
      </c>
      <c r="G66" s="6" t="s">
        <v>133</v>
      </c>
      <c r="H66" t="s">
        <v>347</v>
      </c>
      <c r="I66" s="7">
        <v>244</v>
      </c>
      <c r="J66" s="7">
        <v>450</v>
      </c>
      <c r="K66" s="7">
        <v>331</v>
      </c>
      <c r="L66" s="7">
        <v>63</v>
      </c>
      <c r="M66" s="7">
        <v>94</v>
      </c>
      <c r="N66" s="7">
        <v>269</v>
      </c>
      <c r="O66" s="7">
        <v>263</v>
      </c>
      <c r="P66" s="7">
        <v>188</v>
      </c>
      <c r="Q66" s="14" t="s">
        <v>769</v>
      </c>
      <c r="R66" s="7">
        <v>263</v>
      </c>
      <c r="S66" s="7">
        <v>744</v>
      </c>
      <c r="T66" s="7">
        <v>163</v>
      </c>
      <c r="U66" s="7">
        <v>238</v>
      </c>
      <c r="V66" s="7">
        <v>706</v>
      </c>
      <c r="W66" s="7">
        <v>1044</v>
      </c>
      <c r="X66" s="7">
        <v>256</v>
      </c>
      <c r="Y66" s="7">
        <v>231</v>
      </c>
      <c r="Z66" s="7">
        <v>369</v>
      </c>
      <c r="AA66" s="7">
        <v>2253</v>
      </c>
      <c r="AB66" s="7">
        <v>6004</v>
      </c>
    </row>
    <row r="67" spans="1:28" ht="15.75" customHeight="1">
      <c r="A67" s="8">
        <v>61</v>
      </c>
      <c r="B67" s="11" t="s">
        <v>799</v>
      </c>
      <c r="C67" s="6" t="s">
        <v>133</v>
      </c>
      <c r="D67" s="6" t="s">
        <v>133</v>
      </c>
      <c r="E67" s="6" t="s">
        <v>133</v>
      </c>
      <c r="F67" s="6" t="s">
        <v>133</v>
      </c>
      <c r="G67" s="6" t="s">
        <v>133</v>
      </c>
      <c r="H67" t="s">
        <v>347</v>
      </c>
      <c r="I67" s="6">
        <v>363</v>
      </c>
      <c r="J67" s="6">
        <v>394</v>
      </c>
      <c r="K67" s="6">
        <v>256</v>
      </c>
      <c r="L67" s="6">
        <v>13</v>
      </c>
      <c r="M67" s="6" t="s">
        <v>133</v>
      </c>
      <c r="N67" s="6">
        <v>188</v>
      </c>
      <c r="O67" s="6" t="s">
        <v>133</v>
      </c>
      <c r="P67" s="6">
        <v>181</v>
      </c>
      <c r="Q67" s="6">
        <v>43</v>
      </c>
      <c r="R67" s="6">
        <v>188</v>
      </c>
      <c r="S67" s="6">
        <v>531</v>
      </c>
      <c r="T67" s="6">
        <v>125</v>
      </c>
      <c r="U67" s="6" t="s">
        <v>133</v>
      </c>
      <c r="V67" s="6" t="s">
        <v>133</v>
      </c>
      <c r="W67" s="6" t="s">
        <v>133</v>
      </c>
      <c r="X67" s="6" t="s">
        <v>133</v>
      </c>
      <c r="Y67" s="6" t="s">
        <v>133</v>
      </c>
      <c r="Z67" s="6" t="s">
        <v>133</v>
      </c>
      <c r="AA67" s="6" t="s">
        <v>133</v>
      </c>
      <c r="AB67" s="6" t="s">
        <v>133</v>
      </c>
    </row>
    <row r="68" spans="1:28" ht="15.75" customHeight="1">
      <c r="A68" s="8">
        <v>62</v>
      </c>
      <c r="B68" s="11" t="s">
        <v>806</v>
      </c>
      <c r="C68" s="6">
        <v>11</v>
      </c>
      <c r="D68" s="6">
        <v>3.87</v>
      </c>
      <c r="E68" s="6">
        <v>6.25</v>
      </c>
      <c r="F68" s="10" t="s">
        <v>808</v>
      </c>
      <c r="G68" s="6">
        <v>24.3</v>
      </c>
      <c r="H68" t="s">
        <v>134</v>
      </c>
      <c r="I68" s="7">
        <v>1045</v>
      </c>
      <c r="J68" s="7">
        <v>1847</v>
      </c>
      <c r="K68" s="7">
        <v>1739</v>
      </c>
      <c r="L68" s="7">
        <v>194</v>
      </c>
      <c r="M68" s="7">
        <v>221</v>
      </c>
      <c r="N68" s="7">
        <v>1266</v>
      </c>
      <c r="O68" s="7">
        <v>789</v>
      </c>
      <c r="P68" s="7">
        <v>960</v>
      </c>
      <c r="Q68" s="6" t="s">
        <v>133</v>
      </c>
      <c r="R68" s="7">
        <v>1211</v>
      </c>
      <c r="S68" s="7">
        <v>2101</v>
      </c>
      <c r="T68" s="7">
        <v>662</v>
      </c>
      <c r="U68" s="7">
        <v>1041</v>
      </c>
      <c r="V68" s="7">
        <v>2798</v>
      </c>
      <c r="W68" s="7">
        <v>4013</v>
      </c>
      <c r="X68" s="7">
        <v>1022</v>
      </c>
      <c r="Y68" s="7">
        <v>1033</v>
      </c>
      <c r="Z68" s="7">
        <v>1273</v>
      </c>
      <c r="AA68" s="7">
        <v>9504</v>
      </c>
      <c r="AB68" s="7">
        <v>23447</v>
      </c>
    </row>
    <row r="69" spans="1:28" ht="15.75" customHeight="1">
      <c r="A69" s="8">
        <v>63</v>
      </c>
      <c r="B69" s="11" t="s">
        <v>815</v>
      </c>
      <c r="C69" s="6">
        <v>11</v>
      </c>
      <c r="D69" s="6">
        <v>3.15</v>
      </c>
      <c r="E69" s="6">
        <v>6.25</v>
      </c>
      <c r="F69" s="10" t="s">
        <v>819</v>
      </c>
      <c r="G69" s="6">
        <v>20</v>
      </c>
      <c r="H69" t="s">
        <v>134</v>
      </c>
      <c r="I69" s="7">
        <v>977</v>
      </c>
      <c r="J69" s="7">
        <v>1604</v>
      </c>
      <c r="K69" s="7">
        <v>1466</v>
      </c>
      <c r="L69" s="7">
        <v>246</v>
      </c>
      <c r="M69" s="7">
        <v>199</v>
      </c>
      <c r="N69" s="7">
        <v>1195</v>
      </c>
      <c r="O69" s="7">
        <v>637</v>
      </c>
      <c r="P69" s="7">
        <v>823</v>
      </c>
      <c r="Q69" s="7">
        <v>199</v>
      </c>
      <c r="R69" s="7">
        <v>1015</v>
      </c>
      <c r="S69" s="7">
        <v>1169</v>
      </c>
      <c r="T69" s="7">
        <v>621</v>
      </c>
      <c r="U69" s="7">
        <v>917</v>
      </c>
      <c r="V69" s="7">
        <v>2421</v>
      </c>
      <c r="W69" s="7">
        <v>2578</v>
      </c>
      <c r="X69" s="7">
        <v>826</v>
      </c>
      <c r="Y69" s="7">
        <v>924</v>
      </c>
      <c r="Z69" s="7">
        <v>1289</v>
      </c>
      <c r="AA69" s="7">
        <v>8359</v>
      </c>
      <c r="AB69" s="7">
        <v>19104</v>
      </c>
    </row>
    <row r="70" spans="1:28" ht="15.75" customHeight="1">
      <c r="A70" s="8">
        <v>64</v>
      </c>
      <c r="B70" s="11" t="s">
        <v>825</v>
      </c>
      <c r="C70" s="6" t="s">
        <v>133</v>
      </c>
      <c r="D70" s="6">
        <v>4.99</v>
      </c>
      <c r="E70" s="6">
        <v>6.25</v>
      </c>
      <c r="F70" s="6">
        <v>31.2</v>
      </c>
      <c r="G70" s="6" t="s">
        <v>133</v>
      </c>
      <c r="H70" t="s">
        <v>134</v>
      </c>
      <c r="I70" s="7">
        <v>1369</v>
      </c>
      <c r="J70" s="7">
        <v>2241</v>
      </c>
      <c r="K70" s="7">
        <v>1652</v>
      </c>
      <c r="L70" s="7">
        <v>235</v>
      </c>
      <c r="M70" s="7">
        <v>434</v>
      </c>
      <c r="N70" s="7">
        <v>1153</v>
      </c>
      <c r="O70" s="7">
        <v>1103</v>
      </c>
      <c r="P70" s="7">
        <v>1138</v>
      </c>
      <c r="Q70" s="6">
        <v>314</v>
      </c>
      <c r="R70" s="7">
        <v>1258</v>
      </c>
      <c r="S70" s="7">
        <v>2965</v>
      </c>
      <c r="T70" s="7">
        <v>814</v>
      </c>
      <c r="U70" s="7">
        <v>1103</v>
      </c>
      <c r="V70" s="7">
        <v>3420</v>
      </c>
      <c r="W70" s="7">
        <v>6849</v>
      </c>
      <c r="X70" s="7">
        <v>1293</v>
      </c>
      <c r="Y70" s="7">
        <v>1283</v>
      </c>
      <c r="Z70" s="7">
        <v>1582</v>
      </c>
      <c r="AA70" s="7">
        <v>10899</v>
      </c>
      <c r="AB70" s="7">
        <v>30207</v>
      </c>
    </row>
    <row r="71" spans="1:28" ht="15.75" customHeight="1">
      <c r="A71" s="8">
        <v>65</v>
      </c>
      <c r="B71" s="11" t="s">
        <v>830</v>
      </c>
      <c r="C71" s="6" t="s">
        <v>133</v>
      </c>
      <c r="D71" s="6" t="s">
        <v>133</v>
      </c>
      <c r="E71" s="6" t="s">
        <v>133</v>
      </c>
      <c r="F71" s="6" t="s">
        <v>133</v>
      </c>
      <c r="G71" s="6" t="s">
        <v>133</v>
      </c>
      <c r="H71" t="s">
        <v>347</v>
      </c>
      <c r="I71" s="7">
        <v>169</v>
      </c>
      <c r="J71" s="7">
        <v>456</v>
      </c>
      <c r="K71" s="7">
        <v>331</v>
      </c>
      <c r="L71" s="7">
        <v>350</v>
      </c>
      <c r="M71" s="6" t="s">
        <v>133</v>
      </c>
      <c r="N71" s="7">
        <v>181</v>
      </c>
      <c r="O71" s="7">
        <v>181</v>
      </c>
      <c r="P71" s="7">
        <v>144</v>
      </c>
      <c r="Q71" s="6" t="s">
        <v>133</v>
      </c>
      <c r="R71" s="7">
        <v>188</v>
      </c>
      <c r="S71" s="7">
        <v>525</v>
      </c>
      <c r="T71" s="7">
        <v>112</v>
      </c>
      <c r="U71" s="7">
        <v>188</v>
      </c>
      <c r="V71" s="7">
        <v>588</v>
      </c>
      <c r="W71" s="7">
        <v>1194</v>
      </c>
      <c r="X71" s="7">
        <v>581</v>
      </c>
      <c r="Y71" s="7">
        <v>225</v>
      </c>
      <c r="Z71" s="7">
        <v>300</v>
      </c>
      <c r="AA71" s="11"/>
      <c r="AB71" s="6" t="s">
        <v>133</v>
      </c>
    </row>
    <row r="72" spans="1:28" ht="15.75" customHeight="1">
      <c r="A72" s="8">
        <v>66</v>
      </c>
      <c r="B72" s="11" t="s">
        <v>837</v>
      </c>
      <c r="C72" s="6">
        <v>11</v>
      </c>
      <c r="D72" s="6">
        <v>3.82</v>
      </c>
      <c r="E72" s="6">
        <v>6.25</v>
      </c>
      <c r="F72" s="10" t="s">
        <v>839</v>
      </c>
      <c r="G72" s="6">
        <v>24.3</v>
      </c>
      <c r="H72" t="s">
        <v>134</v>
      </c>
      <c r="I72" s="7">
        <v>891</v>
      </c>
      <c r="J72" s="7">
        <v>1686</v>
      </c>
      <c r="K72" s="7">
        <v>1927</v>
      </c>
      <c r="L72" s="7">
        <v>126</v>
      </c>
      <c r="M72" s="7">
        <v>168</v>
      </c>
      <c r="N72" s="7">
        <v>1170</v>
      </c>
      <c r="O72" s="7">
        <v>597</v>
      </c>
      <c r="P72" s="7">
        <v>799</v>
      </c>
      <c r="Q72" s="6" t="s">
        <v>133</v>
      </c>
      <c r="R72" s="7">
        <v>990</v>
      </c>
      <c r="S72" s="7">
        <v>1319</v>
      </c>
      <c r="T72" s="7">
        <v>696</v>
      </c>
      <c r="U72" s="7">
        <v>925</v>
      </c>
      <c r="V72" s="7">
        <v>2738</v>
      </c>
      <c r="W72" s="7">
        <v>3308</v>
      </c>
      <c r="X72" s="7">
        <v>803</v>
      </c>
      <c r="Y72" s="7">
        <v>876</v>
      </c>
      <c r="Z72" s="7">
        <v>1132</v>
      </c>
      <c r="AA72" s="7">
        <v>8547</v>
      </c>
      <c r="AB72" s="7">
        <v>20344</v>
      </c>
    </row>
    <row r="73" spans="1:28" ht="15.75" customHeight="1">
      <c r="A73" s="8">
        <v>67</v>
      </c>
      <c r="B73" s="11" t="s">
        <v>844</v>
      </c>
      <c r="C73" s="6" t="s">
        <v>133</v>
      </c>
      <c r="D73" s="6" t="s">
        <v>133</v>
      </c>
      <c r="E73" s="6" t="s">
        <v>133</v>
      </c>
      <c r="F73" s="6" t="s">
        <v>133</v>
      </c>
      <c r="G73" s="6" t="s">
        <v>133</v>
      </c>
      <c r="H73" t="s">
        <v>347</v>
      </c>
      <c r="I73" s="7">
        <v>194</v>
      </c>
      <c r="J73" s="7">
        <v>300</v>
      </c>
      <c r="K73" s="7">
        <v>338</v>
      </c>
      <c r="L73" s="7">
        <v>88</v>
      </c>
      <c r="M73" s="6" t="s">
        <v>133</v>
      </c>
      <c r="N73" s="7">
        <v>269</v>
      </c>
      <c r="O73" s="7">
        <v>212</v>
      </c>
      <c r="P73" s="7">
        <v>188</v>
      </c>
      <c r="Q73" s="6" t="s">
        <v>133</v>
      </c>
      <c r="R73" s="7">
        <v>275</v>
      </c>
      <c r="S73" s="7">
        <v>256</v>
      </c>
      <c r="T73" s="7">
        <v>100</v>
      </c>
      <c r="U73" s="7">
        <v>212</v>
      </c>
      <c r="V73" s="7">
        <v>425</v>
      </c>
      <c r="W73" s="7">
        <v>631</v>
      </c>
      <c r="X73" s="7">
        <v>231</v>
      </c>
      <c r="Y73" s="7">
        <v>256</v>
      </c>
      <c r="Z73" s="7">
        <v>256</v>
      </c>
      <c r="AA73" s="6" t="s">
        <v>133</v>
      </c>
      <c r="AB73" s="6" t="s">
        <v>133</v>
      </c>
    </row>
    <row r="74" spans="1:28" ht="15.75" customHeight="1">
      <c r="A74" s="8">
        <v>68</v>
      </c>
      <c r="B74" s="11" t="s">
        <v>849</v>
      </c>
      <c r="C74" s="6">
        <v>11</v>
      </c>
      <c r="D74" s="6">
        <v>3.6</v>
      </c>
      <c r="E74" s="6">
        <v>6.25</v>
      </c>
      <c r="F74" s="10" t="s">
        <v>851</v>
      </c>
      <c r="G74" s="6">
        <v>22.6</v>
      </c>
      <c r="H74" t="s">
        <v>134</v>
      </c>
      <c r="I74" s="7">
        <v>961</v>
      </c>
      <c r="J74" s="7">
        <v>1530</v>
      </c>
      <c r="K74" s="7">
        <v>1692</v>
      </c>
      <c r="L74" s="7">
        <v>205</v>
      </c>
      <c r="M74" s="7">
        <v>252</v>
      </c>
      <c r="N74" s="7">
        <v>1033</v>
      </c>
      <c r="O74" s="7">
        <v>616</v>
      </c>
      <c r="P74" s="7">
        <v>914</v>
      </c>
      <c r="Q74" s="6" t="s">
        <v>133</v>
      </c>
      <c r="R74" s="7">
        <v>1058</v>
      </c>
      <c r="S74" s="7">
        <v>2142</v>
      </c>
      <c r="T74" s="7">
        <v>514</v>
      </c>
      <c r="U74" s="7">
        <v>918</v>
      </c>
      <c r="V74" s="7">
        <v>2466</v>
      </c>
      <c r="W74" s="7">
        <v>3632</v>
      </c>
      <c r="X74" s="7">
        <v>911</v>
      </c>
      <c r="Y74" s="7">
        <v>878</v>
      </c>
      <c r="Z74" s="7">
        <v>976</v>
      </c>
      <c r="AA74" s="7">
        <v>8464</v>
      </c>
      <c r="AB74" s="7">
        <v>20901</v>
      </c>
    </row>
    <row r="75" spans="1:28" ht="15.75" customHeight="1">
      <c r="A75" s="20" t="s">
        <v>856</v>
      </c>
      <c r="B75" s="11" t="s">
        <v>871</v>
      </c>
      <c r="C75" s="6">
        <v>11</v>
      </c>
      <c r="D75" s="6">
        <v>3.34</v>
      </c>
      <c r="E75" s="6">
        <v>6.25</v>
      </c>
      <c r="F75" s="10" t="s">
        <v>875</v>
      </c>
      <c r="G75" s="6">
        <v>21.1</v>
      </c>
      <c r="H75" t="s">
        <v>134</v>
      </c>
      <c r="I75" s="7">
        <v>648</v>
      </c>
      <c r="J75" s="7">
        <v>1316</v>
      </c>
      <c r="K75" s="7">
        <v>1607</v>
      </c>
      <c r="L75" s="7">
        <v>107</v>
      </c>
      <c r="M75" s="7">
        <v>204</v>
      </c>
      <c r="N75" s="7">
        <v>1727</v>
      </c>
      <c r="O75" s="7">
        <v>421</v>
      </c>
      <c r="P75" s="7">
        <v>608</v>
      </c>
      <c r="Q75" s="6" t="s">
        <v>133</v>
      </c>
      <c r="R75" s="7">
        <v>751</v>
      </c>
      <c r="S75" s="7">
        <v>1015</v>
      </c>
      <c r="T75" s="7">
        <v>775</v>
      </c>
      <c r="U75" s="7">
        <v>882</v>
      </c>
      <c r="V75" s="7">
        <v>2004</v>
      </c>
      <c r="W75" s="7">
        <v>3911</v>
      </c>
      <c r="X75" s="7">
        <v>678</v>
      </c>
      <c r="Y75" s="7">
        <v>825</v>
      </c>
      <c r="Z75" s="7">
        <v>865</v>
      </c>
      <c r="AA75" s="7">
        <v>7505</v>
      </c>
      <c r="AB75" s="7">
        <v>18460</v>
      </c>
    </row>
    <row r="76" spans="1:28" ht="15.75" customHeight="1">
      <c r="A76" s="8">
        <v>69</v>
      </c>
      <c r="B76" s="11" t="s">
        <v>881</v>
      </c>
      <c r="C76" s="6" t="s">
        <v>133</v>
      </c>
      <c r="D76" s="6" t="s">
        <v>133</v>
      </c>
      <c r="E76" s="6" t="s">
        <v>133</v>
      </c>
      <c r="F76" s="6" t="s">
        <v>133</v>
      </c>
      <c r="G76" s="6" t="s">
        <v>133</v>
      </c>
      <c r="H76" t="s">
        <v>347</v>
      </c>
      <c r="I76" s="7">
        <v>238</v>
      </c>
      <c r="J76" s="7">
        <v>394</v>
      </c>
      <c r="K76" s="7">
        <v>356</v>
      </c>
      <c r="L76" s="7">
        <v>156</v>
      </c>
      <c r="M76" s="7">
        <v>112</v>
      </c>
      <c r="N76" s="7">
        <v>281</v>
      </c>
      <c r="O76" s="7">
        <v>150</v>
      </c>
      <c r="P76" s="7">
        <v>238</v>
      </c>
      <c r="Q76" s="7">
        <v>63</v>
      </c>
      <c r="R76" s="7">
        <v>300</v>
      </c>
      <c r="S76" s="7">
        <v>456</v>
      </c>
      <c r="T76" s="7">
        <v>131</v>
      </c>
      <c r="U76" s="7">
        <v>262</v>
      </c>
      <c r="V76" s="7">
        <v>631</v>
      </c>
      <c r="W76" s="7">
        <v>1044</v>
      </c>
      <c r="X76" s="7">
        <v>238</v>
      </c>
      <c r="Y76" s="7">
        <v>294</v>
      </c>
      <c r="Z76" s="7">
        <v>344</v>
      </c>
      <c r="AA76" s="7">
        <v>2288</v>
      </c>
      <c r="AB76" s="7">
        <v>5688</v>
      </c>
    </row>
    <row r="77" spans="1:28" ht="15.75" customHeight="1">
      <c r="A77" s="8">
        <v>70</v>
      </c>
      <c r="B77" s="11" t="s">
        <v>888</v>
      </c>
      <c r="C77" s="6">
        <v>9.1999999999999993</v>
      </c>
      <c r="D77" s="6">
        <v>5.12</v>
      </c>
      <c r="E77" s="6">
        <v>6.25</v>
      </c>
      <c r="F77" s="10" t="s">
        <v>892</v>
      </c>
      <c r="G77" s="6">
        <v>31.1</v>
      </c>
      <c r="H77" t="s">
        <v>134</v>
      </c>
      <c r="I77" s="7">
        <v>819</v>
      </c>
      <c r="J77" s="7">
        <v>1377</v>
      </c>
      <c r="K77" s="7">
        <v>1219</v>
      </c>
      <c r="L77" s="7">
        <v>179</v>
      </c>
      <c r="M77" s="7">
        <v>225</v>
      </c>
      <c r="N77" s="7">
        <v>865</v>
      </c>
      <c r="O77" s="7">
        <v>691</v>
      </c>
      <c r="P77" s="7">
        <v>768</v>
      </c>
      <c r="Q77" s="6" t="s">
        <v>133</v>
      </c>
      <c r="R77" s="7">
        <v>963</v>
      </c>
      <c r="S77" s="7">
        <v>2227</v>
      </c>
      <c r="T77" s="7">
        <v>640</v>
      </c>
      <c r="U77" s="7">
        <v>850</v>
      </c>
      <c r="V77" s="7">
        <v>2130</v>
      </c>
      <c r="W77" s="7">
        <v>3876</v>
      </c>
      <c r="X77" s="7">
        <v>1152</v>
      </c>
      <c r="Y77" s="7">
        <v>963</v>
      </c>
      <c r="Z77" s="7">
        <v>1039</v>
      </c>
      <c r="AA77" t="s">
        <v>896</v>
      </c>
      <c r="AB77" t="s">
        <v>897</v>
      </c>
    </row>
    <row r="78" spans="1:28" ht="15.75" customHeight="1">
      <c r="A78" s="8">
        <v>71</v>
      </c>
      <c r="B78" s="11" t="s">
        <v>900</v>
      </c>
      <c r="C78" s="6">
        <v>8</v>
      </c>
      <c r="D78" s="6">
        <v>6.65</v>
      </c>
      <c r="E78" s="6">
        <v>5.71</v>
      </c>
      <c r="F78" s="10" t="s">
        <v>902</v>
      </c>
      <c r="G78" s="6">
        <v>39.4</v>
      </c>
      <c r="H78" t="s">
        <v>134</v>
      </c>
      <c r="I78" s="7">
        <v>1889</v>
      </c>
      <c r="J78" s="7">
        <v>3232</v>
      </c>
      <c r="K78" s="7">
        <v>2653</v>
      </c>
      <c r="L78" s="7">
        <v>525</v>
      </c>
      <c r="M78" s="7">
        <v>552</v>
      </c>
      <c r="N78" s="7">
        <v>2055</v>
      </c>
      <c r="O78" s="7">
        <v>1303</v>
      </c>
      <c r="P78" s="7">
        <v>1603</v>
      </c>
      <c r="Q78" s="7">
        <v>532</v>
      </c>
      <c r="R78" s="7">
        <v>1995</v>
      </c>
      <c r="S78" s="7">
        <v>3006</v>
      </c>
      <c r="T78" s="7">
        <v>1051</v>
      </c>
      <c r="U78" s="7">
        <v>1769</v>
      </c>
      <c r="V78" s="7">
        <v>4861</v>
      </c>
      <c r="W78" s="7">
        <v>7774</v>
      </c>
      <c r="X78" s="7">
        <v>1736</v>
      </c>
      <c r="Y78" s="7">
        <v>2281</v>
      </c>
      <c r="Z78" s="7">
        <v>2128</v>
      </c>
      <c r="AA78" s="7">
        <v>16339</v>
      </c>
      <c r="AB78" s="7">
        <v>40945</v>
      </c>
    </row>
    <row r="79" spans="1:28" ht="15.75" customHeight="1">
      <c r="A79" s="8">
        <v>72</v>
      </c>
      <c r="B79" s="11" t="s">
        <v>905</v>
      </c>
      <c r="C79" s="6">
        <v>8</v>
      </c>
      <c r="D79" s="6">
        <v>8.06</v>
      </c>
      <c r="E79" s="6">
        <v>5.71</v>
      </c>
      <c r="F79" s="10" t="s">
        <v>909</v>
      </c>
      <c r="G79" s="6">
        <v>61.2</v>
      </c>
      <c r="H79" t="s">
        <v>134</v>
      </c>
      <c r="I79" s="7">
        <v>2434</v>
      </c>
      <c r="J79" s="7">
        <v>3941</v>
      </c>
      <c r="K79" s="7">
        <v>3063</v>
      </c>
      <c r="L79" s="7">
        <v>717</v>
      </c>
      <c r="M79" s="7">
        <v>838</v>
      </c>
      <c r="N79" s="7">
        <v>2523</v>
      </c>
      <c r="O79" s="7">
        <v>1910</v>
      </c>
      <c r="P79" s="7">
        <v>2152</v>
      </c>
      <c r="Q79" s="6" t="s">
        <v>133</v>
      </c>
      <c r="R79" s="7">
        <v>2636</v>
      </c>
      <c r="S79" s="7">
        <v>3571</v>
      </c>
      <c r="T79" s="7">
        <v>1282</v>
      </c>
      <c r="U79" s="7">
        <v>2289</v>
      </c>
      <c r="V79" s="7">
        <v>5795</v>
      </c>
      <c r="W79" s="7">
        <v>9325</v>
      </c>
      <c r="X79" s="7">
        <v>2241</v>
      </c>
      <c r="Y79" s="7">
        <v>2829</v>
      </c>
      <c r="Z79" s="7">
        <v>2797</v>
      </c>
      <c r="AA79" s="7">
        <v>20988</v>
      </c>
      <c r="AB79" s="7">
        <v>51117</v>
      </c>
    </row>
    <row r="80" spans="1:28" ht="15.75" customHeight="1">
      <c r="A80" s="8">
        <v>73</v>
      </c>
      <c r="B80" s="11" t="s">
        <v>162</v>
      </c>
      <c r="C80" s="6">
        <v>92</v>
      </c>
      <c r="D80" s="6">
        <v>0.56000000000000005</v>
      </c>
      <c r="E80" s="6">
        <v>5.71</v>
      </c>
      <c r="F80" s="10" t="s">
        <v>917</v>
      </c>
      <c r="G80" s="6">
        <v>30</v>
      </c>
      <c r="H80" t="s">
        <v>134</v>
      </c>
      <c r="I80" s="7">
        <v>171</v>
      </c>
      <c r="J80" s="7">
        <v>278</v>
      </c>
      <c r="K80" s="7">
        <v>195</v>
      </c>
      <c r="L80" s="7">
        <v>50</v>
      </c>
      <c r="M80" s="7">
        <v>57</v>
      </c>
      <c r="N80" s="7">
        <v>175</v>
      </c>
      <c r="O80" s="7">
        <v>133</v>
      </c>
      <c r="P80" s="7">
        <v>128</v>
      </c>
      <c r="Q80" s="7">
        <v>48</v>
      </c>
      <c r="R80" s="7">
        <v>165</v>
      </c>
      <c r="S80" s="7">
        <v>253</v>
      </c>
      <c r="T80" s="7">
        <v>84</v>
      </c>
      <c r="U80" s="7">
        <v>147</v>
      </c>
      <c r="V80" s="7">
        <v>390</v>
      </c>
      <c r="W80" s="7">
        <v>608</v>
      </c>
      <c r="X80" s="7">
        <v>142</v>
      </c>
      <c r="Y80" s="7">
        <v>171</v>
      </c>
      <c r="Z80" s="7">
        <v>171</v>
      </c>
      <c r="AA80" s="7">
        <v>1400</v>
      </c>
      <c r="AB80" s="7">
        <v>3366</v>
      </c>
    </row>
    <row r="81" spans="1:28" ht="14.25" customHeight="1">
      <c r="A81" s="8">
        <v>74</v>
      </c>
      <c r="B81" s="9" t="s">
        <v>921</v>
      </c>
      <c r="C81" s="6">
        <v>61</v>
      </c>
      <c r="D81" s="6">
        <v>2.98</v>
      </c>
      <c r="E81" s="6">
        <v>5.71</v>
      </c>
      <c r="F81" s="10" t="s">
        <v>924</v>
      </c>
      <c r="G81" s="6">
        <v>38.6</v>
      </c>
      <c r="H81" t="s">
        <v>134</v>
      </c>
      <c r="I81" s="7">
        <v>924</v>
      </c>
      <c r="J81" s="7">
        <v>1517</v>
      </c>
      <c r="K81" s="7">
        <v>1120</v>
      </c>
      <c r="L81" s="7">
        <v>259</v>
      </c>
      <c r="M81" s="7">
        <v>283</v>
      </c>
      <c r="N81" s="7">
        <v>912</v>
      </c>
      <c r="O81" s="7">
        <v>614</v>
      </c>
      <c r="P81" s="7">
        <v>742</v>
      </c>
      <c r="Q81" s="6">
        <v>235</v>
      </c>
      <c r="R81" s="6">
        <v>921</v>
      </c>
      <c r="S81" s="7">
        <v>1216</v>
      </c>
      <c r="T81" s="7">
        <v>447</v>
      </c>
      <c r="U81" s="7">
        <v>825</v>
      </c>
      <c r="V81" s="7">
        <v>2121</v>
      </c>
      <c r="W81" s="7">
        <v>3183</v>
      </c>
      <c r="X81" s="7">
        <v>790</v>
      </c>
      <c r="Y81" s="7">
        <v>948</v>
      </c>
      <c r="Z81" s="7">
        <v>971</v>
      </c>
      <c r="AA81" s="7">
        <v>7527</v>
      </c>
      <c r="AB81" s="7">
        <v>18032</v>
      </c>
    </row>
    <row r="82" spans="1:28" ht="28.5" customHeight="1">
      <c r="A82" s="20" t="s">
        <v>928</v>
      </c>
      <c r="B82" s="9" t="s">
        <v>930</v>
      </c>
      <c r="C82" s="6">
        <v>10.7</v>
      </c>
      <c r="D82" s="6">
        <v>3.92</v>
      </c>
      <c r="E82" s="6">
        <v>6.25</v>
      </c>
      <c r="F82" s="10" t="s">
        <v>933</v>
      </c>
      <c r="G82" s="6">
        <v>24.5</v>
      </c>
      <c r="H82" t="s">
        <v>134</v>
      </c>
      <c r="I82" s="7">
        <v>980</v>
      </c>
      <c r="J82" s="7">
        <v>1779</v>
      </c>
      <c r="K82" s="7">
        <v>1348</v>
      </c>
      <c r="L82" s="7">
        <v>333</v>
      </c>
      <c r="M82" s="7">
        <v>294</v>
      </c>
      <c r="N82" s="7">
        <v>1262</v>
      </c>
      <c r="O82" s="7">
        <v>858</v>
      </c>
      <c r="P82" s="7">
        <v>1078</v>
      </c>
      <c r="Q82" s="11"/>
      <c r="R82" s="7">
        <v>1129</v>
      </c>
      <c r="S82" s="7">
        <v>1152</v>
      </c>
      <c r="T82" s="7">
        <v>662</v>
      </c>
      <c r="U82" s="7">
        <v>1078</v>
      </c>
      <c r="V82" s="7">
        <v>2368</v>
      </c>
      <c r="W82" s="7">
        <v>2524</v>
      </c>
      <c r="X82" s="7">
        <v>945</v>
      </c>
      <c r="Y82" s="7">
        <v>1019</v>
      </c>
      <c r="Z82" s="7">
        <v>1239</v>
      </c>
      <c r="AA82" t="s">
        <v>937</v>
      </c>
      <c r="AB82" t="s">
        <v>938</v>
      </c>
    </row>
    <row r="83" spans="1:28" ht="15.75" customHeight="1">
      <c r="A83" s="8">
        <v>75</v>
      </c>
      <c r="B83" s="11" t="s">
        <v>939</v>
      </c>
      <c r="C83" s="6">
        <v>5.2</v>
      </c>
      <c r="D83" s="6">
        <v>3.01</v>
      </c>
      <c r="E83" s="6">
        <v>6.25</v>
      </c>
      <c r="F83" s="6">
        <v>18.8</v>
      </c>
      <c r="G83" s="6" t="s">
        <v>133</v>
      </c>
      <c r="H83" t="s">
        <v>134</v>
      </c>
      <c r="I83" s="6">
        <v>978</v>
      </c>
      <c r="J83" s="6">
        <v>1279</v>
      </c>
      <c r="K83" s="6">
        <v>1111</v>
      </c>
      <c r="L83" s="6">
        <v>169</v>
      </c>
      <c r="M83" s="6" t="s">
        <v>133</v>
      </c>
      <c r="N83" s="6">
        <v>584</v>
      </c>
      <c r="O83" s="6" t="s">
        <v>133</v>
      </c>
      <c r="P83" s="6">
        <v>394</v>
      </c>
      <c r="Q83" s="6">
        <v>57</v>
      </c>
      <c r="R83" s="6">
        <v>677</v>
      </c>
      <c r="S83" s="6">
        <v>1186</v>
      </c>
      <c r="T83" s="6">
        <v>301</v>
      </c>
      <c r="U83" s="6" t="s">
        <v>133</v>
      </c>
      <c r="V83" s="6" t="s">
        <v>133</v>
      </c>
      <c r="W83" s="6" t="s">
        <v>133</v>
      </c>
      <c r="X83" s="6" t="s">
        <v>133</v>
      </c>
      <c r="Y83" s="6" t="s">
        <v>133</v>
      </c>
      <c r="Z83" s="6" t="s">
        <v>133</v>
      </c>
      <c r="AA83" s="6" t="s">
        <v>133</v>
      </c>
      <c r="AB83" s="6" t="s">
        <v>133</v>
      </c>
    </row>
    <row r="84" spans="1:28" ht="15.75" customHeight="1">
      <c r="A84" s="8">
        <v>76</v>
      </c>
      <c r="B84" s="11" t="s">
        <v>945</v>
      </c>
      <c r="C84" s="6" t="s">
        <v>133</v>
      </c>
      <c r="D84" s="6">
        <v>5.25</v>
      </c>
      <c r="E84" s="6">
        <v>6.25</v>
      </c>
      <c r="F84" s="6">
        <v>32.799999999999997</v>
      </c>
      <c r="G84" s="6" t="s">
        <v>133</v>
      </c>
      <c r="H84" t="s">
        <v>134</v>
      </c>
      <c r="I84" s="7">
        <v>1575</v>
      </c>
      <c r="J84" s="7">
        <v>2494</v>
      </c>
      <c r="K84" s="7">
        <v>2037</v>
      </c>
      <c r="L84" s="7">
        <v>394</v>
      </c>
      <c r="M84" s="7">
        <v>294</v>
      </c>
      <c r="N84" s="7">
        <v>1575</v>
      </c>
      <c r="O84" s="7">
        <v>1675</v>
      </c>
      <c r="P84" s="7">
        <v>1313</v>
      </c>
      <c r="Q84" s="6" t="s">
        <v>133</v>
      </c>
      <c r="R84" s="7">
        <v>1806</v>
      </c>
      <c r="S84" s="7">
        <v>2594</v>
      </c>
      <c r="T84" s="7">
        <v>688</v>
      </c>
      <c r="U84" s="7">
        <v>1150</v>
      </c>
      <c r="V84" s="7">
        <v>4169</v>
      </c>
      <c r="W84" s="7">
        <v>4006</v>
      </c>
      <c r="X84" s="7">
        <v>1512</v>
      </c>
      <c r="Y84" s="7">
        <v>1937</v>
      </c>
      <c r="Z84" s="7">
        <v>1607</v>
      </c>
      <c r="AA84" s="7">
        <v>13163</v>
      </c>
      <c r="AB84" s="7">
        <v>30826</v>
      </c>
    </row>
    <row r="85" spans="1:28" ht="15.75" customHeight="1">
      <c r="A85" s="8">
        <v>77</v>
      </c>
      <c r="B85" s="11" t="s">
        <v>951</v>
      </c>
      <c r="C85" s="6" t="s">
        <v>133</v>
      </c>
      <c r="D85" s="6">
        <v>4.13</v>
      </c>
      <c r="E85" s="6">
        <v>6.25</v>
      </c>
      <c r="F85" s="6">
        <v>25.8</v>
      </c>
      <c r="G85" s="6" t="s">
        <v>133</v>
      </c>
      <c r="H85" t="s">
        <v>134</v>
      </c>
      <c r="I85" s="7">
        <v>941</v>
      </c>
      <c r="J85" s="7">
        <v>1775</v>
      </c>
      <c r="K85" s="7">
        <v>1490</v>
      </c>
      <c r="L85" s="7">
        <v>289</v>
      </c>
      <c r="M85" s="7">
        <v>248</v>
      </c>
      <c r="N85" s="7">
        <v>978</v>
      </c>
      <c r="O85" s="7">
        <v>611</v>
      </c>
      <c r="P85" s="7">
        <v>863</v>
      </c>
      <c r="Q85" s="6" t="s">
        <v>133</v>
      </c>
      <c r="R85" s="7">
        <v>1028</v>
      </c>
      <c r="S85" s="7">
        <v>2163</v>
      </c>
      <c r="T85" s="7">
        <v>652</v>
      </c>
      <c r="U85" s="7">
        <v>925</v>
      </c>
      <c r="V85" s="7">
        <v>2774</v>
      </c>
      <c r="W85" s="7">
        <v>5263</v>
      </c>
      <c r="X85" s="7">
        <v>1015</v>
      </c>
      <c r="Y85" s="7">
        <v>1011</v>
      </c>
      <c r="Z85" s="7">
        <v>1160</v>
      </c>
      <c r="AA85" t="s">
        <v>954</v>
      </c>
      <c r="AB85" t="s">
        <v>955</v>
      </c>
    </row>
    <row r="86" spans="1:28" ht="15.75" customHeight="1">
      <c r="A86" s="8">
        <v>78</v>
      </c>
      <c r="B86" s="11" t="s">
        <v>959</v>
      </c>
      <c r="C86" s="12">
        <v>9.1999999999999993</v>
      </c>
      <c r="D86" s="12">
        <v>2.96</v>
      </c>
      <c r="E86" s="12">
        <v>6.25</v>
      </c>
      <c r="F86" s="12">
        <v>18.5</v>
      </c>
      <c r="G86" s="12" t="s">
        <v>133</v>
      </c>
      <c r="H86" t="s">
        <v>134</v>
      </c>
      <c r="I86" s="15">
        <v>814</v>
      </c>
      <c r="J86" s="15">
        <v>1424</v>
      </c>
      <c r="K86" s="15">
        <v>1258</v>
      </c>
      <c r="L86" s="15">
        <v>352</v>
      </c>
      <c r="M86" s="15">
        <v>278</v>
      </c>
      <c r="N86" s="15">
        <v>980</v>
      </c>
      <c r="O86" s="15">
        <v>796</v>
      </c>
      <c r="P86" s="15">
        <v>758</v>
      </c>
      <c r="Q86" s="12" t="s">
        <v>133</v>
      </c>
      <c r="R86" s="15">
        <v>1036</v>
      </c>
      <c r="S86" s="15">
        <v>1148</v>
      </c>
      <c r="T86" s="15">
        <v>684</v>
      </c>
      <c r="U86" s="15">
        <v>796</v>
      </c>
      <c r="V86" s="15">
        <v>1998</v>
      </c>
      <c r="W86" s="15">
        <v>2480</v>
      </c>
      <c r="X86" s="15">
        <v>796</v>
      </c>
      <c r="Y86" s="15">
        <v>852</v>
      </c>
      <c r="Z86" s="15">
        <v>1148</v>
      </c>
      <c r="AA86" t="s">
        <v>966</v>
      </c>
      <c r="AB86" t="s">
        <v>967</v>
      </c>
    </row>
    <row r="87" spans="1:28" ht="15.75" customHeight="1">
      <c r="A87" s="4">
        <v>79</v>
      </c>
      <c r="B87" s="11" t="s">
        <v>971</v>
      </c>
      <c r="C87" s="6" t="s">
        <v>133</v>
      </c>
      <c r="D87" s="6" t="s">
        <v>133</v>
      </c>
      <c r="E87" s="6" t="s">
        <v>133</v>
      </c>
      <c r="F87" s="6" t="s">
        <v>133</v>
      </c>
      <c r="G87" s="6" t="s">
        <v>133</v>
      </c>
      <c r="H87" t="s">
        <v>347</v>
      </c>
      <c r="I87" s="6">
        <v>288</v>
      </c>
      <c r="J87" s="6">
        <v>413</v>
      </c>
      <c r="K87" s="6">
        <v>325</v>
      </c>
      <c r="L87" s="6">
        <v>71</v>
      </c>
      <c r="M87" s="6" t="s">
        <v>133</v>
      </c>
      <c r="N87" s="6">
        <v>244</v>
      </c>
      <c r="O87" s="6" t="s">
        <v>133</v>
      </c>
      <c r="P87" s="6">
        <v>219</v>
      </c>
      <c r="Q87" s="6">
        <v>64</v>
      </c>
      <c r="R87" s="6">
        <v>369</v>
      </c>
      <c r="S87" s="6">
        <v>369</v>
      </c>
      <c r="T87" s="6">
        <v>125</v>
      </c>
      <c r="U87" s="6" t="s">
        <v>133</v>
      </c>
      <c r="V87" s="6" t="s">
        <v>133</v>
      </c>
      <c r="W87" s="6" t="s">
        <v>133</v>
      </c>
      <c r="X87" s="6" t="s">
        <v>133</v>
      </c>
      <c r="Y87" s="6" t="s">
        <v>133</v>
      </c>
      <c r="Z87" s="6" t="s">
        <v>133</v>
      </c>
      <c r="AA87" s="6" t="s">
        <v>133</v>
      </c>
      <c r="AB87" s="6" t="s">
        <v>133</v>
      </c>
    </row>
    <row r="88" spans="1:28" ht="15.75" customHeight="1">
      <c r="A88" s="8">
        <v>80</v>
      </c>
      <c r="B88" s="11" t="s">
        <v>981</v>
      </c>
      <c r="C88" s="6" t="s">
        <v>133</v>
      </c>
      <c r="D88" s="6" t="s">
        <v>133</v>
      </c>
      <c r="E88" s="6" t="s">
        <v>133</v>
      </c>
      <c r="F88" s="6" t="s">
        <v>133</v>
      </c>
      <c r="G88" s="6" t="s">
        <v>133</v>
      </c>
      <c r="H88" t="s">
        <v>347</v>
      </c>
      <c r="I88" s="7">
        <v>225</v>
      </c>
      <c r="J88" s="7">
        <v>375</v>
      </c>
      <c r="K88" s="7">
        <v>309</v>
      </c>
      <c r="L88" s="7">
        <v>84</v>
      </c>
      <c r="M88" s="7">
        <v>107</v>
      </c>
      <c r="N88" s="7">
        <v>252</v>
      </c>
      <c r="O88" s="7">
        <v>217</v>
      </c>
      <c r="P88" s="7">
        <v>253</v>
      </c>
      <c r="Q88" s="6" t="s">
        <v>133</v>
      </c>
      <c r="R88" s="6">
        <v>310</v>
      </c>
      <c r="S88" s="7">
        <v>463</v>
      </c>
      <c r="T88" s="7">
        <v>139</v>
      </c>
      <c r="U88" s="7">
        <v>244</v>
      </c>
      <c r="V88" s="7">
        <v>528</v>
      </c>
      <c r="W88" s="7">
        <v>858</v>
      </c>
      <c r="X88" s="7">
        <v>365</v>
      </c>
      <c r="Y88" s="7">
        <v>320</v>
      </c>
      <c r="Z88" s="7">
        <v>232</v>
      </c>
      <c r="AA88" t="s">
        <v>987</v>
      </c>
      <c r="AB88" t="s">
        <v>988</v>
      </c>
    </row>
    <row r="89" spans="1:28" ht="39" customHeight="1">
      <c r="A89" s="8">
        <v>81</v>
      </c>
      <c r="B89" s="9" t="s">
        <v>992</v>
      </c>
      <c r="C89" s="6">
        <v>82.3</v>
      </c>
      <c r="D89" s="6">
        <v>0.17</v>
      </c>
      <c r="E89" s="6">
        <v>5.3</v>
      </c>
      <c r="F89" s="10" t="s">
        <v>995</v>
      </c>
      <c r="G89" s="6">
        <v>4.4000000000000004</v>
      </c>
      <c r="H89" t="s">
        <v>134</v>
      </c>
      <c r="I89" s="7">
        <v>36</v>
      </c>
      <c r="J89" s="7">
        <v>65</v>
      </c>
      <c r="K89" s="7">
        <v>53</v>
      </c>
      <c r="L89" s="7">
        <v>15</v>
      </c>
      <c r="M89" s="7">
        <v>22</v>
      </c>
      <c r="N89" s="7">
        <v>43</v>
      </c>
      <c r="O89" s="7">
        <v>37</v>
      </c>
      <c r="P89" s="7">
        <v>45</v>
      </c>
      <c r="Q89" s="7">
        <v>17</v>
      </c>
      <c r="R89" s="7">
        <v>48</v>
      </c>
      <c r="S89" s="7">
        <v>41</v>
      </c>
      <c r="T89" s="7">
        <v>19</v>
      </c>
      <c r="U89" s="7">
        <v>57</v>
      </c>
      <c r="V89" s="7">
        <v>88</v>
      </c>
      <c r="W89" s="7">
        <v>97</v>
      </c>
      <c r="X89" s="7">
        <v>49</v>
      </c>
      <c r="Y89" s="7">
        <v>47</v>
      </c>
      <c r="Z89" s="7">
        <v>54</v>
      </c>
      <c r="AA89" s="7">
        <v>380</v>
      </c>
      <c r="AB89" s="7">
        <v>833</v>
      </c>
    </row>
    <row r="90" spans="1:28" ht="15.75" customHeight="1">
      <c r="A90" s="8">
        <v>82</v>
      </c>
      <c r="B90" s="11" t="s">
        <v>1003</v>
      </c>
      <c r="C90" s="6">
        <v>5.8</v>
      </c>
      <c r="D90" s="6">
        <v>0.38</v>
      </c>
      <c r="E90" s="6">
        <v>5.3</v>
      </c>
      <c r="F90" s="10" t="s">
        <v>1007</v>
      </c>
      <c r="G90" s="6">
        <v>1.7</v>
      </c>
      <c r="H90" t="s">
        <v>134</v>
      </c>
      <c r="I90" s="7">
        <v>62</v>
      </c>
      <c r="J90" s="7">
        <v>121</v>
      </c>
      <c r="K90" s="7">
        <v>95</v>
      </c>
      <c r="L90" s="7">
        <v>19</v>
      </c>
      <c r="M90" s="6" t="s">
        <v>133</v>
      </c>
      <c r="N90" s="7">
        <v>83</v>
      </c>
      <c r="O90" s="6" t="s">
        <v>133</v>
      </c>
      <c r="P90" s="7">
        <v>71</v>
      </c>
      <c r="Q90" s="6">
        <v>22</v>
      </c>
      <c r="R90" s="7">
        <v>81</v>
      </c>
      <c r="S90" s="7">
        <v>373</v>
      </c>
      <c r="T90" s="7">
        <v>57</v>
      </c>
      <c r="U90" s="7">
        <v>90</v>
      </c>
      <c r="V90" s="7">
        <v>166</v>
      </c>
      <c r="W90" s="7">
        <v>342</v>
      </c>
      <c r="X90" s="7">
        <v>95</v>
      </c>
      <c r="Y90" s="7">
        <v>69</v>
      </c>
      <c r="Z90" s="7">
        <v>86</v>
      </c>
      <c r="AA90" s="6" t="s">
        <v>133</v>
      </c>
      <c r="AB90" s="6" t="s">
        <v>133</v>
      </c>
    </row>
    <row r="91" spans="1:28" ht="15.75" customHeight="1">
      <c r="A91" s="8">
        <v>83</v>
      </c>
      <c r="B91" s="11" t="s">
        <v>1013</v>
      </c>
      <c r="C91" s="6" t="s">
        <v>133</v>
      </c>
      <c r="D91" s="6" t="s">
        <v>133</v>
      </c>
      <c r="E91" s="6" t="s">
        <v>133</v>
      </c>
      <c r="F91" s="6" t="s">
        <v>133</v>
      </c>
      <c r="G91" s="6" t="s">
        <v>133</v>
      </c>
      <c r="H91" t="s">
        <v>347</v>
      </c>
      <c r="I91" s="7">
        <v>131</v>
      </c>
      <c r="J91" s="7">
        <v>225</v>
      </c>
      <c r="K91" s="7">
        <v>269</v>
      </c>
      <c r="L91" s="7">
        <v>75</v>
      </c>
      <c r="M91" s="7">
        <v>131</v>
      </c>
      <c r="N91" s="7">
        <v>131</v>
      </c>
      <c r="O91" s="7">
        <v>88</v>
      </c>
      <c r="P91" s="7">
        <v>156</v>
      </c>
      <c r="Q91" s="7">
        <v>124</v>
      </c>
      <c r="R91" s="7">
        <v>175</v>
      </c>
      <c r="S91" s="7">
        <v>1525</v>
      </c>
      <c r="T91" s="7">
        <v>88</v>
      </c>
      <c r="U91" s="7">
        <v>250</v>
      </c>
      <c r="V91" s="7">
        <v>313</v>
      </c>
      <c r="W91" s="7">
        <v>513</v>
      </c>
      <c r="X91" s="7">
        <v>175</v>
      </c>
      <c r="Y91" s="7">
        <v>175</v>
      </c>
      <c r="Z91" s="7">
        <v>169</v>
      </c>
      <c r="AA91" s="7">
        <v>1505</v>
      </c>
      <c r="AB91" s="7">
        <v>4713</v>
      </c>
    </row>
    <row r="92" spans="1:28" ht="15.75" customHeight="1">
      <c r="A92" s="8">
        <v>84</v>
      </c>
      <c r="B92" s="9" t="s">
        <v>1024</v>
      </c>
      <c r="C92" s="6" t="s">
        <v>133</v>
      </c>
      <c r="D92" s="6" t="s">
        <v>133</v>
      </c>
      <c r="E92" s="6" t="s">
        <v>133</v>
      </c>
      <c r="F92" s="6" t="s">
        <v>133</v>
      </c>
      <c r="G92" s="6" t="s">
        <v>133</v>
      </c>
      <c r="H92" t="s">
        <v>347</v>
      </c>
      <c r="I92" s="7">
        <v>177</v>
      </c>
      <c r="J92" s="7">
        <v>309</v>
      </c>
      <c r="K92" s="7">
        <v>249</v>
      </c>
      <c r="L92" s="7">
        <v>62</v>
      </c>
      <c r="M92" s="7">
        <v>90</v>
      </c>
      <c r="N92" s="7">
        <v>207</v>
      </c>
      <c r="O92" s="7">
        <v>136</v>
      </c>
      <c r="P92" s="7">
        <v>179</v>
      </c>
      <c r="Q92" s="6" t="s">
        <v>133</v>
      </c>
      <c r="R92" s="7">
        <v>229</v>
      </c>
      <c r="S92" s="7">
        <v>218</v>
      </c>
      <c r="T92" s="7">
        <v>93</v>
      </c>
      <c r="U92" s="7">
        <v>254</v>
      </c>
      <c r="V92" s="7">
        <v>156</v>
      </c>
      <c r="W92" s="7">
        <v>435</v>
      </c>
      <c r="X92" s="7">
        <v>192</v>
      </c>
      <c r="Y92" s="7">
        <v>277</v>
      </c>
      <c r="Z92" s="7">
        <v>295</v>
      </c>
      <c r="AA92" t="s">
        <v>1030</v>
      </c>
      <c r="AB92" t="s">
        <v>1031</v>
      </c>
    </row>
    <row r="93" spans="1:28" ht="15.75" customHeight="1">
      <c r="A93" s="8">
        <v>85</v>
      </c>
      <c r="B93" s="11" t="s">
        <v>163</v>
      </c>
      <c r="C93" s="6">
        <v>4.8</v>
      </c>
      <c r="D93" s="6">
        <v>3.24</v>
      </c>
      <c r="E93" s="6">
        <v>5.18</v>
      </c>
      <c r="F93" s="10" t="s">
        <v>1035</v>
      </c>
      <c r="G93" s="6">
        <v>9.6</v>
      </c>
      <c r="H93" t="s">
        <v>134</v>
      </c>
      <c r="I93" s="7">
        <v>700</v>
      </c>
      <c r="J93" s="7">
        <v>1267</v>
      </c>
      <c r="K93" s="7">
        <v>454</v>
      </c>
      <c r="L93" s="7">
        <v>518</v>
      </c>
      <c r="M93" s="7">
        <v>172</v>
      </c>
      <c r="N93" s="7">
        <v>975</v>
      </c>
      <c r="O93" s="7">
        <v>593</v>
      </c>
      <c r="P93" s="7">
        <v>492</v>
      </c>
      <c r="Q93" s="6" t="s">
        <v>133</v>
      </c>
      <c r="R93" s="7">
        <v>1053</v>
      </c>
      <c r="S93" s="7">
        <v>1976</v>
      </c>
      <c r="T93" s="7">
        <v>450</v>
      </c>
      <c r="U93" s="7">
        <v>784</v>
      </c>
      <c r="V93" s="7">
        <v>1908</v>
      </c>
      <c r="W93" s="7">
        <v>4426</v>
      </c>
      <c r="X93" s="7">
        <v>1056</v>
      </c>
      <c r="Y93" s="7">
        <v>982</v>
      </c>
      <c r="Z93" s="7">
        <v>710</v>
      </c>
      <c r="AA93" s="7">
        <v>6396</v>
      </c>
      <c r="AB93" s="7">
        <v>18688</v>
      </c>
    </row>
    <row r="94" spans="1:28" ht="15.75" customHeight="1">
      <c r="A94" s="8">
        <v>86</v>
      </c>
      <c r="B94" s="11" t="s">
        <v>1045</v>
      </c>
      <c r="C94" s="6">
        <v>12.7</v>
      </c>
      <c r="D94" s="6">
        <v>3.13</v>
      </c>
      <c r="E94" s="6">
        <v>5.3</v>
      </c>
      <c r="F94" s="6">
        <v>16.600000000000001</v>
      </c>
      <c r="G94" s="6" t="s">
        <v>133</v>
      </c>
      <c r="H94" t="s">
        <v>134</v>
      </c>
      <c r="I94" s="7">
        <v>695</v>
      </c>
      <c r="J94" s="7">
        <v>1030</v>
      </c>
      <c r="K94" s="7">
        <v>970</v>
      </c>
      <c r="L94" s="7">
        <v>344</v>
      </c>
      <c r="M94" s="6" t="s">
        <v>133</v>
      </c>
      <c r="N94" s="7">
        <v>707</v>
      </c>
      <c r="O94" s="7">
        <v>657</v>
      </c>
      <c r="P94" s="7">
        <v>676</v>
      </c>
      <c r="Q94" s="6" t="s">
        <v>133</v>
      </c>
      <c r="R94" s="7">
        <v>842</v>
      </c>
      <c r="S94" s="7">
        <v>1449</v>
      </c>
      <c r="T94" s="7">
        <v>451</v>
      </c>
      <c r="U94" s="7">
        <v>667</v>
      </c>
      <c r="V94" s="7">
        <v>1624</v>
      </c>
      <c r="W94" s="7">
        <v>3005</v>
      </c>
      <c r="X94" s="7">
        <v>1703</v>
      </c>
      <c r="Y94" s="7">
        <v>707</v>
      </c>
      <c r="Z94" s="7">
        <v>1380</v>
      </c>
      <c r="AA94" s="6" t="s">
        <v>133</v>
      </c>
      <c r="AB94" s="6" t="s">
        <v>133</v>
      </c>
    </row>
    <row r="95" spans="1:28" ht="15.75" customHeight="1">
      <c r="A95" s="8">
        <v>87</v>
      </c>
      <c r="B95" s="11" t="s">
        <v>1054</v>
      </c>
      <c r="C95" s="6" t="s">
        <v>133</v>
      </c>
      <c r="D95" s="6" t="s">
        <v>133</v>
      </c>
      <c r="E95" s="6" t="s">
        <v>133</v>
      </c>
      <c r="F95" s="6" t="s">
        <v>133</v>
      </c>
      <c r="G95" s="6" t="s">
        <v>133</v>
      </c>
      <c r="H95" t="s">
        <v>347</v>
      </c>
      <c r="I95" s="7">
        <v>205</v>
      </c>
      <c r="J95" s="7">
        <v>342</v>
      </c>
      <c r="K95" s="7">
        <v>167</v>
      </c>
      <c r="L95" s="7">
        <v>97</v>
      </c>
      <c r="M95" s="7">
        <v>160</v>
      </c>
      <c r="N95" s="7">
        <v>226</v>
      </c>
      <c r="O95" s="7">
        <v>140</v>
      </c>
      <c r="P95" s="7">
        <v>184</v>
      </c>
      <c r="Q95" s="6" t="s">
        <v>133</v>
      </c>
      <c r="R95" s="7">
        <v>261</v>
      </c>
      <c r="S95" s="7">
        <v>550</v>
      </c>
      <c r="T95" s="7">
        <v>146</v>
      </c>
      <c r="U95" s="7">
        <v>199</v>
      </c>
      <c r="V95" s="7">
        <v>375</v>
      </c>
      <c r="W95" s="7">
        <v>1188</v>
      </c>
      <c r="X95" s="7">
        <v>273</v>
      </c>
      <c r="Y95" s="7">
        <v>303</v>
      </c>
      <c r="Z95" s="7">
        <v>235</v>
      </c>
      <c r="AA95" t="s">
        <v>1060</v>
      </c>
      <c r="AB95" t="s">
        <v>1062</v>
      </c>
    </row>
    <row r="96" spans="1:28" ht="15.75" customHeight="1">
      <c r="A96" s="4">
        <v>88</v>
      </c>
      <c r="B96" s="11" t="s">
        <v>1065</v>
      </c>
      <c r="C96" s="6" t="s">
        <v>133</v>
      </c>
      <c r="D96" s="6" t="s">
        <v>133</v>
      </c>
      <c r="E96" s="6" t="s">
        <v>133</v>
      </c>
      <c r="F96" s="6" t="s">
        <v>133</v>
      </c>
      <c r="G96" s="6" t="s">
        <v>133</v>
      </c>
      <c r="H96" t="s">
        <v>347</v>
      </c>
      <c r="I96" s="6">
        <v>274</v>
      </c>
      <c r="J96" s="6">
        <v>352</v>
      </c>
      <c r="K96" s="6">
        <v>276</v>
      </c>
      <c r="L96" s="6">
        <v>122</v>
      </c>
      <c r="M96" s="6">
        <v>60</v>
      </c>
      <c r="N96" s="6">
        <v>264</v>
      </c>
      <c r="O96" s="6">
        <v>110</v>
      </c>
      <c r="P96" s="6">
        <v>182</v>
      </c>
      <c r="Q96" s="6">
        <v>44</v>
      </c>
      <c r="R96" s="6">
        <v>300</v>
      </c>
      <c r="S96" s="6">
        <v>628</v>
      </c>
      <c r="T96" s="6">
        <v>194</v>
      </c>
      <c r="U96" s="6" t="s">
        <v>133</v>
      </c>
      <c r="V96" s="6" t="s">
        <v>133</v>
      </c>
      <c r="W96" s="11"/>
      <c r="X96" s="6" t="s">
        <v>133</v>
      </c>
      <c r="Y96" s="6" t="s">
        <v>133</v>
      </c>
      <c r="Z96" s="6" t="s">
        <v>133</v>
      </c>
      <c r="AA96" s="6">
        <v>1974</v>
      </c>
      <c r="AB96" s="6" t="s">
        <v>133</v>
      </c>
    </row>
    <row r="97" spans="1:28" ht="15.75" customHeight="1">
      <c r="A97" s="8">
        <v>89</v>
      </c>
      <c r="B97" s="11" t="s">
        <v>1072</v>
      </c>
      <c r="C97" s="6" t="s">
        <v>133</v>
      </c>
      <c r="D97" s="6" t="s">
        <v>133</v>
      </c>
      <c r="E97" s="6" t="s">
        <v>133</v>
      </c>
      <c r="F97" s="6" t="s">
        <v>133</v>
      </c>
      <c r="G97" s="6" t="s">
        <v>133</v>
      </c>
      <c r="H97" t="s">
        <v>347</v>
      </c>
      <c r="I97" s="7">
        <v>250</v>
      </c>
      <c r="J97" s="7">
        <v>456</v>
      </c>
      <c r="K97" s="7">
        <v>219</v>
      </c>
      <c r="L97" s="7">
        <v>113</v>
      </c>
      <c r="M97" s="7">
        <v>175</v>
      </c>
      <c r="N97" s="7">
        <v>269</v>
      </c>
      <c r="O97" s="7">
        <v>200</v>
      </c>
      <c r="P97" s="7">
        <v>163</v>
      </c>
      <c r="Q97" s="14" t="s">
        <v>1079</v>
      </c>
      <c r="R97" s="7">
        <v>319</v>
      </c>
      <c r="S97" s="7">
        <v>606</v>
      </c>
      <c r="T97" s="7">
        <v>131</v>
      </c>
      <c r="U97" s="7">
        <v>244</v>
      </c>
      <c r="V97" s="7">
        <v>463</v>
      </c>
      <c r="W97" s="7">
        <v>963</v>
      </c>
      <c r="X97" s="7">
        <v>269</v>
      </c>
      <c r="Y97" s="7">
        <v>206</v>
      </c>
      <c r="Z97" s="7">
        <v>256</v>
      </c>
      <c r="AA97" s="7">
        <v>2270</v>
      </c>
      <c r="AB97" s="7">
        <v>5408</v>
      </c>
    </row>
    <row r="98" spans="1:28" ht="28.5" customHeight="1">
      <c r="A98" s="8">
        <v>90</v>
      </c>
      <c r="B98" s="9" t="s">
        <v>1113</v>
      </c>
      <c r="C98" s="6">
        <v>7.8</v>
      </c>
      <c r="D98" s="6">
        <v>5.66</v>
      </c>
      <c r="E98" s="6">
        <v>5.3</v>
      </c>
      <c r="F98" s="10" t="s">
        <v>1115</v>
      </c>
      <c r="G98" s="6">
        <v>23</v>
      </c>
      <c r="H98" t="s">
        <v>134</v>
      </c>
      <c r="I98" s="7">
        <v>1347</v>
      </c>
      <c r="J98" s="7">
        <v>2406</v>
      </c>
      <c r="K98" s="7">
        <v>1307</v>
      </c>
      <c r="L98" s="7">
        <v>458</v>
      </c>
      <c r="M98" s="6" t="s">
        <v>133</v>
      </c>
      <c r="N98" s="7">
        <v>1806</v>
      </c>
      <c r="O98" s="7">
        <v>1024</v>
      </c>
      <c r="P98" s="7">
        <v>1132</v>
      </c>
      <c r="Q98" s="6" t="s">
        <v>133</v>
      </c>
      <c r="R98" s="7">
        <v>1913</v>
      </c>
      <c r="S98" s="7">
        <v>3288</v>
      </c>
      <c r="T98" s="7">
        <v>849</v>
      </c>
      <c r="U98" s="7">
        <v>1200</v>
      </c>
      <c r="V98" s="7">
        <v>3113</v>
      </c>
      <c r="W98" s="7">
        <v>7500</v>
      </c>
      <c r="X98" s="7">
        <v>2089</v>
      </c>
      <c r="Y98" s="7">
        <v>1240</v>
      </c>
      <c r="Z98" s="7">
        <v>1840</v>
      </c>
      <c r="AA98" s="6" t="s">
        <v>133</v>
      </c>
      <c r="AB98" s="6" t="s">
        <v>133</v>
      </c>
    </row>
    <row r="99" spans="1:28" ht="15.75" customHeight="1">
      <c r="A99" s="8">
        <v>91</v>
      </c>
      <c r="B99" s="11" t="s">
        <v>1121</v>
      </c>
      <c r="C99" s="6" t="s">
        <v>133</v>
      </c>
      <c r="D99" s="6" t="s">
        <v>133</v>
      </c>
      <c r="E99" s="6" t="s">
        <v>133</v>
      </c>
      <c r="F99" s="6" t="s">
        <v>133</v>
      </c>
      <c r="G99" s="6" t="s">
        <v>133</v>
      </c>
      <c r="H99" t="s">
        <v>347</v>
      </c>
      <c r="I99" s="7">
        <v>288</v>
      </c>
      <c r="J99" s="7">
        <v>444</v>
      </c>
      <c r="K99" s="7">
        <v>244</v>
      </c>
      <c r="L99" s="7">
        <v>88</v>
      </c>
      <c r="M99" s="7">
        <v>169</v>
      </c>
      <c r="N99" s="7">
        <v>238</v>
      </c>
      <c r="O99" s="7">
        <v>181</v>
      </c>
      <c r="P99" s="7">
        <v>244</v>
      </c>
      <c r="Q99" s="6" t="s">
        <v>133</v>
      </c>
      <c r="R99" s="7">
        <v>313</v>
      </c>
      <c r="S99" s="7">
        <v>544</v>
      </c>
      <c r="T99" s="7">
        <v>125</v>
      </c>
      <c r="U99" s="7">
        <v>325</v>
      </c>
      <c r="V99" s="7">
        <v>569</v>
      </c>
      <c r="W99" s="7">
        <v>975</v>
      </c>
      <c r="X99" s="7">
        <v>306</v>
      </c>
      <c r="Y99" s="7">
        <v>238</v>
      </c>
      <c r="Z99" s="7">
        <v>350</v>
      </c>
      <c r="AA99" t="s">
        <v>1128</v>
      </c>
      <c r="AB99" t="s">
        <v>1129</v>
      </c>
    </row>
    <row r="100" spans="1:28" ht="15.75" customHeight="1">
      <c r="A100" s="8">
        <v>92</v>
      </c>
      <c r="B100" s="11" t="s">
        <v>1132</v>
      </c>
      <c r="C100" s="6" t="s">
        <v>133</v>
      </c>
      <c r="D100" s="6" t="s">
        <v>133</v>
      </c>
      <c r="E100" s="6" t="s">
        <v>133</v>
      </c>
      <c r="F100" s="6" t="s">
        <v>133</v>
      </c>
      <c r="G100" s="6" t="s">
        <v>133</v>
      </c>
      <c r="H100" t="s">
        <v>347</v>
      </c>
      <c r="I100" s="7">
        <v>269</v>
      </c>
      <c r="J100" s="7">
        <v>513</v>
      </c>
      <c r="K100" s="7">
        <v>350</v>
      </c>
      <c r="L100" s="7">
        <v>113</v>
      </c>
      <c r="M100" s="7">
        <v>81</v>
      </c>
      <c r="N100" s="7">
        <v>263</v>
      </c>
      <c r="O100" s="7">
        <v>175</v>
      </c>
      <c r="P100" s="7">
        <v>181</v>
      </c>
      <c r="Q100" s="14" t="s">
        <v>1136</v>
      </c>
      <c r="R100" s="7">
        <v>275</v>
      </c>
      <c r="S100" s="7">
        <v>869</v>
      </c>
      <c r="T100" s="7">
        <v>144</v>
      </c>
      <c r="U100" s="7">
        <v>269</v>
      </c>
      <c r="V100" s="7">
        <v>531</v>
      </c>
      <c r="W100" s="7">
        <v>1131</v>
      </c>
      <c r="X100" s="7">
        <v>363</v>
      </c>
      <c r="Y100" s="7">
        <v>231</v>
      </c>
      <c r="Z100" s="7">
        <v>306</v>
      </c>
      <c r="AA100" s="7">
        <v>2339</v>
      </c>
      <c r="AB100" s="7">
        <v>6183</v>
      </c>
    </row>
    <row r="101" spans="1:28" ht="15.75" customHeight="1">
      <c r="A101" s="8">
        <v>93</v>
      </c>
      <c r="B101" s="11" t="s">
        <v>1148</v>
      </c>
      <c r="C101" s="6" t="s">
        <v>133</v>
      </c>
      <c r="D101" s="6" t="s">
        <v>133</v>
      </c>
      <c r="E101" s="6" t="s">
        <v>133</v>
      </c>
      <c r="F101" s="6" t="s">
        <v>133</v>
      </c>
      <c r="G101" s="6" t="s">
        <v>133</v>
      </c>
      <c r="H101" t="s">
        <v>347</v>
      </c>
      <c r="I101" s="7">
        <v>181</v>
      </c>
      <c r="J101" s="7">
        <v>369</v>
      </c>
      <c r="K101" s="7">
        <v>156</v>
      </c>
      <c r="L101" s="7">
        <v>106</v>
      </c>
      <c r="M101" s="7">
        <v>144</v>
      </c>
      <c r="N101" s="7">
        <v>231</v>
      </c>
      <c r="O101" s="7">
        <v>131</v>
      </c>
      <c r="P101" s="7">
        <v>169</v>
      </c>
      <c r="Q101" s="14" t="s">
        <v>769</v>
      </c>
      <c r="R101" s="7">
        <v>306</v>
      </c>
      <c r="S101" s="7">
        <v>669</v>
      </c>
      <c r="T101" s="7">
        <v>131</v>
      </c>
      <c r="U101" s="7">
        <v>225</v>
      </c>
      <c r="V101" s="7">
        <v>619</v>
      </c>
      <c r="W101" s="7">
        <v>1556</v>
      </c>
      <c r="X101" s="7">
        <v>288</v>
      </c>
      <c r="Y101" s="7">
        <v>206</v>
      </c>
      <c r="Z101" s="7">
        <v>275</v>
      </c>
      <c r="AA101" s="7">
        <v>1881</v>
      </c>
      <c r="AB101" s="7">
        <v>5850</v>
      </c>
    </row>
    <row r="102" spans="1:28" ht="15.75" customHeight="1">
      <c r="A102" s="8">
        <v>94</v>
      </c>
      <c r="B102" s="11" t="s">
        <v>1176</v>
      </c>
      <c r="C102" s="6" t="s">
        <v>133</v>
      </c>
      <c r="D102" s="6" t="s">
        <v>133</v>
      </c>
      <c r="E102" s="6" t="s">
        <v>133</v>
      </c>
      <c r="F102" s="6" t="s">
        <v>133</v>
      </c>
      <c r="G102" s="6" t="s">
        <v>133</v>
      </c>
      <c r="H102" t="s">
        <v>347</v>
      </c>
      <c r="I102" s="7">
        <v>214</v>
      </c>
      <c r="J102" s="7">
        <v>343</v>
      </c>
      <c r="K102" s="7">
        <v>388</v>
      </c>
      <c r="L102" s="7">
        <v>82</v>
      </c>
      <c r="M102" s="7">
        <v>132</v>
      </c>
      <c r="N102" s="7">
        <v>214</v>
      </c>
      <c r="O102" s="7">
        <v>170</v>
      </c>
      <c r="P102" s="7">
        <v>248</v>
      </c>
      <c r="Q102" s="6" t="s">
        <v>133</v>
      </c>
      <c r="R102" s="7">
        <v>291</v>
      </c>
      <c r="S102" s="7">
        <v>442</v>
      </c>
      <c r="T102" s="7">
        <v>139</v>
      </c>
      <c r="U102" s="7">
        <v>245</v>
      </c>
      <c r="V102" s="7">
        <v>407</v>
      </c>
      <c r="W102" s="7">
        <v>803</v>
      </c>
      <c r="X102" s="7">
        <v>309</v>
      </c>
      <c r="Y102" s="7">
        <v>402</v>
      </c>
      <c r="Z102" s="7">
        <v>241</v>
      </c>
      <c r="AA102" t="s">
        <v>1184</v>
      </c>
      <c r="AB102" t="s">
        <v>1185</v>
      </c>
    </row>
    <row r="103" spans="1:28" ht="15.75" customHeight="1">
      <c r="A103" s="8">
        <v>95</v>
      </c>
      <c r="B103" s="11" t="s">
        <v>1190</v>
      </c>
      <c r="C103" s="6" t="s">
        <v>133</v>
      </c>
      <c r="D103" s="6" t="s">
        <v>133</v>
      </c>
      <c r="E103" s="6" t="s">
        <v>133</v>
      </c>
      <c r="F103" s="6" t="s">
        <v>133</v>
      </c>
      <c r="G103" s="6" t="s">
        <v>133</v>
      </c>
      <c r="H103" t="s">
        <v>347</v>
      </c>
      <c r="I103" s="7">
        <v>294</v>
      </c>
      <c r="J103" s="7">
        <v>400</v>
      </c>
      <c r="K103" s="7">
        <v>256</v>
      </c>
      <c r="L103" s="7">
        <v>113</v>
      </c>
      <c r="M103" s="7">
        <v>106</v>
      </c>
      <c r="N103" s="7">
        <v>250</v>
      </c>
      <c r="O103" s="7">
        <v>163</v>
      </c>
      <c r="P103" s="7">
        <v>219</v>
      </c>
      <c r="Q103" s="14" t="s">
        <v>407</v>
      </c>
      <c r="R103" s="7">
        <v>325</v>
      </c>
      <c r="S103" s="7">
        <v>569</v>
      </c>
      <c r="T103" s="7">
        <v>131</v>
      </c>
      <c r="U103" s="7">
        <v>238</v>
      </c>
      <c r="V103" s="7">
        <v>625</v>
      </c>
      <c r="W103" s="7">
        <v>1338</v>
      </c>
      <c r="X103" s="7">
        <v>338</v>
      </c>
      <c r="Y103" s="7">
        <v>356</v>
      </c>
      <c r="Z103" s="7">
        <v>306</v>
      </c>
      <c r="AA103" s="7">
        <v>2189</v>
      </c>
      <c r="AB103" s="7">
        <v>6090</v>
      </c>
    </row>
    <row r="104" spans="1:28" ht="15.75" customHeight="1">
      <c r="A104" s="8">
        <v>96</v>
      </c>
      <c r="B104" s="11" t="s">
        <v>1218</v>
      </c>
      <c r="C104" s="6">
        <v>6</v>
      </c>
      <c r="D104" s="6">
        <v>3.64</v>
      </c>
      <c r="E104" s="6">
        <v>5.3</v>
      </c>
      <c r="F104" s="10" t="s">
        <v>1222</v>
      </c>
      <c r="G104" s="6">
        <v>14.4</v>
      </c>
      <c r="H104" t="s">
        <v>134</v>
      </c>
      <c r="I104" s="7">
        <v>728</v>
      </c>
      <c r="J104" s="7">
        <v>1343</v>
      </c>
      <c r="K104" s="7">
        <v>1023</v>
      </c>
      <c r="L104" s="7">
        <v>251</v>
      </c>
      <c r="M104" s="6" t="s">
        <v>133</v>
      </c>
      <c r="N104" s="7">
        <v>1070</v>
      </c>
      <c r="O104" s="7">
        <v>568</v>
      </c>
      <c r="P104" s="7">
        <v>728</v>
      </c>
      <c r="Q104" s="6">
        <v>167</v>
      </c>
      <c r="R104" s="7">
        <v>1114</v>
      </c>
      <c r="S104" s="7">
        <v>2322</v>
      </c>
      <c r="T104" s="7">
        <v>433</v>
      </c>
      <c r="U104" s="7">
        <v>1001</v>
      </c>
      <c r="V104" s="7">
        <v>1911</v>
      </c>
      <c r="W104" s="7">
        <v>5416</v>
      </c>
      <c r="X104" s="7">
        <v>954</v>
      </c>
      <c r="Y104" s="7">
        <v>728</v>
      </c>
      <c r="Z104" s="7">
        <v>1092</v>
      </c>
      <c r="AA104" s="6" t="s">
        <v>133</v>
      </c>
      <c r="AB104" s="6" t="s">
        <v>133</v>
      </c>
    </row>
    <row r="105" spans="1:28" ht="15.75" customHeight="1">
      <c r="A105" s="8">
        <v>97</v>
      </c>
      <c r="B105" s="11" t="s">
        <v>1230</v>
      </c>
      <c r="C105" s="6">
        <v>5.3</v>
      </c>
      <c r="D105" s="6">
        <v>2.71</v>
      </c>
      <c r="E105" s="6">
        <v>5.46</v>
      </c>
      <c r="F105" s="10" t="s">
        <v>1233</v>
      </c>
      <c r="G105" s="6">
        <v>7.9</v>
      </c>
      <c r="H105" t="s">
        <v>134</v>
      </c>
      <c r="I105" s="7">
        <v>474</v>
      </c>
      <c r="J105" s="7">
        <v>1168</v>
      </c>
      <c r="K105" s="7">
        <v>474</v>
      </c>
      <c r="L105" s="7">
        <v>984</v>
      </c>
      <c r="M105" s="7">
        <v>355</v>
      </c>
      <c r="N105" s="7">
        <v>661</v>
      </c>
      <c r="O105" s="7">
        <v>458</v>
      </c>
      <c r="P105" s="7">
        <v>442</v>
      </c>
      <c r="Q105" s="7">
        <v>322</v>
      </c>
      <c r="R105" s="7">
        <v>729</v>
      </c>
      <c r="S105" s="7">
        <v>2252</v>
      </c>
      <c r="T105" s="7">
        <v>390</v>
      </c>
      <c r="U105" s="7">
        <v>593</v>
      </c>
      <c r="V105" s="7">
        <v>1255</v>
      </c>
      <c r="W105" s="7">
        <v>3152</v>
      </c>
      <c r="X105" s="7">
        <v>745</v>
      </c>
      <c r="Y105" s="7">
        <v>813</v>
      </c>
      <c r="Z105" s="7">
        <v>719</v>
      </c>
      <c r="AA105" s="7">
        <v>6068</v>
      </c>
      <c r="AB105" s="7">
        <v>15997</v>
      </c>
    </row>
    <row r="106" spans="1:28" ht="15.75" customHeight="1">
      <c r="A106" s="8">
        <v>98</v>
      </c>
      <c r="B106" s="11" t="s">
        <v>1241</v>
      </c>
      <c r="C106" s="6" t="s">
        <v>133</v>
      </c>
      <c r="D106" s="6" t="s">
        <v>133</v>
      </c>
      <c r="E106" s="6" t="s">
        <v>133</v>
      </c>
      <c r="F106" s="6" t="s">
        <v>133</v>
      </c>
      <c r="G106" s="6" t="s">
        <v>133</v>
      </c>
      <c r="H106" t="s">
        <v>347</v>
      </c>
      <c r="I106" s="7">
        <v>419</v>
      </c>
      <c r="J106" s="7">
        <v>463</v>
      </c>
      <c r="K106" s="7">
        <v>363</v>
      </c>
      <c r="L106" s="7">
        <v>75</v>
      </c>
      <c r="M106" s="6" t="s">
        <v>133</v>
      </c>
      <c r="N106" s="7">
        <v>519</v>
      </c>
      <c r="O106" s="6" t="s">
        <v>133</v>
      </c>
      <c r="P106" s="7">
        <v>425</v>
      </c>
      <c r="Q106" s="14" t="s">
        <v>1247</v>
      </c>
      <c r="R106" s="7">
        <v>488</v>
      </c>
      <c r="S106" s="7">
        <v>306</v>
      </c>
      <c r="T106" s="7">
        <v>100</v>
      </c>
      <c r="U106" s="7">
        <v>244</v>
      </c>
      <c r="V106" s="7">
        <v>675</v>
      </c>
      <c r="W106" s="7">
        <v>706</v>
      </c>
      <c r="X106" s="7">
        <v>450</v>
      </c>
      <c r="Y106" s="7">
        <v>406</v>
      </c>
      <c r="Z106" s="7">
        <v>356</v>
      </c>
      <c r="AA106" s="6" t="s">
        <v>133</v>
      </c>
      <c r="AB106" s="6" t="s">
        <v>133</v>
      </c>
    </row>
    <row r="107" spans="1:28" ht="15.75" customHeight="1">
      <c r="A107" s="8">
        <v>99</v>
      </c>
      <c r="B107" s="11" t="s">
        <v>1265</v>
      </c>
      <c r="C107" s="6" t="s">
        <v>133</v>
      </c>
      <c r="D107" s="6" t="s">
        <v>133</v>
      </c>
      <c r="E107" s="6" t="s">
        <v>133</v>
      </c>
      <c r="F107" s="6" t="s">
        <v>133</v>
      </c>
      <c r="G107" s="6" t="s">
        <v>133</v>
      </c>
      <c r="H107" t="s">
        <v>347</v>
      </c>
      <c r="I107" s="6">
        <v>300</v>
      </c>
      <c r="J107" s="6">
        <v>575</v>
      </c>
      <c r="K107" s="6">
        <v>231</v>
      </c>
      <c r="L107" s="6">
        <v>31</v>
      </c>
      <c r="M107" s="6" t="s">
        <v>133</v>
      </c>
      <c r="N107" s="6">
        <v>250</v>
      </c>
      <c r="O107" s="6" t="s">
        <v>133</v>
      </c>
      <c r="P107" s="6">
        <v>206</v>
      </c>
      <c r="Q107" s="6">
        <v>144</v>
      </c>
      <c r="R107" s="6">
        <v>513</v>
      </c>
      <c r="S107" s="6">
        <v>488</v>
      </c>
      <c r="T107" s="6">
        <v>81</v>
      </c>
      <c r="U107" s="6" t="s">
        <v>133</v>
      </c>
      <c r="V107" s="6" t="s">
        <v>133</v>
      </c>
      <c r="W107" s="6" t="s">
        <v>133</v>
      </c>
      <c r="X107" s="6" t="s">
        <v>133</v>
      </c>
      <c r="Y107" s="6" t="s">
        <v>133</v>
      </c>
      <c r="Z107" s="6" t="s">
        <v>133</v>
      </c>
      <c r="AA107" s="6" t="s">
        <v>133</v>
      </c>
      <c r="AB107" s="6" t="s">
        <v>133</v>
      </c>
    </row>
    <row r="108" spans="1:28" ht="64.5" customHeight="1">
      <c r="A108" s="8">
        <v>100</v>
      </c>
      <c r="B108" s="11" t="s">
        <v>1272</v>
      </c>
      <c r="C108" s="6" t="s">
        <v>133</v>
      </c>
      <c r="D108" s="6" t="s">
        <v>133</v>
      </c>
      <c r="E108" s="6" t="s">
        <v>133</v>
      </c>
      <c r="F108" s="6" t="s">
        <v>133</v>
      </c>
      <c r="G108" s="6" t="s">
        <v>133</v>
      </c>
      <c r="H108" t="s">
        <v>347</v>
      </c>
      <c r="I108" s="7">
        <v>250</v>
      </c>
      <c r="J108" s="7">
        <v>419</v>
      </c>
      <c r="K108" s="7">
        <v>206</v>
      </c>
      <c r="L108" s="7">
        <v>119</v>
      </c>
      <c r="M108" s="7">
        <v>88</v>
      </c>
      <c r="N108" s="7">
        <v>188</v>
      </c>
      <c r="O108" s="7">
        <v>188</v>
      </c>
      <c r="P108" s="7">
        <v>200</v>
      </c>
      <c r="Q108" s="7">
        <v>62</v>
      </c>
      <c r="R108" s="7">
        <v>319</v>
      </c>
      <c r="S108" s="7">
        <v>462</v>
      </c>
      <c r="T108" s="7">
        <v>150</v>
      </c>
      <c r="U108" s="7">
        <v>300</v>
      </c>
      <c r="V108" s="7">
        <v>594</v>
      </c>
      <c r="W108" s="7">
        <v>981</v>
      </c>
      <c r="X108" s="7">
        <v>269</v>
      </c>
      <c r="Y108" s="7">
        <v>300</v>
      </c>
      <c r="Z108" s="7">
        <v>238</v>
      </c>
      <c r="AA108" s="7">
        <v>2039</v>
      </c>
      <c r="AB108" s="7">
        <v>5333</v>
      </c>
    </row>
    <row r="109" spans="1:28" ht="15.75" customHeight="1">
      <c r="A109" s="8">
        <v>101</v>
      </c>
      <c r="B109" s="11" t="s">
        <v>1280</v>
      </c>
      <c r="C109" s="6" t="s">
        <v>133</v>
      </c>
      <c r="D109" s="6" t="s">
        <v>133</v>
      </c>
      <c r="E109" s="6" t="s">
        <v>133</v>
      </c>
      <c r="F109" s="6" t="s">
        <v>133</v>
      </c>
      <c r="G109" s="6" t="s">
        <v>133</v>
      </c>
      <c r="H109" t="s">
        <v>347</v>
      </c>
      <c r="I109" s="7">
        <v>162</v>
      </c>
      <c r="J109" s="7">
        <v>312</v>
      </c>
      <c r="K109" s="7">
        <v>188</v>
      </c>
      <c r="L109" s="7">
        <v>88</v>
      </c>
      <c r="M109" s="6" t="s">
        <v>133</v>
      </c>
      <c r="N109" s="7">
        <v>219</v>
      </c>
      <c r="O109" s="7">
        <v>175</v>
      </c>
      <c r="P109" s="7">
        <v>162</v>
      </c>
      <c r="Q109" s="6" t="s">
        <v>133</v>
      </c>
      <c r="R109" s="7">
        <v>212</v>
      </c>
      <c r="S109" s="7">
        <v>631</v>
      </c>
      <c r="T109" s="7">
        <v>162</v>
      </c>
      <c r="U109" s="7">
        <v>212</v>
      </c>
      <c r="V109" s="7">
        <v>538</v>
      </c>
      <c r="W109" s="7">
        <v>881</v>
      </c>
      <c r="X109" s="7">
        <v>350</v>
      </c>
      <c r="Y109" s="7">
        <v>188</v>
      </c>
      <c r="Z109" s="7">
        <v>262</v>
      </c>
      <c r="AA109" s="6" t="s">
        <v>133</v>
      </c>
      <c r="AB109" s="6" t="s">
        <v>133</v>
      </c>
    </row>
    <row r="110" spans="1:28" ht="15.75" customHeight="1">
      <c r="A110" s="8">
        <v>102</v>
      </c>
      <c r="B110" s="11" t="s">
        <v>1286</v>
      </c>
      <c r="C110" s="6" t="s">
        <v>133</v>
      </c>
      <c r="D110" s="6" t="s">
        <v>133</v>
      </c>
      <c r="E110" s="6" t="s">
        <v>133</v>
      </c>
      <c r="F110" s="6" t="s">
        <v>133</v>
      </c>
      <c r="G110" s="6" t="s">
        <v>133</v>
      </c>
      <c r="H110" t="s">
        <v>347</v>
      </c>
      <c r="I110" s="7">
        <v>263</v>
      </c>
      <c r="J110" s="7">
        <v>438</v>
      </c>
      <c r="K110" s="7">
        <v>275</v>
      </c>
      <c r="L110" s="7">
        <v>125</v>
      </c>
      <c r="M110" s="7">
        <v>50</v>
      </c>
      <c r="N110" s="7">
        <v>294</v>
      </c>
      <c r="O110" s="7">
        <v>231</v>
      </c>
      <c r="P110" s="7">
        <v>238</v>
      </c>
      <c r="Q110" s="7">
        <v>75</v>
      </c>
      <c r="R110" s="7">
        <v>306</v>
      </c>
      <c r="S110" s="7">
        <v>519</v>
      </c>
      <c r="T110" s="7">
        <v>156</v>
      </c>
      <c r="U110" s="7">
        <v>294</v>
      </c>
      <c r="V110" s="7">
        <v>563</v>
      </c>
      <c r="W110" s="7">
        <v>1075</v>
      </c>
      <c r="X110" s="7">
        <v>313</v>
      </c>
      <c r="Y110" s="7">
        <v>213</v>
      </c>
      <c r="Z110" s="7">
        <v>369</v>
      </c>
      <c r="AA110" s="7">
        <v>2295</v>
      </c>
      <c r="AB110" s="7">
        <v>5797</v>
      </c>
    </row>
    <row r="111" spans="1:28" ht="15.75" customHeight="1">
      <c r="A111" s="8">
        <v>103</v>
      </c>
      <c r="B111" s="11" t="s">
        <v>1294</v>
      </c>
      <c r="C111" s="6" t="s">
        <v>133</v>
      </c>
      <c r="D111" s="6" t="s">
        <v>133</v>
      </c>
      <c r="E111" s="6" t="s">
        <v>133</v>
      </c>
      <c r="F111" s="6" t="s">
        <v>133</v>
      </c>
      <c r="G111" s="6" t="s">
        <v>133</v>
      </c>
      <c r="H111" t="s">
        <v>347</v>
      </c>
      <c r="I111" s="7">
        <v>212</v>
      </c>
      <c r="J111" s="7">
        <v>362</v>
      </c>
      <c r="K111" s="7">
        <v>347</v>
      </c>
      <c r="L111" s="7">
        <v>79</v>
      </c>
      <c r="M111" s="7">
        <v>132</v>
      </c>
      <c r="N111" s="7">
        <v>227</v>
      </c>
      <c r="O111" s="7">
        <v>161</v>
      </c>
      <c r="P111" s="7">
        <v>230</v>
      </c>
      <c r="Q111" s="6" t="s">
        <v>133</v>
      </c>
      <c r="R111" s="7">
        <v>273</v>
      </c>
      <c r="S111" s="7">
        <v>525</v>
      </c>
      <c r="T111" s="7">
        <v>161</v>
      </c>
      <c r="U111" s="7">
        <v>251</v>
      </c>
      <c r="V111" s="7">
        <v>416</v>
      </c>
      <c r="W111" s="7">
        <v>862</v>
      </c>
      <c r="X111" s="7">
        <v>283</v>
      </c>
      <c r="Y111" s="7">
        <v>382</v>
      </c>
      <c r="Z111" s="7">
        <v>200</v>
      </c>
      <c r="AA111" t="s">
        <v>1299</v>
      </c>
      <c r="AB111" t="s">
        <v>1300</v>
      </c>
    </row>
    <row r="112" spans="1:28" ht="15.75" customHeight="1">
      <c r="A112" s="8">
        <v>104</v>
      </c>
      <c r="B112" s="11" t="s">
        <v>1303</v>
      </c>
      <c r="C112" s="6" t="s">
        <v>133</v>
      </c>
      <c r="D112" s="6" t="s">
        <v>133</v>
      </c>
      <c r="E112" s="6" t="s">
        <v>133</v>
      </c>
      <c r="F112" s="6" t="s">
        <v>133</v>
      </c>
      <c r="G112" s="6" t="s">
        <v>133</v>
      </c>
      <c r="H112" t="s">
        <v>347</v>
      </c>
      <c r="I112" s="7">
        <v>200</v>
      </c>
      <c r="J112" s="7">
        <v>350</v>
      </c>
      <c r="K112" s="7">
        <v>338</v>
      </c>
      <c r="L112" s="7">
        <v>69</v>
      </c>
      <c r="M112" s="7">
        <v>106</v>
      </c>
      <c r="N112" s="7">
        <v>175</v>
      </c>
      <c r="O112" s="7">
        <v>175</v>
      </c>
      <c r="P112" s="7">
        <v>200</v>
      </c>
      <c r="Q112" s="6" t="s">
        <v>133</v>
      </c>
      <c r="R112" s="7">
        <v>231</v>
      </c>
      <c r="S112" s="7">
        <v>706</v>
      </c>
      <c r="T112" s="7">
        <v>150</v>
      </c>
      <c r="U112" s="7">
        <v>238</v>
      </c>
      <c r="V112" s="7">
        <v>450</v>
      </c>
      <c r="W112" s="7">
        <v>1556</v>
      </c>
      <c r="X112" s="7">
        <v>269</v>
      </c>
      <c r="Y112" s="7">
        <v>206</v>
      </c>
      <c r="Z112" s="7">
        <v>262</v>
      </c>
      <c r="AA112" s="7">
        <v>1882</v>
      </c>
      <c r="AB112" s="7">
        <v>5719</v>
      </c>
    </row>
    <row r="113" spans="1:28" ht="15.75" customHeight="1">
      <c r="A113" s="8">
        <v>105</v>
      </c>
      <c r="B113" s="11" t="s">
        <v>1310</v>
      </c>
      <c r="C113" s="6">
        <v>7.6</v>
      </c>
      <c r="D113" s="6">
        <v>3.28</v>
      </c>
      <c r="E113" s="6">
        <v>5.3</v>
      </c>
      <c r="F113" s="10" t="s">
        <v>1313</v>
      </c>
      <c r="G113" s="6">
        <v>11.1</v>
      </c>
      <c r="H113" t="s">
        <v>134</v>
      </c>
      <c r="I113" s="6">
        <v>1057</v>
      </c>
      <c r="J113" s="6">
        <v>1684</v>
      </c>
      <c r="K113" s="6">
        <v>942</v>
      </c>
      <c r="L113" s="6">
        <v>309</v>
      </c>
      <c r="M113" s="6" t="s">
        <v>133</v>
      </c>
      <c r="N113" s="6">
        <v>873</v>
      </c>
      <c r="O113" s="6" t="s">
        <v>133</v>
      </c>
      <c r="P113" s="6">
        <v>666</v>
      </c>
      <c r="Q113" s="6">
        <v>378</v>
      </c>
      <c r="R113" s="6">
        <v>1188</v>
      </c>
      <c r="S113" s="6">
        <v>2124</v>
      </c>
      <c r="T113" s="6">
        <v>420</v>
      </c>
      <c r="U113" s="6" t="s">
        <v>133</v>
      </c>
      <c r="V113" s="6" t="s">
        <v>133</v>
      </c>
      <c r="W113" s="6" t="s">
        <v>133</v>
      </c>
      <c r="X113" s="6" t="s">
        <v>133</v>
      </c>
      <c r="Y113" s="6" t="s">
        <v>133</v>
      </c>
      <c r="Z113" s="6" t="s">
        <v>133</v>
      </c>
      <c r="AA113" s="6" t="s">
        <v>133</v>
      </c>
      <c r="AB113" s="6" t="s">
        <v>133</v>
      </c>
    </row>
    <row r="114" spans="1:28" ht="15.75" customHeight="1">
      <c r="A114" s="8">
        <v>106</v>
      </c>
      <c r="B114" s="11" t="s">
        <v>1321</v>
      </c>
      <c r="C114" s="6" t="s">
        <v>133</v>
      </c>
      <c r="D114" s="6" t="s">
        <v>133</v>
      </c>
      <c r="E114" s="6" t="s">
        <v>133</v>
      </c>
      <c r="F114" s="6" t="s">
        <v>133</v>
      </c>
      <c r="G114" s="6" t="s">
        <v>133</v>
      </c>
      <c r="H114" t="s">
        <v>347</v>
      </c>
      <c r="I114" s="7">
        <v>225</v>
      </c>
      <c r="J114" s="7">
        <v>400</v>
      </c>
      <c r="K114" s="7">
        <v>281</v>
      </c>
      <c r="L114" s="7">
        <v>88</v>
      </c>
      <c r="M114" s="7">
        <v>106</v>
      </c>
      <c r="N114" s="7">
        <v>325</v>
      </c>
      <c r="O114" s="7">
        <v>169</v>
      </c>
      <c r="P114" s="7">
        <v>169</v>
      </c>
      <c r="Q114" s="7">
        <v>56</v>
      </c>
      <c r="R114" s="7">
        <v>338</v>
      </c>
      <c r="S114" s="7">
        <v>719</v>
      </c>
      <c r="T114" s="7">
        <v>106</v>
      </c>
      <c r="U114" s="7">
        <v>281</v>
      </c>
      <c r="V114" s="7">
        <v>500</v>
      </c>
      <c r="W114" s="7">
        <v>1456</v>
      </c>
      <c r="X114" s="7">
        <v>281</v>
      </c>
      <c r="Y114" s="7">
        <v>212</v>
      </c>
      <c r="Z114" s="7">
        <v>306</v>
      </c>
      <c r="AA114" s="7">
        <v>2157</v>
      </c>
      <c r="AB114" s="7">
        <v>6018</v>
      </c>
    </row>
    <row r="115" spans="1:28" ht="15.75" customHeight="1">
      <c r="A115" s="8">
        <v>107</v>
      </c>
      <c r="B115" s="11" t="s">
        <v>1330</v>
      </c>
      <c r="C115" s="6" t="s">
        <v>133</v>
      </c>
      <c r="D115" s="6">
        <v>5.53</v>
      </c>
      <c r="E115" s="6">
        <v>5.3</v>
      </c>
      <c r="F115" s="6">
        <v>29.3</v>
      </c>
      <c r="G115" s="6" t="s">
        <v>133</v>
      </c>
      <c r="H115" t="s">
        <v>134</v>
      </c>
      <c r="I115" s="6">
        <v>2146</v>
      </c>
      <c r="J115" s="6">
        <v>4081</v>
      </c>
      <c r="K115" s="6">
        <v>1316</v>
      </c>
      <c r="L115" s="6">
        <v>553</v>
      </c>
      <c r="M115" s="6" t="s">
        <v>133</v>
      </c>
      <c r="N115" s="6">
        <v>1830</v>
      </c>
      <c r="O115" s="6" t="s">
        <v>133</v>
      </c>
      <c r="P115" s="6">
        <v>1040</v>
      </c>
      <c r="Q115" s="6">
        <v>382</v>
      </c>
      <c r="R115" s="6">
        <v>2245</v>
      </c>
      <c r="S115" s="6">
        <v>6669</v>
      </c>
      <c r="T115" s="6">
        <v>935</v>
      </c>
      <c r="U115" s="6" t="s">
        <v>133</v>
      </c>
      <c r="V115" s="6" t="s">
        <v>133</v>
      </c>
      <c r="W115" s="6" t="s">
        <v>133</v>
      </c>
      <c r="X115" s="6" t="s">
        <v>133</v>
      </c>
      <c r="Y115" s="6" t="s">
        <v>133</v>
      </c>
      <c r="Z115" s="6" t="s">
        <v>133</v>
      </c>
      <c r="AA115" s="6" t="s">
        <v>133</v>
      </c>
      <c r="AB115" s="6" t="s">
        <v>133</v>
      </c>
    </row>
    <row r="116" spans="1:28" ht="15.75" customHeight="1">
      <c r="A116" s="4">
        <v>108</v>
      </c>
      <c r="B116" s="11" t="s">
        <v>1339</v>
      </c>
      <c r="C116" s="6" t="s">
        <v>133</v>
      </c>
      <c r="D116" s="6" t="s">
        <v>133</v>
      </c>
      <c r="E116" s="6" t="s">
        <v>133</v>
      </c>
      <c r="F116" s="6" t="s">
        <v>133</v>
      </c>
      <c r="G116" s="6" t="s">
        <v>133</v>
      </c>
      <c r="H116" t="s">
        <v>347</v>
      </c>
      <c r="I116" s="6">
        <v>288</v>
      </c>
      <c r="J116" s="6">
        <v>544</v>
      </c>
      <c r="K116" s="6">
        <v>306</v>
      </c>
      <c r="L116" s="6">
        <v>38</v>
      </c>
      <c r="M116" s="6" t="s">
        <v>133</v>
      </c>
      <c r="N116" s="6">
        <v>363</v>
      </c>
      <c r="O116" s="6" t="s">
        <v>133</v>
      </c>
      <c r="P116" s="6">
        <v>206</v>
      </c>
      <c r="Q116" s="6">
        <v>81</v>
      </c>
      <c r="R116" s="6">
        <v>331</v>
      </c>
      <c r="S116" s="6">
        <v>581</v>
      </c>
      <c r="T116" s="6">
        <v>94</v>
      </c>
      <c r="U116" s="6" t="s">
        <v>133</v>
      </c>
      <c r="V116" s="6" t="s">
        <v>133</v>
      </c>
      <c r="W116" s="6" t="s">
        <v>133</v>
      </c>
      <c r="X116" s="6" t="s">
        <v>133</v>
      </c>
      <c r="Y116" s="6" t="s">
        <v>133</v>
      </c>
      <c r="Z116" s="6" t="s">
        <v>133</v>
      </c>
      <c r="AA116" s="6" t="s">
        <v>133</v>
      </c>
      <c r="AB116" s="6" t="s">
        <v>133</v>
      </c>
    </row>
    <row r="117" spans="1:28" ht="14.25" customHeight="1">
      <c r="A117" s="8">
        <v>109</v>
      </c>
      <c r="B117" s="9" t="s">
        <v>1348</v>
      </c>
      <c r="C117" s="6">
        <v>12.2</v>
      </c>
      <c r="D117" s="6">
        <v>1.25</v>
      </c>
      <c r="E117" s="6">
        <v>5.3</v>
      </c>
      <c r="F117" s="10" t="s">
        <v>1351</v>
      </c>
      <c r="G117" s="6">
        <v>3.9</v>
      </c>
      <c r="H117" t="s">
        <v>134</v>
      </c>
      <c r="I117" s="7">
        <v>305</v>
      </c>
      <c r="J117" s="7">
        <v>524</v>
      </c>
      <c r="K117" s="7">
        <v>275</v>
      </c>
      <c r="L117" s="7">
        <v>150</v>
      </c>
      <c r="M117" s="7">
        <v>95</v>
      </c>
      <c r="N117" s="7">
        <v>354</v>
      </c>
      <c r="O117" s="7">
        <v>209</v>
      </c>
      <c r="P117" s="7">
        <v>265</v>
      </c>
      <c r="Q117" s="6" t="s">
        <v>133</v>
      </c>
      <c r="R117" s="7">
        <v>424</v>
      </c>
      <c r="S117" s="7">
        <v>1028</v>
      </c>
      <c r="T117" s="7">
        <v>160</v>
      </c>
      <c r="U117" s="7">
        <v>349</v>
      </c>
      <c r="V117" s="7">
        <v>691</v>
      </c>
      <c r="W117" s="7">
        <v>1464</v>
      </c>
      <c r="X117" s="7">
        <v>351</v>
      </c>
      <c r="Y117" s="7">
        <v>291</v>
      </c>
      <c r="Z117" s="7">
        <v>379</v>
      </c>
      <c r="AA117" s="7">
        <v>2686</v>
      </c>
      <c r="AB117" s="7">
        <v>7399</v>
      </c>
    </row>
    <row r="118" spans="1:28" ht="15.75" customHeight="1">
      <c r="A118" s="8">
        <v>110</v>
      </c>
      <c r="B118" s="11" t="s">
        <v>1357</v>
      </c>
      <c r="C118" s="6" t="s">
        <v>133</v>
      </c>
      <c r="D118" s="6">
        <v>5.12</v>
      </c>
      <c r="E118" s="6">
        <v>6.25</v>
      </c>
      <c r="F118" s="6">
        <v>32</v>
      </c>
      <c r="G118" s="6" t="s">
        <v>133</v>
      </c>
      <c r="H118" t="s">
        <v>134</v>
      </c>
      <c r="I118" s="7">
        <v>1239</v>
      </c>
      <c r="J118" s="7">
        <v>1715</v>
      </c>
      <c r="K118" s="7">
        <v>1587</v>
      </c>
      <c r="L118" s="7">
        <v>527</v>
      </c>
      <c r="M118" s="7">
        <v>870</v>
      </c>
      <c r="N118" s="7">
        <v>1193</v>
      </c>
      <c r="O118" s="7">
        <v>840</v>
      </c>
      <c r="P118" s="7">
        <v>1393</v>
      </c>
      <c r="Q118" s="6">
        <v>481</v>
      </c>
      <c r="R118" s="7">
        <v>1551</v>
      </c>
      <c r="S118" s="7">
        <v>1884</v>
      </c>
      <c r="T118" s="7">
        <v>758</v>
      </c>
      <c r="U118" s="7">
        <v>1285</v>
      </c>
      <c r="V118" s="7">
        <v>2294</v>
      </c>
      <c r="W118" s="7">
        <v>5263</v>
      </c>
      <c r="X118" s="7">
        <v>1608</v>
      </c>
      <c r="Y118" s="7">
        <v>1869</v>
      </c>
      <c r="Z118" s="7">
        <v>1239</v>
      </c>
      <c r="AA118" s="7">
        <v>11395</v>
      </c>
      <c r="AB118" s="7">
        <v>27595</v>
      </c>
    </row>
    <row r="119" spans="1:28" ht="15.75" customHeight="1">
      <c r="A119" s="8"/>
      <c r="B119" t="s">
        <v>1361</v>
      </c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spans="1:28" ht="15.75" customHeight="1">
      <c r="A120" s="8"/>
      <c r="B120" s="6" t="s">
        <v>1366</v>
      </c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spans="1:28" ht="15.75" customHeight="1">
      <c r="A121" s="8">
        <v>111</v>
      </c>
      <c r="B121" s="11" t="s">
        <v>1371</v>
      </c>
      <c r="C121" s="6" t="s">
        <v>133</v>
      </c>
      <c r="D121" s="6" t="s">
        <v>133</v>
      </c>
      <c r="E121" s="6" t="s">
        <v>133</v>
      </c>
      <c r="F121" s="6" t="s">
        <v>133</v>
      </c>
      <c r="G121" s="6" t="s">
        <v>133</v>
      </c>
      <c r="H121" t="s">
        <v>347</v>
      </c>
      <c r="I121" s="7">
        <v>225</v>
      </c>
      <c r="J121" s="7">
        <v>394</v>
      </c>
      <c r="K121" s="7">
        <v>169</v>
      </c>
      <c r="L121" s="7">
        <v>112</v>
      </c>
      <c r="M121" s="6" t="s">
        <v>133</v>
      </c>
      <c r="N121" s="7">
        <v>350</v>
      </c>
      <c r="O121" s="7">
        <v>288</v>
      </c>
      <c r="P121" s="7">
        <v>212</v>
      </c>
      <c r="Q121" s="6" t="s">
        <v>133</v>
      </c>
      <c r="R121" s="7">
        <v>281</v>
      </c>
      <c r="S121" s="7">
        <v>762</v>
      </c>
      <c r="T121" s="7">
        <v>169</v>
      </c>
      <c r="U121" s="7">
        <v>294</v>
      </c>
      <c r="V121" s="7">
        <v>488</v>
      </c>
      <c r="W121" s="7">
        <v>1194</v>
      </c>
      <c r="X121" s="7">
        <v>325</v>
      </c>
      <c r="Y121" s="7">
        <v>238</v>
      </c>
      <c r="Z121" s="7">
        <v>250</v>
      </c>
      <c r="AA121" s="6" t="s">
        <v>133</v>
      </c>
      <c r="AB121" s="6" t="s">
        <v>133</v>
      </c>
    </row>
    <row r="122" spans="1:28" ht="15.75" customHeight="1">
      <c r="A122" s="8">
        <v>112</v>
      </c>
      <c r="B122" s="11" t="s">
        <v>1380</v>
      </c>
      <c r="C122" s="6">
        <v>8</v>
      </c>
      <c r="D122" s="6">
        <v>3.81</v>
      </c>
      <c r="E122" s="6">
        <v>5.3</v>
      </c>
      <c r="F122" s="10" t="s">
        <v>1383</v>
      </c>
      <c r="G122" s="6">
        <v>16</v>
      </c>
      <c r="H122" t="s">
        <v>134</v>
      </c>
      <c r="I122" s="7">
        <v>785</v>
      </c>
      <c r="J122" s="7">
        <v>1410</v>
      </c>
      <c r="K122" s="7">
        <v>1052</v>
      </c>
      <c r="L122" s="7">
        <v>309</v>
      </c>
      <c r="M122" s="7">
        <v>370</v>
      </c>
      <c r="N122" s="7">
        <v>1242</v>
      </c>
      <c r="O122" s="7">
        <v>686</v>
      </c>
      <c r="P122" s="7">
        <v>785</v>
      </c>
      <c r="Q122" s="6">
        <v>297</v>
      </c>
      <c r="R122" s="7">
        <v>1105</v>
      </c>
      <c r="S122" s="7">
        <v>2667</v>
      </c>
      <c r="T122" s="7">
        <v>648</v>
      </c>
      <c r="U122" s="7">
        <v>968</v>
      </c>
      <c r="V122" s="7">
        <v>2233</v>
      </c>
      <c r="W122" s="7">
        <v>4759</v>
      </c>
      <c r="X122" s="7">
        <v>1006</v>
      </c>
      <c r="Y122" s="7">
        <v>899</v>
      </c>
      <c r="Z122" s="7">
        <v>1055</v>
      </c>
      <c r="AA122" s="7">
        <v>8041</v>
      </c>
      <c r="AB122" s="7">
        <v>22276</v>
      </c>
    </row>
    <row r="123" spans="1:28" ht="15.75" customHeight="1">
      <c r="A123" s="8">
        <v>113</v>
      </c>
      <c r="B123" s="11" t="s">
        <v>1388</v>
      </c>
      <c r="C123" s="6">
        <v>8</v>
      </c>
      <c r="D123" s="6">
        <v>5.17</v>
      </c>
      <c r="E123" s="6">
        <v>5.3</v>
      </c>
      <c r="F123" s="10" t="s">
        <v>1391</v>
      </c>
      <c r="G123" s="6">
        <v>25.8</v>
      </c>
      <c r="H123" t="s">
        <v>134</v>
      </c>
      <c r="I123" s="7">
        <v>1013</v>
      </c>
      <c r="J123" s="7">
        <v>1877</v>
      </c>
      <c r="K123" s="7">
        <v>1339</v>
      </c>
      <c r="L123" s="7">
        <v>460</v>
      </c>
      <c r="M123" s="7">
        <v>481</v>
      </c>
      <c r="N123" s="7">
        <v>1654</v>
      </c>
      <c r="O123" s="7">
        <v>951</v>
      </c>
      <c r="P123" s="7">
        <v>1060</v>
      </c>
      <c r="Q123" s="6" t="s">
        <v>133</v>
      </c>
      <c r="R123" s="7">
        <v>1401</v>
      </c>
      <c r="S123" s="7">
        <v>3397</v>
      </c>
      <c r="T123" s="7">
        <v>791</v>
      </c>
      <c r="U123" s="7">
        <v>1261</v>
      </c>
      <c r="V123" s="7">
        <v>2869</v>
      </c>
      <c r="W123" s="7">
        <v>5951</v>
      </c>
      <c r="X123" s="7">
        <v>1329</v>
      </c>
      <c r="Y123" s="7">
        <v>1086</v>
      </c>
      <c r="Z123" s="7">
        <v>1411</v>
      </c>
      <c r="AA123" s="7">
        <v>10696</v>
      </c>
      <c r="AB123" s="7">
        <v>28791</v>
      </c>
    </row>
    <row r="124" spans="1:28" ht="15.75" customHeight="1">
      <c r="A124" s="8">
        <v>114</v>
      </c>
      <c r="B124" s="11" t="s">
        <v>1397</v>
      </c>
      <c r="C124" s="6" t="s">
        <v>133</v>
      </c>
      <c r="D124" s="6" t="s">
        <v>133</v>
      </c>
      <c r="E124" s="6" t="s">
        <v>133</v>
      </c>
      <c r="F124" s="6" t="s">
        <v>133</v>
      </c>
      <c r="G124" s="6" t="s">
        <v>133</v>
      </c>
      <c r="H124" t="s">
        <v>347</v>
      </c>
      <c r="I124" s="7">
        <v>247</v>
      </c>
      <c r="J124" s="7">
        <v>371</v>
      </c>
      <c r="K124" s="7">
        <v>360</v>
      </c>
      <c r="L124" s="7">
        <v>98</v>
      </c>
      <c r="M124" s="7">
        <v>130</v>
      </c>
      <c r="N124" s="7">
        <v>272</v>
      </c>
      <c r="O124" s="7">
        <v>181</v>
      </c>
      <c r="P124" s="7">
        <v>224</v>
      </c>
      <c r="Q124" s="6" t="s">
        <v>133</v>
      </c>
      <c r="R124" s="7">
        <v>295</v>
      </c>
      <c r="S124" s="7">
        <v>432</v>
      </c>
      <c r="T124" s="7">
        <v>132</v>
      </c>
      <c r="U124" s="7">
        <v>252</v>
      </c>
      <c r="V124" s="7">
        <v>462</v>
      </c>
      <c r="W124" s="7">
        <v>956</v>
      </c>
      <c r="X124" s="7">
        <v>352</v>
      </c>
      <c r="Y124" s="7">
        <v>324</v>
      </c>
      <c r="Z124" s="7">
        <v>260</v>
      </c>
      <c r="AA124" t="s">
        <v>1403</v>
      </c>
      <c r="AB124" t="s">
        <v>1404</v>
      </c>
    </row>
    <row r="125" spans="1:28" ht="15.75" customHeight="1">
      <c r="A125" s="8">
        <v>115</v>
      </c>
      <c r="B125" s="11" t="s">
        <v>1408</v>
      </c>
      <c r="C125" s="6">
        <v>7.9</v>
      </c>
      <c r="D125" s="6">
        <v>5.64</v>
      </c>
      <c r="E125" s="6">
        <v>5.3</v>
      </c>
      <c r="F125" s="6">
        <v>29.9</v>
      </c>
      <c r="G125" s="6" t="s">
        <v>133</v>
      </c>
      <c r="H125" t="s">
        <v>134</v>
      </c>
      <c r="I125" s="7">
        <v>1105</v>
      </c>
      <c r="J125" s="7">
        <v>2233</v>
      </c>
      <c r="K125" s="7">
        <v>1528</v>
      </c>
      <c r="L125" s="7">
        <v>553</v>
      </c>
      <c r="M125" s="7">
        <v>705</v>
      </c>
      <c r="N125" s="7">
        <v>1506</v>
      </c>
      <c r="O125" s="7">
        <v>987</v>
      </c>
      <c r="P125" s="7">
        <v>1151</v>
      </c>
      <c r="Q125" s="6" t="s">
        <v>133</v>
      </c>
      <c r="R125" s="7">
        <v>1528</v>
      </c>
      <c r="S125" s="7">
        <v>3807</v>
      </c>
      <c r="T125" s="7">
        <v>801</v>
      </c>
      <c r="U125" s="7">
        <v>1483</v>
      </c>
      <c r="V125" s="7">
        <v>3384</v>
      </c>
      <c r="W125" s="7">
        <v>6475</v>
      </c>
      <c r="X125" s="7">
        <v>1799</v>
      </c>
      <c r="Y125" s="7">
        <v>1246</v>
      </c>
      <c r="Z125" s="7">
        <v>1692</v>
      </c>
      <c r="AA125" t="s">
        <v>1411</v>
      </c>
      <c r="AB125" t="s">
        <v>1413</v>
      </c>
    </row>
    <row r="126" spans="1:28" ht="15.75" customHeight="1">
      <c r="A126" s="8">
        <v>116</v>
      </c>
      <c r="B126" s="11" t="s">
        <v>1416</v>
      </c>
      <c r="C126" s="6" t="s">
        <v>133</v>
      </c>
      <c r="D126" s="6" t="s">
        <v>133</v>
      </c>
      <c r="E126" s="6" t="s">
        <v>133</v>
      </c>
      <c r="F126" s="6" t="s">
        <v>133</v>
      </c>
      <c r="G126" s="6" t="s">
        <v>133</v>
      </c>
      <c r="H126" t="s">
        <v>347</v>
      </c>
      <c r="I126" s="7">
        <v>207</v>
      </c>
      <c r="J126" s="7">
        <v>377</v>
      </c>
      <c r="K126" s="7">
        <v>348</v>
      </c>
      <c r="L126" s="7">
        <v>83</v>
      </c>
      <c r="M126" s="7">
        <v>116</v>
      </c>
      <c r="N126" s="7">
        <v>237</v>
      </c>
      <c r="O126" s="7">
        <v>198</v>
      </c>
      <c r="P126" s="7">
        <v>237</v>
      </c>
      <c r="Q126" s="6" t="s">
        <v>133</v>
      </c>
      <c r="R126" s="7">
        <v>290</v>
      </c>
      <c r="S126" s="7">
        <v>401</v>
      </c>
      <c r="T126" s="7">
        <v>142</v>
      </c>
      <c r="U126" s="7">
        <v>241</v>
      </c>
      <c r="V126" s="7">
        <v>450</v>
      </c>
      <c r="W126" s="7">
        <v>824</v>
      </c>
      <c r="X126" s="7">
        <v>343</v>
      </c>
      <c r="Y126" s="7">
        <v>333</v>
      </c>
      <c r="Z126" s="7">
        <v>240</v>
      </c>
      <c r="AA126" t="s">
        <v>1422</v>
      </c>
      <c r="AB126" t="s">
        <v>1424</v>
      </c>
    </row>
    <row r="127" spans="1:28" ht="15.75" customHeight="1">
      <c r="A127" s="8">
        <v>117</v>
      </c>
      <c r="B127" s="11" t="s">
        <v>1427</v>
      </c>
      <c r="C127" s="12">
        <v>4</v>
      </c>
      <c r="D127" s="12">
        <v>5</v>
      </c>
      <c r="E127" s="12">
        <v>5.3</v>
      </c>
      <c r="F127" s="12">
        <v>26.5</v>
      </c>
      <c r="G127" s="12" t="s">
        <v>133</v>
      </c>
      <c r="H127" t="s">
        <v>134</v>
      </c>
      <c r="I127" s="15">
        <v>875</v>
      </c>
      <c r="J127" s="15">
        <v>1530</v>
      </c>
      <c r="K127" s="15">
        <v>1015</v>
      </c>
      <c r="L127" s="15">
        <v>610</v>
      </c>
      <c r="M127" s="15">
        <v>1030</v>
      </c>
      <c r="N127" s="15">
        <v>1485</v>
      </c>
      <c r="O127" s="15">
        <v>655</v>
      </c>
      <c r="P127" s="15">
        <v>780</v>
      </c>
      <c r="Q127" s="15">
        <v>155</v>
      </c>
      <c r="R127" s="15">
        <v>1220</v>
      </c>
      <c r="S127" s="15">
        <v>3675</v>
      </c>
      <c r="T127" s="15">
        <v>500</v>
      </c>
      <c r="U127" s="15">
        <v>910</v>
      </c>
      <c r="V127" s="15">
        <v>2425</v>
      </c>
      <c r="W127" s="15">
        <v>5410</v>
      </c>
      <c r="X127" s="15">
        <v>1675</v>
      </c>
      <c r="Y127" s="15">
        <v>1160</v>
      </c>
      <c r="Z127" s="15">
        <v>1000</v>
      </c>
      <c r="AA127" s="15">
        <v>9355</v>
      </c>
      <c r="AB127" s="15">
        <v>26110</v>
      </c>
    </row>
    <row r="128" spans="1:28" ht="15.75" customHeight="1">
      <c r="A128" s="4">
        <v>118</v>
      </c>
      <c r="B128" s="24" t="s">
        <v>1436</v>
      </c>
      <c r="C128" s="6">
        <v>6</v>
      </c>
      <c r="D128" s="6">
        <v>1.62</v>
      </c>
      <c r="E128" s="6">
        <v>5.3</v>
      </c>
      <c r="F128" s="6">
        <v>8.6</v>
      </c>
      <c r="G128" s="6" t="s">
        <v>133</v>
      </c>
      <c r="H128" t="s">
        <v>134</v>
      </c>
      <c r="I128" s="7">
        <v>505</v>
      </c>
      <c r="J128" s="7">
        <v>748</v>
      </c>
      <c r="K128" s="7">
        <v>496</v>
      </c>
      <c r="L128" s="7">
        <v>243</v>
      </c>
      <c r="M128" s="7">
        <v>395</v>
      </c>
      <c r="N128" s="7">
        <v>365</v>
      </c>
      <c r="O128" s="7">
        <v>334</v>
      </c>
      <c r="P128" s="7">
        <v>386</v>
      </c>
      <c r="Q128" s="6">
        <v>173</v>
      </c>
      <c r="R128" s="7">
        <v>548</v>
      </c>
      <c r="S128" s="7">
        <v>860</v>
      </c>
      <c r="T128" s="7">
        <v>181</v>
      </c>
      <c r="U128" s="7">
        <v>455</v>
      </c>
      <c r="V128" s="7">
        <v>1043</v>
      </c>
      <c r="W128" s="7">
        <v>2075</v>
      </c>
      <c r="X128" s="7">
        <v>486</v>
      </c>
      <c r="Y128" s="7">
        <v>355</v>
      </c>
      <c r="Z128" s="7">
        <v>557</v>
      </c>
      <c r="AA128" s="7">
        <v>4193</v>
      </c>
      <c r="AB128" s="7">
        <v>10205</v>
      </c>
    </row>
    <row r="129" spans="1:28" ht="15.75" customHeight="1">
      <c r="A129" s="8">
        <v>119</v>
      </c>
      <c r="B129" s="11" t="s">
        <v>1463</v>
      </c>
      <c r="C129" s="6" t="s">
        <v>133</v>
      </c>
      <c r="D129" s="6" t="s">
        <v>133</v>
      </c>
      <c r="E129" s="6" t="s">
        <v>133</v>
      </c>
      <c r="F129" s="6" t="s">
        <v>133</v>
      </c>
      <c r="G129" s="6" t="s">
        <v>133</v>
      </c>
      <c r="H129" t="s">
        <v>347</v>
      </c>
      <c r="I129" s="6">
        <v>300</v>
      </c>
      <c r="J129" s="6">
        <v>363</v>
      </c>
      <c r="K129" s="6">
        <v>406</v>
      </c>
      <c r="L129" s="6">
        <v>56</v>
      </c>
      <c r="M129" s="6" t="s">
        <v>133</v>
      </c>
      <c r="N129" s="6">
        <v>269</v>
      </c>
      <c r="O129" s="6" t="s">
        <v>133</v>
      </c>
      <c r="P129" s="6">
        <v>225</v>
      </c>
      <c r="Q129" s="6" t="s">
        <v>133</v>
      </c>
      <c r="R129" s="6" t="s">
        <v>133</v>
      </c>
      <c r="S129" s="6">
        <v>494</v>
      </c>
      <c r="T129" s="6">
        <v>125</v>
      </c>
      <c r="U129" s="6" t="s">
        <v>133</v>
      </c>
      <c r="V129" s="6" t="s">
        <v>133</v>
      </c>
      <c r="W129" s="6" t="s">
        <v>133</v>
      </c>
      <c r="X129" s="6" t="s">
        <v>133</v>
      </c>
      <c r="Y129" s="6" t="s">
        <v>133</v>
      </c>
      <c r="Z129" s="6" t="s">
        <v>133</v>
      </c>
      <c r="AA129" s="6" t="s">
        <v>133</v>
      </c>
      <c r="AB129" s="6" t="s">
        <v>133</v>
      </c>
    </row>
    <row r="130" spans="1:28" ht="15.75" customHeight="1">
      <c r="A130" s="8">
        <v>120</v>
      </c>
      <c r="B130" s="11" t="s">
        <v>1472</v>
      </c>
      <c r="C130" s="6" t="s">
        <v>133</v>
      </c>
      <c r="D130" s="6" t="s">
        <v>133</v>
      </c>
      <c r="E130" s="6" t="s">
        <v>133</v>
      </c>
      <c r="F130" s="6" t="s">
        <v>133</v>
      </c>
      <c r="G130" s="6" t="s">
        <v>133</v>
      </c>
      <c r="H130" t="s">
        <v>347</v>
      </c>
      <c r="I130" s="7">
        <v>230</v>
      </c>
      <c r="J130" s="7">
        <v>360</v>
      </c>
      <c r="K130" s="7">
        <v>325</v>
      </c>
      <c r="L130" s="7">
        <v>78</v>
      </c>
      <c r="M130" s="7">
        <v>202</v>
      </c>
      <c r="N130" s="7">
        <v>229</v>
      </c>
      <c r="O130" s="7">
        <v>232</v>
      </c>
      <c r="P130" s="7">
        <v>262</v>
      </c>
      <c r="Q130" s="6" t="s">
        <v>133</v>
      </c>
      <c r="R130" s="7">
        <v>276</v>
      </c>
      <c r="S130" s="7">
        <v>351</v>
      </c>
      <c r="T130" s="7">
        <v>142</v>
      </c>
      <c r="U130" s="7">
        <v>228</v>
      </c>
      <c r="V130" s="7">
        <v>469</v>
      </c>
      <c r="W130" s="7">
        <v>661</v>
      </c>
      <c r="X130" s="7">
        <v>346</v>
      </c>
      <c r="Y130" s="7">
        <v>286</v>
      </c>
      <c r="Z130" s="7">
        <v>258</v>
      </c>
      <c r="AA130" t="s">
        <v>1478</v>
      </c>
      <c r="AB130" t="s">
        <v>1479</v>
      </c>
    </row>
    <row r="131" spans="1:28" ht="15.75" customHeight="1">
      <c r="A131" s="8">
        <v>121</v>
      </c>
      <c r="B131" s="11" t="s">
        <v>1483</v>
      </c>
      <c r="C131" s="6">
        <v>6</v>
      </c>
      <c r="D131" s="6">
        <v>0.74</v>
      </c>
      <c r="E131" s="6">
        <v>5.3</v>
      </c>
      <c r="F131" s="10" t="s">
        <v>1486</v>
      </c>
      <c r="G131" s="6">
        <v>3.4</v>
      </c>
      <c r="H131" t="s">
        <v>134</v>
      </c>
      <c r="I131" s="7">
        <v>130</v>
      </c>
      <c r="J131" s="7">
        <v>250</v>
      </c>
      <c r="K131" s="7">
        <v>226</v>
      </c>
      <c r="L131" s="7">
        <v>84</v>
      </c>
      <c r="M131" s="7">
        <v>106</v>
      </c>
      <c r="N131" s="7">
        <v>181</v>
      </c>
      <c r="O131" s="7">
        <v>102</v>
      </c>
      <c r="P131" s="7">
        <v>125</v>
      </c>
      <c r="Q131" s="6" t="s">
        <v>133</v>
      </c>
      <c r="R131" s="7">
        <v>204</v>
      </c>
      <c r="S131" s="7">
        <v>578</v>
      </c>
      <c r="T131" s="7">
        <v>102</v>
      </c>
      <c r="U131" s="7">
        <v>204</v>
      </c>
      <c r="V131" s="7">
        <v>403</v>
      </c>
      <c r="W131" s="7">
        <v>879</v>
      </c>
      <c r="X131" s="7">
        <v>204</v>
      </c>
      <c r="Y131" s="7">
        <v>148</v>
      </c>
      <c r="Z131" s="7">
        <v>181</v>
      </c>
      <c r="AA131" t="s">
        <v>1491</v>
      </c>
      <c r="AB131" t="s">
        <v>1492</v>
      </c>
    </row>
    <row r="132" spans="1:28" ht="15.75" customHeight="1">
      <c r="A132" s="8">
        <v>122</v>
      </c>
      <c r="B132" s="11" t="s">
        <v>1495</v>
      </c>
      <c r="C132" s="6" t="s">
        <v>133</v>
      </c>
      <c r="D132" s="6" t="s">
        <v>133</v>
      </c>
      <c r="E132" s="6" t="s">
        <v>133</v>
      </c>
      <c r="F132" s="6" t="s">
        <v>133</v>
      </c>
      <c r="G132" s="6" t="s">
        <v>133</v>
      </c>
      <c r="H132" t="s">
        <v>347</v>
      </c>
      <c r="I132" s="7">
        <v>211</v>
      </c>
      <c r="J132" s="7">
        <v>370</v>
      </c>
      <c r="K132" s="7">
        <v>327</v>
      </c>
      <c r="L132" s="7">
        <v>102</v>
      </c>
      <c r="M132" s="7">
        <v>148</v>
      </c>
      <c r="N132" s="7">
        <v>233</v>
      </c>
      <c r="O132" s="7">
        <v>137</v>
      </c>
      <c r="P132" s="7">
        <v>212</v>
      </c>
      <c r="Q132" s="6" t="s">
        <v>133</v>
      </c>
      <c r="R132" s="7">
        <v>283</v>
      </c>
      <c r="S132" s="7">
        <v>377</v>
      </c>
      <c r="T132" s="7">
        <v>139</v>
      </c>
      <c r="U132" s="7">
        <v>232</v>
      </c>
      <c r="V132" s="7">
        <v>421</v>
      </c>
      <c r="W132" s="7">
        <v>872</v>
      </c>
      <c r="X132" s="7">
        <v>315</v>
      </c>
      <c r="Y132" s="7">
        <v>346</v>
      </c>
      <c r="Z132" s="7">
        <v>225</v>
      </c>
      <c r="AA132" t="s">
        <v>1299</v>
      </c>
      <c r="AB132" t="s">
        <v>1501</v>
      </c>
    </row>
    <row r="133" spans="1:28" ht="15.75" customHeight="1">
      <c r="A133" s="8">
        <v>123</v>
      </c>
      <c r="B133" s="11" t="s">
        <v>1504</v>
      </c>
      <c r="C133" s="6" t="s">
        <v>133</v>
      </c>
      <c r="D133" s="6" t="s">
        <v>133</v>
      </c>
      <c r="E133" s="6" t="s">
        <v>133</v>
      </c>
      <c r="F133" s="6" t="s">
        <v>133</v>
      </c>
      <c r="G133" s="6" t="s">
        <v>133</v>
      </c>
      <c r="H133" t="s">
        <v>347</v>
      </c>
      <c r="I133" s="7">
        <v>250</v>
      </c>
      <c r="J133" s="7">
        <v>369</v>
      </c>
      <c r="K133" s="7">
        <v>119</v>
      </c>
      <c r="L133" s="7">
        <v>100</v>
      </c>
      <c r="M133" s="6" t="s">
        <v>133</v>
      </c>
      <c r="N133" s="7">
        <v>300</v>
      </c>
      <c r="O133" s="7">
        <v>219</v>
      </c>
      <c r="P133" s="7">
        <v>144</v>
      </c>
      <c r="Q133" s="6" t="s">
        <v>133</v>
      </c>
      <c r="R133" s="7">
        <v>300</v>
      </c>
      <c r="S133" s="7">
        <v>988</v>
      </c>
      <c r="T133" s="7">
        <v>150</v>
      </c>
      <c r="U133" s="7">
        <v>200</v>
      </c>
      <c r="V133" s="7">
        <v>494</v>
      </c>
      <c r="W133" s="7">
        <v>1612</v>
      </c>
      <c r="X133" s="7">
        <v>312</v>
      </c>
      <c r="Y133" s="7">
        <v>206</v>
      </c>
      <c r="Z133" s="7">
        <v>275</v>
      </c>
      <c r="AA133" s="6" t="s">
        <v>133</v>
      </c>
      <c r="AB133" s="6" t="s">
        <v>133</v>
      </c>
    </row>
    <row r="134" spans="1:28" ht="15.75" customHeight="1">
      <c r="A134" s="8"/>
      <c r="B134" t="s">
        <v>1361</v>
      </c>
      <c r="C134" s="6"/>
      <c r="D134" s="6"/>
      <c r="E134" s="6"/>
      <c r="F134" s="6"/>
      <c r="G134" s="6"/>
      <c r="H134" s="6"/>
      <c r="I134" s="25">
        <v>1</v>
      </c>
      <c r="J134" s="25">
        <v>1</v>
      </c>
      <c r="K134" s="25">
        <v>1</v>
      </c>
      <c r="L134" s="25">
        <v>1</v>
      </c>
      <c r="M134" s="6"/>
      <c r="N134" s="25">
        <v>1</v>
      </c>
      <c r="O134" s="25">
        <v>1</v>
      </c>
      <c r="P134" s="25">
        <v>1</v>
      </c>
      <c r="Q134" s="6"/>
      <c r="R134" s="25">
        <v>1</v>
      </c>
      <c r="S134" s="25">
        <v>1</v>
      </c>
      <c r="T134" s="25">
        <v>1</v>
      </c>
      <c r="U134" s="25">
        <v>1</v>
      </c>
      <c r="V134" s="25">
        <v>1</v>
      </c>
      <c r="W134" s="25">
        <v>1</v>
      </c>
      <c r="X134" s="25">
        <v>1</v>
      </c>
      <c r="Y134" s="25">
        <v>1</v>
      </c>
      <c r="Z134" s="25">
        <v>1</v>
      </c>
      <c r="AA134" s="6"/>
      <c r="AB134" s="6"/>
    </row>
    <row r="135" spans="1:28" ht="15.75" customHeight="1">
      <c r="A135" s="8"/>
      <c r="B135" s="6" t="s">
        <v>1366</v>
      </c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spans="1:28" ht="15.75" customHeight="1">
      <c r="A136" s="8">
        <v>124</v>
      </c>
      <c r="B136" s="11" t="s">
        <v>1536</v>
      </c>
      <c r="C136" s="6" t="s">
        <v>133</v>
      </c>
      <c r="D136" s="6" t="s">
        <v>133</v>
      </c>
      <c r="E136" s="6" t="s">
        <v>133</v>
      </c>
      <c r="F136" s="6" t="s">
        <v>133</v>
      </c>
      <c r="G136" s="6" t="s">
        <v>133</v>
      </c>
      <c r="H136" t="s">
        <v>347</v>
      </c>
      <c r="I136" s="7">
        <v>223</v>
      </c>
      <c r="J136" s="7">
        <v>365</v>
      </c>
      <c r="K136" s="7">
        <v>281</v>
      </c>
      <c r="L136" s="7">
        <v>103</v>
      </c>
      <c r="M136" s="7">
        <v>134</v>
      </c>
      <c r="N136" s="7">
        <v>233</v>
      </c>
      <c r="O136" s="7">
        <v>165</v>
      </c>
      <c r="P136" s="7">
        <v>238</v>
      </c>
      <c r="Q136" s="6" t="s">
        <v>133</v>
      </c>
      <c r="R136" s="7">
        <v>300</v>
      </c>
      <c r="S136" s="7">
        <v>480</v>
      </c>
      <c r="T136" s="7">
        <v>134</v>
      </c>
      <c r="U136" s="7">
        <v>249</v>
      </c>
      <c r="V136" s="7">
        <v>509</v>
      </c>
      <c r="W136" s="7">
        <v>1023</v>
      </c>
      <c r="X136" s="7">
        <v>309</v>
      </c>
      <c r="Y136" s="7">
        <v>305</v>
      </c>
      <c r="Z136" s="7">
        <v>261</v>
      </c>
      <c r="AA136" t="s">
        <v>1545</v>
      </c>
      <c r="AB136" t="s">
        <v>1546</v>
      </c>
    </row>
    <row r="137" spans="1:28" ht="15.75" customHeight="1">
      <c r="A137" s="8">
        <v>125</v>
      </c>
      <c r="B137" s="11" t="s">
        <v>1551</v>
      </c>
      <c r="C137" s="6" t="s">
        <v>133</v>
      </c>
      <c r="D137" s="6" t="s">
        <v>133</v>
      </c>
      <c r="E137" s="6" t="s">
        <v>133</v>
      </c>
      <c r="F137" s="6" t="s">
        <v>133</v>
      </c>
      <c r="G137" s="6" t="s">
        <v>133</v>
      </c>
      <c r="H137" t="s">
        <v>347</v>
      </c>
      <c r="I137" s="7">
        <v>275</v>
      </c>
      <c r="J137" s="7">
        <v>394</v>
      </c>
      <c r="K137" s="7">
        <v>300</v>
      </c>
      <c r="L137" s="7">
        <v>119</v>
      </c>
      <c r="M137" s="7">
        <v>88</v>
      </c>
      <c r="N137" s="7">
        <v>256</v>
      </c>
      <c r="O137" s="7">
        <v>163</v>
      </c>
      <c r="P137" s="7">
        <v>238</v>
      </c>
      <c r="Q137" s="14" t="s">
        <v>1555</v>
      </c>
      <c r="R137" s="7">
        <v>363</v>
      </c>
      <c r="S137" s="7">
        <v>269</v>
      </c>
      <c r="T137" s="7">
        <v>131</v>
      </c>
      <c r="U137" s="7">
        <v>313</v>
      </c>
      <c r="V137" s="7">
        <v>725</v>
      </c>
      <c r="W137" s="7">
        <v>1169</v>
      </c>
      <c r="X137" s="7">
        <v>438</v>
      </c>
      <c r="Y137" s="7">
        <v>356</v>
      </c>
      <c r="Z137" s="7">
        <v>356</v>
      </c>
      <c r="AA137" s="7">
        <v>2296</v>
      </c>
      <c r="AB137" s="7">
        <v>6053</v>
      </c>
    </row>
    <row r="138" spans="1:28" ht="15.75" customHeight="1">
      <c r="A138" s="8">
        <v>126</v>
      </c>
      <c r="B138" s="11" t="s">
        <v>1584</v>
      </c>
      <c r="C138" s="26" t="s">
        <v>133</v>
      </c>
      <c r="D138" s="26" t="s">
        <v>133</v>
      </c>
      <c r="E138" s="26" t="s">
        <v>133</v>
      </c>
      <c r="F138" s="26" t="s">
        <v>133</v>
      </c>
      <c r="G138" s="26" t="s">
        <v>133</v>
      </c>
      <c r="H138" t="s">
        <v>347</v>
      </c>
      <c r="I138" s="27">
        <v>225</v>
      </c>
      <c r="J138" s="27">
        <v>397</v>
      </c>
      <c r="K138" s="27">
        <v>300</v>
      </c>
      <c r="L138" s="27">
        <v>75</v>
      </c>
      <c r="M138" s="27">
        <v>111</v>
      </c>
      <c r="N138" s="27">
        <v>250</v>
      </c>
      <c r="O138" s="27">
        <v>179</v>
      </c>
      <c r="P138" s="27">
        <v>259</v>
      </c>
      <c r="Q138" s="26" t="s">
        <v>133</v>
      </c>
      <c r="R138" s="27">
        <v>304</v>
      </c>
      <c r="S138" s="27">
        <v>395</v>
      </c>
      <c r="T138" s="27">
        <v>138</v>
      </c>
      <c r="U138" s="27">
        <v>263</v>
      </c>
      <c r="V138" s="27">
        <v>467</v>
      </c>
      <c r="W138" s="27">
        <v>906</v>
      </c>
      <c r="X138" s="27">
        <v>338</v>
      </c>
      <c r="Y138" s="27">
        <v>322</v>
      </c>
      <c r="Z138" s="27">
        <v>226</v>
      </c>
      <c r="AA138" t="s">
        <v>1585</v>
      </c>
      <c r="AB138" t="s">
        <v>1586</v>
      </c>
    </row>
    <row r="139" spans="1:28" ht="15.75" customHeight="1">
      <c r="A139" s="8">
        <v>127</v>
      </c>
      <c r="B139" s="11" t="s">
        <v>1587</v>
      </c>
      <c r="C139" s="6">
        <v>8.3000000000000007</v>
      </c>
      <c r="D139" s="6">
        <v>1.6</v>
      </c>
      <c r="E139" s="6">
        <v>5.3</v>
      </c>
      <c r="F139" s="6">
        <v>8.5</v>
      </c>
      <c r="G139" s="6" t="s">
        <v>133</v>
      </c>
      <c r="H139" t="s">
        <v>134</v>
      </c>
      <c r="I139" s="7">
        <v>461</v>
      </c>
      <c r="J139" s="7">
        <v>750</v>
      </c>
      <c r="K139" s="7">
        <v>490</v>
      </c>
      <c r="L139" s="7">
        <v>170</v>
      </c>
      <c r="M139" s="7">
        <v>170</v>
      </c>
      <c r="N139" s="7">
        <v>381</v>
      </c>
      <c r="O139" s="7">
        <v>301</v>
      </c>
      <c r="P139" s="7">
        <v>400</v>
      </c>
      <c r="Q139" s="6" t="s">
        <v>133</v>
      </c>
      <c r="R139" s="7">
        <v>550</v>
      </c>
      <c r="S139" s="7">
        <v>870</v>
      </c>
      <c r="T139" s="7">
        <v>230</v>
      </c>
      <c r="U139" s="7">
        <v>510</v>
      </c>
      <c r="V139" s="7">
        <v>990</v>
      </c>
      <c r="W139" s="7">
        <v>1421</v>
      </c>
      <c r="X139" s="7">
        <v>440</v>
      </c>
      <c r="Y139" s="7">
        <v>470</v>
      </c>
      <c r="Z139" s="7">
        <v>490</v>
      </c>
      <c r="AA139" t="s">
        <v>1588</v>
      </c>
      <c r="AB139" t="s">
        <v>1589</v>
      </c>
    </row>
    <row r="140" spans="1:28" ht="15.75" customHeight="1">
      <c r="A140" s="4">
        <v>128</v>
      </c>
      <c r="B140" s="11" t="s">
        <v>1590</v>
      </c>
      <c r="C140" s="6" t="s">
        <v>133</v>
      </c>
      <c r="D140" s="6" t="s">
        <v>133</v>
      </c>
      <c r="E140" s="6" t="s">
        <v>133</v>
      </c>
      <c r="F140" s="6" t="s">
        <v>133</v>
      </c>
      <c r="G140" s="6" t="s">
        <v>133</v>
      </c>
      <c r="H140" t="s">
        <v>347</v>
      </c>
      <c r="I140" s="7">
        <v>331</v>
      </c>
      <c r="J140" s="7">
        <v>488</v>
      </c>
      <c r="K140" s="7">
        <v>306</v>
      </c>
      <c r="L140" s="7">
        <v>131</v>
      </c>
      <c r="M140" s="7">
        <v>44</v>
      </c>
      <c r="N140" s="7">
        <v>313</v>
      </c>
      <c r="O140" s="7">
        <v>169</v>
      </c>
      <c r="P140" s="7">
        <v>275</v>
      </c>
      <c r="Q140" s="14" t="s">
        <v>1591</v>
      </c>
      <c r="R140" s="7">
        <v>325</v>
      </c>
      <c r="S140" s="7">
        <v>600</v>
      </c>
      <c r="T140" s="7">
        <v>150</v>
      </c>
      <c r="U140" s="7">
        <v>350</v>
      </c>
      <c r="V140" s="7">
        <v>663</v>
      </c>
      <c r="W140" s="7">
        <v>1294</v>
      </c>
      <c r="X140" s="7">
        <v>331</v>
      </c>
      <c r="Y140" s="7">
        <v>206</v>
      </c>
      <c r="Z140" s="7">
        <v>288</v>
      </c>
      <c r="AA140" s="7">
        <v>2507</v>
      </c>
      <c r="AB140" s="7">
        <v>6389</v>
      </c>
    </row>
    <row r="141" spans="1:28" ht="15.75" customHeight="1">
      <c r="A141" s="8">
        <v>129</v>
      </c>
      <c r="B141" s="11" t="s">
        <v>1592</v>
      </c>
      <c r="C141" s="6" t="s">
        <v>133</v>
      </c>
      <c r="D141" s="6" t="s">
        <v>133</v>
      </c>
      <c r="E141" s="6" t="s">
        <v>133</v>
      </c>
      <c r="F141" s="6" t="s">
        <v>133</v>
      </c>
      <c r="G141" s="6" t="s">
        <v>133</v>
      </c>
      <c r="H141" t="s">
        <v>347</v>
      </c>
      <c r="I141" s="7">
        <v>235</v>
      </c>
      <c r="J141" s="7">
        <v>365</v>
      </c>
      <c r="K141" s="7">
        <v>286</v>
      </c>
      <c r="L141" s="7">
        <v>87</v>
      </c>
      <c r="M141" s="7">
        <v>96</v>
      </c>
      <c r="N141" s="7">
        <v>246</v>
      </c>
      <c r="O141" s="7">
        <v>209</v>
      </c>
      <c r="P141" s="7">
        <v>233</v>
      </c>
      <c r="Q141" s="6" t="s">
        <v>133</v>
      </c>
      <c r="R141" s="7">
        <v>298</v>
      </c>
      <c r="S141" s="7">
        <v>468</v>
      </c>
      <c r="T141" s="7">
        <v>155</v>
      </c>
      <c r="U141" s="7">
        <v>236</v>
      </c>
      <c r="V141" s="7">
        <v>504</v>
      </c>
      <c r="W141" s="7">
        <v>979</v>
      </c>
      <c r="X141" s="7">
        <v>382</v>
      </c>
      <c r="Y141" s="7">
        <v>328</v>
      </c>
      <c r="Z141" s="7">
        <v>247</v>
      </c>
      <c r="AA141" t="s">
        <v>1593</v>
      </c>
      <c r="AB141" t="s">
        <v>1594</v>
      </c>
    </row>
    <row r="142" spans="1:28" ht="15.75" customHeight="1">
      <c r="A142" s="8">
        <v>130</v>
      </c>
      <c r="B142" s="11" t="s">
        <v>1595</v>
      </c>
      <c r="C142" s="6" t="s">
        <v>133</v>
      </c>
      <c r="D142" s="6" t="s">
        <v>133</v>
      </c>
      <c r="E142" s="6" t="s">
        <v>133</v>
      </c>
      <c r="F142" s="6" t="s">
        <v>133</v>
      </c>
      <c r="G142" s="6" t="s">
        <v>133</v>
      </c>
      <c r="H142" t="s">
        <v>347</v>
      </c>
      <c r="I142" s="7">
        <v>224</v>
      </c>
      <c r="J142" s="7">
        <v>371</v>
      </c>
      <c r="K142" s="7">
        <v>299</v>
      </c>
      <c r="L142" s="7">
        <v>81</v>
      </c>
      <c r="M142" s="7">
        <v>99</v>
      </c>
      <c r="N142" s="7">
        <v>220</v>
      </c>
      <c r="O142" s="7">
        <v>169</v>
      </c>
      <c r="P142" s="7">
        <v>238</v>
      </c>
      <c r="Q142" s="6" t="s">
        <v>133</v>
      </c>
      <c r="R142" s="7">
        <v>292</v>
      </c>
      <c r="S142" s="7">
        <v>363</v>
      </c>
      <c r="T142" s="7">
        <v>138</v>
      </c>
      <c r="U142" s="7">
        <v>236</v>
      </c>
      <c r="V142" s="7">
        <v>528</v>
      </c>
      <c r="W142" s="7">
        <v>828</v>
      </c>
      <c r="X142" s="7">
        <v>317</v>
      </c>
      <c r="Y142" s="7">
        <v>319</v>
      </c>
      <c r="Z142" s="7">
        <v>239</v>
      </c>
      <c r="AA142" t="s">
        <v>1596</v>
      </c>
      <c r="AB142" t="s">
        <v>1597</v>
      </c>
    </row>
    <row r="143" spans="1:28" ht="15.75" customHeight="1">
      <c r="A143" s="8">
        <v>131</v>
      </c>
      <c r="B143" s="11" t="s">
        <v>1598</v>
      </c>
      <c r="C143" s="6" t="s">
        <v>133</v>
      </c>
      <c r="D143" s="6" t="s">
        <v>133</v>
      </c>
      <c r="E143" s="6" t="s">
        <v>133</v>
      </c>
      <c r="F143" s="6" t="s">
        <v>133</v>
      </c>
      <c r="G143" s="6" t="s">
        <v>133</v>
      </c>
      <c r="H143" t="s">
        <v>347</v>
      </c>
      <c r="I143" s="7">
        <v>212</v>
      </c>
      <c r="J143" s="7">
        <v>386</v>
      </c>
      <c r="K143" s="7">
        <v>186</v>
      </c>
      <c r="L143" s="7">
        <v>102</v>
      </c>
      <c r="M143" s="7">
        <v>120</v>
      </c>
      <c r="N143" s="7">
        <v>238</v>
      </c>
      <c r="O143" s="7">
        <v>174</v>
      </c>
      <c r="P143" s="7">
        <v>191</v>
      </c>
      <c r="Q143" s="14" t="s">
        <v>1555</v>
      </c>
      <c r="R143" s="7">
        <v>286</v>
      </c>
      <c r="S143" s="7">
        <v>557</v>
      </c>
      <c r="T143" s="7">
        <v>152</v>
      </c>
      <c r="U143" s="7">
        <v>250</v>
      </c>
      <c r="V143" s="7">
        <v>435</v>
      </c>
      <c r="W143" s="7">
        <v>1058</v>
      </c>
      <c r="X143" s="7">
        <v>420</v>
      </c>
      <c r="Y143" s="7">
        <v>301</v>
      </c>
      <c r="Z143" s="7">
        <v>221</v>
      </c>
      <c r="AA143" s="7">
        <v>1995</v>
      </c>
      <c r="AB143" s="7">
        <v>5389</v>
      </c>
    </row>
    <row r="144" spans="1:28" ht="15.75" customHeight="1">
      <c r="A144" s="8">
        <v>132</v>
      </c>
      <c r="B144" s="11" t="s">
        <v>1599</v>
      </c>
      <c r="C144" s="6">
        <v>5.2</v>
      </c>
      <c r="D144" s="6">
        <v>3.75</v>
      </c>
      <c r="E144" s="6">
        <v>5.3</v>
      </c>
      <c r="F144" s="10" t="s">
        <v>1600</v>
      </c>
      <c r="G144" s="6">
        <v>11.7</v>
      </c>
      <c r="H144" t="s">
        <v>134</v>
      </c>
      <c r="I144" s="6">
        <v>1463</v>
      </c>
      <c r="J144" s="6">
        <v>1455</v>
      </c>
      <c r="K144" s="6">
        <v>690</v>
      </c>
      <c r="L144" s="6">
        <v>188</v>
      </c>
      <c r="M144" s="6">
        <v>101</v>
      </c>
      <c r="N144" s="6">
        <v>833</v>
      </c>
      <c r="O144" s="6">
        <v>878</v>
      </c>
      <c r="P144" s="6">
        <v>623</v>
      </c>
      <c r="Q144" s="6">
        <v>263</v>
      </c>
      <c r="R144" s="6">
        <v>1500</v>
      </c>
      <c r="S144" s="6">
        <v>3506</v>
      </c>
      <c r="T144" s="6">
        <v>424</v>
      </c>
      <c r="U144" s="6" t="s">
        <v>133</v>
      </c>
      <c r="V144" s="6">
        <v>1688</v>
      </c>
      <c r="W144" s="6">
        <v>4815</v>
      </c>
      <c r="X144" s="6">
        <v>2040</v>
      </c>
      <c r="Y144" s="6">
        <v>1313</v>
      </c>
      <c r="Z144" s="6">
        <v>2261</v>
      </c>
      <c r="AA144" s="6">
        <v>7994</v>
      </c>
      <c r="AB144" s="6" t="s">
        <v>133</v>
      </c>
    </row>
    <row r="145" spans="1:28" ht="15.75" customHeight="1">
      <c r="A145" s="8">
        <v>133</v>
      </c>
      <c r="B145" s="11" t="s">
        <v>1601</v>
      </c>
      <c r="C145" s="6" t="s">
        <v>133</v>
      </c>
      <c r="D145" s="6" t="s">
        <v>133</v>
      </c>
      <c r="E145" s="6" t="s">
        <v>133</v>
      </c>
      <c r="F145" s="6" t="s">
        <v>133</v>
      </c>
      <c r="G145" s="6" t="s">
        <v>133</v>
      </c>
      <c r="H145" t="s">
        <v>347</v>
      </c>
      <c r="I145" s="7">
        <v>256</v>
      </c>
      <c r="J145" s="7">
        <v>381</v>
      </c>
      <c r="K145" s="7">
        <v>375</v>
      </c>
      <c r="L145" s="7">
        <v>125</v>
      </c>
      <c r="M145" s="6" t="s">
        <v>133</v>
      </c>
      <c r="N145" s="7">
        <v>250</v>
      </c>
      <c r="O145" s="7">
        <v>181</v>
      </c>
      <c r="P145" s="7">
        <v>219</v>
      </c>
      <c r="Q145" s="6" t="s">
        <v>133</v>
      </c>
      <c r="R145" s="7">
        <v>312</v>
      </c>
      <c r="S145" s="7">
        <v>544</v>
      </c>
      <c r="T145" s="7">
        <v>181</v>
      </c>
      <c r="U145" s="7">
        <v>294</v>
      </c>
      <c r="V145" s="7">
        <v>625</v>
      </c>
      <c r="W145" s="7">
        <v>1237</v>
      </c>
      <c r="X145" s="7">
        <v>256</v>
      </c>
      <c r="Y145" s="7">
        <v>200</v>
      </c>
      <c r="Z145" s="7">
        <v>312</v>
      </c>
      <c r="AA145" s="6" t="s">
        <v>133</v>
      </c>
      <c r="AB145" s="6" t="s">
        <v>133</v>
      </c>
    </row>
    <row r="146" spans="1:28" ht="15.75" customHeight="1">
      <c r="A146" s="8">
        <v>134</v>
      </c>
      <c r="B146" s="11" t="s">
        <v>1602</v>
      </c>
      <c r="C146" s="6">
        <v>7.4</v>
      </c>
      <c r="D146" s="6">
        <v>2.09</v>
      </c>
      <c r="E146" s="6">
        <v>5.3</v>
      </c>
      <c r="F146" s="6">
        <v>11.1</v>
      </c>
      <c r="G146" s="6" t="s">
        <v>133</v>
      </c>
      <c r="H146" t="s">
        <v>134</v>
      </c>
      <c r="I146" s="7">
        <v>627</v>
      </c>
      <c r="J146" s="7">
        <v>1005</v>
      </c>
      <c r="K146" s="7">
        <v>627</v>
      </c>
      <c r="L146" s="7">
        <v>184</v>
      </c>
      <c r="M146" s="7">
        <v>274</v>
      </c>
      <c r="N146" s="7">
        <v>535</v>
      </c>
      <c r="O146" s="7">
        <v>497</v>
      </c>
      <c r="P146" s="7">
        <v>510</v>
      </c>
      <c r="Q146" s="6" t="s">
        <v>133</v>
      </c>
      <c r="R146" s="7">
        <v>811</v>
      </c>
      <c r="S146" s="7">
        <v>1137</v>
      </c>
      <c r="T146" s="7">
        <v>313</v>
      </c>
      <c r="U146" s="7">
        <v>692</v>
      </c>
      <c r="V146" s="7">
        <v>1150</v>
      </c>
      <c r="W146" s="7">
        <v>1933</v>
      </c>
      <c r="X146" s="7">
        <v>679</v>
      </c>
      <c r="Y146" s="7">
        <v>1032</v>
      </c>
      <c r="Z146" s="7">
        <v>627</v>
      </c>
      <c r="AA146" t="s">
        <v>1185</v>
      </c>
      <c r="AB146" t="s">
        <v>1603</v>
      </c>
    </row>
    <row r="147" spans="1:28" ht="15.75" customHeight="1">
      <c r="A147" s="8">
        <v>135</v>
      </c>
      <c r="B147" s="11" t="s">
        <v>1604</v>
      </c>
      <c r="C147" s="6" t="s">
        <v>133</v>
      </c>
      <c r="D147" s="6" t="s">
        <v>133</v>
      </c>
      <c r="E147" s="6" t="s">
        <v>133</v>
      </c>
      <c r="F147" s="6" t="s">
        <v>133</v>
      </c>
      <c r="G147" s="6" t="s">
        <v>133</v>
      </c>
      <c r="H147" t="s">
        <v>347</v>
      </c>
      <c r="I147" s="6">
        <v>181</v>
      </c>
      <c r="J147" s="6">
        <v>269</v>
      </c>
      <c r="K147" s="6">
        <v>113</v>
      </c>
      <c r="L147" s="6">
        <v>50</v>
      </c>
      <c r="M147" s="6">
        <v>125</v>
      </c>
      <c r="N147" s="6">
        <v>144</v>
      </c>
      <c r="O147" s="6" t="s">
        <v>133</v>
      </c>
      <c r="P147" s="6">
        <v>181</v>
      </c>
      <c r="Q147" s="6">
        <v>44</v>
      </c>
      <c r="R147" s="6">
        <v>250</v>
      </c>
      <c r="S147" s="6" t="s">
        <v>133</v>
      </c>
      <c r="T147" s="6" t="s">
        <v>133</v>
      </c>
      <c r="U147" s="6" t="s">
        <v>133</v>
      </c>
      <c r="V147" s="6" t="s">
        <v>133</v>
      </c>
      <c r="W147" s="6" t="s">
        <v>133</v>
      </c>
      <c r="X147" s="6" t="s">
        <v>133</v>
      </c>
      <c r="Y147" s="6" t="s">
        <v>133</v>
      </c>
      <c r="Z147" s="6" t="s">
        <v>133</v>
      </c>
      <c r="AA147" s="6" t="s">
        <v>133</v>
      </c>
      <c r="AB147" s="6" t="s">
        <v>133</v>
      </c>
    </row>
    <row r="148" spans="1:28" ht="15.75" customHeight="1">
      <c r="A148" s="8">
        <v>136</v>
      </c>
      <c r="B148" s="11" t="s">
        <v>1605</v>
      </c>
      <c r="C148" s="6" t="s">
        <v>133</v>
      </c>
      <c r="D148" s="6" t="s">
        <v>133</v>
      </c>
      <c r="E148" s="6" t="s">
        <v>133</v>
      </c>
      <c r="F148" s="6" t="s">
        <v>133</v>
      </c>
      <c r="G148" s="6" t="s">
        <v>133</v>
      </c>
      <c r="H148" t="s">
        <v>347</v>
      </c>
      <c r="I148" s="7">
        <v>238</v>
      </c>
      <c r="J148" s="7">
        <v>394</v>
      </c>
      <c r="K148" s="7">
        <v>275</v>
      </c>
      <c r="L148" s="7">
        <v>81</v>
      </c>
      <c r="M148" s="7">
        <v>56</v>
      </c>
      <c r="N148" s="7">
        <v>219</v>
      </c>
      <c r="O148" s="7">
        <v>169</v>
      </c>
      <c r="P148" s="7">
        <v>238</v>
      </c>
      <c r="Q148" s="6" t="s">
        <v>133</v>
      </c>
      <c r="R148" s="7">
        <v>275</v>
      </c>
      <c r="S148" s="7">
        <v>513</v>
      </c>
      <c r="T148" s="7">
        <v>150</v>
      </c>
      <c r="U148" s="7">
        <v>244</v>
      </c>
      <c r="V148" s="7">
        <v>406</v>
      </c>
      <c r="W148" s="7">
        <v>1156</v>
      </c>
      <c r="X148" s="7">
        <v>369</v>
      </c>
      <c r="Y148" s="7">
        <v>231</v>
      </c>
      <c r="Z148" s="7">
        <v>213</v>
      </c>
      <c r="AA148" t="s">
        <v>1606</v>
      </c>
      <c r="AB148" t="s">
        <v>1607</v>
      </c>
    </row>
    <row r="149" spans="1:28" ht="15.75" customHeight="1">
      <c r="A149" s="8">
        <v>138</v>
      </c>
      <c r="B149" s="11" t="s">
        <v>1608</v>
      </c>
      <c r="C149" s="6">
        <v>37</v>
      </c>
      <c r="D149" s="6">
        <v>1.7</v>
      </c>
      <c r="E149" s="6">
        <v>5.3</v>
      </c>
      <c r="F149" s="6">
        <v>9</v>
      </c>
      <c r="G149" s="6" t="s">
        <v>133</v>
      </c>
      <c r="H149" t="s">
        <v>134</v>
      </c>
      <c r="I149" s="6">
        <v>510</v>
      </c>
      <c r="J149" s="6">
        <v>563</v>
      </c>
      <c r="K149" s="6">
        <v>617</v>
      </c>
      <c r="L149" s="6">
        <v>85</v>
      </c>
      <c r="M149" s="6">
        <v>107</v>
      </c>
      <c r="N149" s="6">
        <v>435</v>
      </c>
      <c r="O149" s="6" t="s">
        <v>133</v>
      </c>
      <c r="P149" s="6">
        <v>457</v>
      </c>
      <c r="Q149" s="6">
        <v>117</v>
      </c>
      <c r="R149" s="6">
        <v>702</v>
      </c>
      <c r="S149" s="6" t="s">
        <v>133</v>
      </c>
      <c r="T149" s="6" t="s">
        <v>133</v>
      </c>
      <c r="U149" s="6" t="s">
        <v>133</v>
      </c>
      <c r="V149" s="6" t="s">
        <v>133</v>
      </c>
      <c r="W149" s="6" t="s">
        <v>133</v>
      </c>
      <c r="X149" s="6" t="s">
        <v>133</v>
      </c>
      <c r="Y149" s="6" t="s">
        <v>133</v>
      </c>
      <c r="Z149" s="6" t="s">
        <v>133</v>
      </c>
      <c r="AA149" s="6" t="s">
        <v>133</v>
      </c>
      <c r="AB149" s="6" t="s">
        <v>133</v>
      </c>
    </row>
    <row r="150" spans="1:28" ht="15.75" customHeight="1">
      <c r="A150" s="8">
        <v>139</v>
      </c>
      <c r="B150" s="11" t="s">
        <v>1609</v>
      </c>
      <c r="C150" s="12">
        <v>11.5</v>
      </c>
      <c r="D150" s="12">
        <v>1.0900000000000001</v>
      </c>
      <c r="E150" s="12">
        <v>5.3</v>
      </c>
      <c r="F150" s="13" t="s">
        <v>1610</v>
      </c>
      <c r="G150" s="12">
        <v>5.7</v>
      </c>
      <c r="H150" t="s">
        <v>134</v>
      </c>
      <c r="I150" s="15">
        <v>259</v>
      </c>
      <c r="J150" s="15">
        <v>388</v>
      </c>
      <c r="K150" s="15">
        <v>491</v>
      </c>
      <c r="L150" s="15">
        <v>109</v>
      </c>
      <c r="M150" s="12" t="s">
        <v>133</v>
      </c>
      <c r="N150" s="15">
        <v>245</v>
      </c>
      <c r="O150" s="15">
        <v>164</v>
      </c>
      <c r="P150" s="15">
        <v>239</v>
      </c>
      <c r="Q150" s="12">
        <v>34</v>
      </c>
      <c r="R150" s="15">
        <v>348</v>
      </c>
      <c r="S150" s="15">
        <v>633</v>
      </c>
      <c r="T150" s="15">
        <v>184</v>
      </c>
      <c r="U150" s="15">
        <v>463</v>
      </c>
      <c r="V150" s="15">
        <v>1103</v>
      </c>
      <c r="W150" s="15">
        <v>750</v>
      </c>
      <c r="X150" s="15">
        <v>314</v>
      </c>
      <c r="Y150" s="15">
        <v>402</v>
      </c>
      <c r="Z150" s="15">
        <v>306</v>
      </c>
      <c r="AA150" s="12" t="s">
        <v>133</v>
      </c>
      <c r="AB150" s="12" t="s">
        <v>133</v>
      </c>
    </row>
    <row r="151" spans="1:28" ht="15.75" customHeight="1">
      <c r="A151" s="4">
        <v>140</v>
      </c>
      <c r="B151" s="11" t="s">
        <v>1611</v>
      </c>
      <c r="C151" s="6" t="s">
        <v>133</v>
      </c>
      <c r="D151" s="6" t="s">
        <v>133</v>
      </c>
      <c r="E151" s="6" t="s">
        <v>133</v>
      </c>
      <c r="F151" s="6" t="s">
        <v>133</v>
      </c>
      <c r="G151" s="6" t="s">
        <v>133</v>
      </c>
      <c r="H151" t="s">
        <v>347</v>
      </c>
      <c r="I151" s="7">
        <v>175</v>
      </c>
      <c r="J151" s="7">
        <v>300</v>
      </c>
      <c r="K151" s="7">
        <v>281</v>
      </c>
      <c r="L151" s="7">
        <v>200</v>
      </c>
      <c r="M151" s="6" t="s">
        <v>133</v>
      </c>
      <c r="N151" s="7">
        <v>225</v>
      </c>
      <c r="O151" s="7">
        <v>163</v>
      </c>
      <c r="P151" s="7">
        <v>194</v>
      </c>
      <c r="Q151" s="6" t="s">
        <v>133</v>
      </c>
      <c r="R151" s="7">
        <v>338</v>
      </c>
      <c r="S151" s="7">
        <v>675</v>
      </c>
      <c r="T151" s="7">
        <v>125</v>
      </c>
      <c r="U151" s="7">
        <v>238</v>
      </c>
      <c r="V151" s="7">
        <v>400</v>
      </c>
      <c r="W151" s="6" t="s">
        <v>133</v>
      </c>
      <c r="X151" s="7">
        <v>275</v>
      </c>
      <c r="Y151" s="7">
        <v>206</v>
      </c>
      <c r="Z151" s="7">
        <v>256</v>
      </c>
      <c r="AA151" s="6" t="s">
        <v>133</v>
      </c>
      <c r="AB151" s="6" t="s">
        <v>133</v>
      </c>
    </row>
    <row r="152" spans="1:28" ht="15.75" customHeight="1">
      <c r="A152" s="8">
        <v>141</v>
      </c>
      <c r="B152" s="11" t="s">
        <v>1612</v>
      </c>
      <c r="C152" s="6">
        <v>6.3</v>
      </c>
      <c r="D152" s="6">
        <v>3.4</v>
      </c>
      <c r="E152" s="6">
        <v>5.3</v>
      </c>
      <c r="F152" s="10" t="s">
        <v>1613</v>
      </c>
      <c r="G152" s="6">
        <v>12.5</v>
      </c>
      <c r="H152" t="s">
        <v>134</v>
      </c>
      <c r="I152" s="7">
        <v>921</v>
      </c>
      <c r="J152" s="7">
        <v>1299</v>
      </c>
      <c r="K152" s="7">
        <v>806</v>
      </c>
      <c r="L152" s="7">
        <v>415</v>
      </c>
      <c r="M152" s="7">
        <v>408</v>
      </c>
      <c r="N152" s="7">
        <v>1017</v>
      </c>
      <c r="O152" s="7">
        <v>578</v>
      </c>
      <c r="P152" s="7">
        <v>813</v>
      </c>
      <c r="Q152" s="6" t="s">
        <v>133</v>
      </c>
      <c r="R152" s="7">
        <v>1153</v>
      </c>
      <c r="S152" s="7">
        <v>2033</v>
      </c>
      <c r="T152" s="7">
        <v>442</v>
      </c>
      <c r="U152" s="7">
        <v>1047</v>
      </c>
      <c r="V152" s="7">
        <v>1924</v>
      </c>
      <c r="W152" s="7">
        <v>4104</v>
      </c>
      <c r="X152" s="7">
        <v>1244</v>
      </c>
      <c r="Y152" s="7">
        <v>813</v>
      </c>
      <c r="Z152" s="7">
        <v>1054</v>
      </c>
      <c r="AA152" s="7">
        <v>7740</v>
      </c>
      <c r="AB152" s="7">
        <v>20390</v>
      </c>
    </row>
    <row r="153" spans="1:28" ht="15.75" customHeight="1">
      <c r="A153" s="8">
        <v>142</v>
      </c>
      <c r="B153" s="11" t="s">
        <v>1614</v>
      </c>
      <c r="C153" s="6">
        <v>6.5</v>
      </c>
      <c r="D153" s="6">
        <v>1.58</v>
      </c>
      <c r="E153" s="6">
        <v>6.25</v>
      </c>
      <c r="F153" s="6">
        <v>9.9</v>
      </c>
      <c r="G153" s="6" t="s">
        <v>133</v>
      </c>
      <c r="H153" t="s">
        <v>134</v>
      </c>
      <c r="I153" s="7">
        <v>395</v>
      </c>
      <c r="J153" s="7">
        <v>771</v>
      </c>
      <c r="K153" s="7">
        <v>246</v>
      </c>
      <c r="L153" s="7">
        <v>228</v>
      </c>
      <c r="M153" s="6" t="s">
        <v>133</v>
      </c>
      <c r="N153" s="7">
        <v>523</v>
      </c>
      <c r="O153" s="7">
        <v>435</v>
      </c>
      <c r="P153" s="7">
        <v>346</v>
      </c>
      <c r="Q153" s="6" t="s">
        <v>133</v>
      </c>
      <c r="R153" s="7">
        <v>613</v>
      </c>
      <c r="S153" s="7">
        <v>1194</v>
      </c>
      <c r="T153" s="7">
        <v>267</v>
      </c>
      <c r="U153" s="7">
        <v>583</v>
      </c>
      <c r="V153" s="7">
        <v>771</v>
      </c>
      <c r="W153" s="7">
        <v>1857</v>
      </c>
      <c r="X153" s="7">
        <v>346</v>
      </c>
      <c r="Y153" s="7">
        <v>267</v>
      </c>
      <c r="Z153" s="7">
        <v>544</v>
      </c>
      <c r="AA153" s="6" t="s">
        <v>133</v>
      </c>
      <c r="AB153" s="6" t="s">
        <v>133</v>
      </c>
    </row>
    <row r="154" spans="1:28" ht="15.75" customHeight="1">
      <c r="A154" s="8">
        <v>143</v>
      </c>
      <c r="B154" s="11" t="s">
        <v>1615</v>
      </c>
      <c r="C154" s="6">
        <v>5.5</v>
      </c>
      <c r="D154" s="6">
        <v>4</v>
      </c>
      <c r="E154" s="6">
        <v>5.3</v>
      </c>
      <c r="F154" s="10" t="s">
        <v>1616</v>
      </c>
      <c r="G154" s="6">
        <v>13.9</v>
      </c>
      <c r="H154" t="s">
        <v>134</v>
      </c>
      <c r="I154" s="7">
        <v>864</v>
      </c>
      <c r="J154" s="7">
        <v>1316</v>
      </c>
      <c r="K154" s="7">
        <v>1176</v>
      </c>
      <c r="L154" s="7">
        <v>376</v>
      </c>
      <c r="M154" s="7">
        <v>340</v>
      </c>
      <c r="N154" s="7">
        <v>924</v>
      </c>
      <c r="O154" s="7">
        <v>456</v>
      </c>
      <c r="P154" s="7">
        <v>900</v>
      </c>
      <c r="Q154" s="7">
        <v>244</v>
      </c>
      <c r="R154" s="7">
        <v>1528</v>
      </c>
      <c r="S154" s="7">
        <v>4400</v>
      </c>
      <c r="T154" s="7">
        <v>776</v>
      </c>
      <c r="U154" s="7">
        <v>876</v>
      </c>
      <c r="V154" s="7">
        <v>1904</v>
      </c>
      <c r="W154" s="7">
        <v>3184</v>
      </c>
      <c r="X154" s="7">
        <v>1064</v>
      </c>
      <c r="Y154" s="7">
        <v>1076</v>
      </c>
      <c r="Z154" s="7">
        <v>1128</v>
      </c>
      <c r="AA154" s="7">
        <v>8124</v>
      </c>
      <c r="AB154" s="7">
        <v>22532</v>
      </c>
    </row>
    <row r="155" spans="1:28" ht="56.25" customHeight="1">
      <c r="A155" s="8">
        <v>144</v>
      </c>
      <c r="B155" s="11" t="s">
        <v>1617</v>
      </c>
      <c r="C155" s="6" t="s">
        <v>133</v>
      </c>
      <c r="D155" s="6" t="s">
        <v>133</v>
      </c>
      <c r="E155" s="6" t="s">
        <v>133</v>
      </c>
      <c r="F155" s="6" t="s">
        <v>133</v>
      </c>
      <c r="G155" s="6" t="s">
        <v>133</v>
      </c>
      <c r="H155" t="s">
        <v>347</v>
      </c>
      <c r="I155" s="6">
        <v>275</v>
      </c>
      <c r="J155" s="6">
        <v>456</v>
      </c>
      <c r="K155" s="6">
        <v>256</v>
      </c>
      <c r="L155" s="6">
        <v>94</v>
      </c>
      <c r="M155" s="6" t="s">
        <v>133</v>
      </c>
      <c r="N155" s="6">
        <v>219</v>
      </c>
      <c r="O155" s="6" t="s">
        <v>133</v>
      </c>
      <c r="P155" s="6">
        <v>131</v>
      </c>
      <c r="Q155" s="6">
        <v>69</v>
      </c>
      <c r="R155" s="6">
        <v>294</v>
      </c>
      <c r="S155" s="6">
        <v>600</v>
      </c>
      <c r="T155" s="6">
        <v>113</v>
      </c>
      <c r="U155" s="6" t="s">
        <v>133</v>
      </c>
      <c r="V155" s="6" t="s">
        <v>133</v>
      </c>
      <c r="W155" s="6" t="s">
        <v>133</v>
      </c>
      <c r="X155" s="6" t="s">
        <v>133</v>
      </c>
      <c r="Y155" s="6" t="s">
        <v>133</v>
      </c>
      <c r="Z155" s="6" t="s">
        <v>133</v>
      </c>
      <c r="AA155" s="6" t="s">
        <v>133</v>
      </c>
      <c r="AB155" s="6" t="s">
        <v>133</v>
      </c>
    </row>
    <row r="156" spans="1:28" ht="15.75" customHeight="1">
      <c r="A156" s="8">
        <v>145</v>
      </c>
      <c r="B156" s="11" t="s">
        <v>1618</v>
      </c>
      <c r="C156" s="6" t="s">
        <v>133</v>
      </c>
      <c r="D156" s="6" t="s">
        <v>133</v>
      </c>
      <c r="E156" s="6" t="s">
        <v>133</v>
      </c>
      <c r="F156" s="6" t="s">
        <v>133</v>
      </c>
      <c r="G156" s="6" t="s">
        <v>133</v>
      </c>
      <c r="H156" t="s">
        <v>347</v>
      </c>
      <c r="I156" s="7">
        <v>238</v>
      </c>
      <c r="J156" s="7">
        <v>431</v>
      </c>
      <c r="K156" s="7">
        <v>431</v>
      </c>
      <c r="L156" s="7">
        <v>88</v>
      </c>
      <c r="M156" s="7">
        <v>88</v>
      </c>
      <c r="N156" s="7">
        <v>231</v>
      </c>
      <c r="O156" s="7">
        <v>138</v>
      </c>
      <c r="P156" s="7">
        <v>269</v>
      </c>
      <c r="Q156" s="7">
        <v>100</v>
      </c>
      <c r="R156" s="7">
        <v>313</v>
      </c>
      <c r="S156" s="7">
        <v>469</v>
      </c>
      <c r="T156" s="7">
        <v>138</v>
      </c>
      <c r="U156" s="7">
        <v>275</v>
      </c>
      <c r="V156" s="7">
        <v>500</v>
      </c>
      <c r="W156" s="7">
        <v>1019</v>
      </c>
      <c r="X156" s="7">
        <v>381</v>
      </c>
      <c r="Y156" s="7">
        <v>263</v>
      </c>
      <c r="Z156" s="7">
        <v>275</v>
      </c>
      <c r="AA156" s="7">
        <v>2327</v>
      </c>
      <c r="AB156" s="7">
        <v>5647</v>
      </c>
    </row>
    <row r="157" spans="1:28" ht="15.75" customHeight="1">
      <c r="A157" s="8">
        <v>146</v>
      </c>
      <c r="B157" s="11" t="s">
        <v>1619</v>
      </c>
      <c r="C157" s="6" t="s">
        <v>133</v>
      </c>
      <c r="D157" s="6" t="s">
        <v>133</v>
      </c>
      <c r="E157" s="6" t="s">
        <v>133</v>
      </c>
      <c r="F157" s="6" t="s">
        <v>133</v>
      </c>
      <c r="G157" s="6" t="s">
        <v>133</v>
      </c>
      <c r="H157" t="s">
        <v>347</v>
      </c>
      <c r="I157" s="7">
        <v>222</v>
      </c>
      <c r="J157" s="7">
        <v>374</v>
      </c>
      <c r="K157" s="7">
        <v>359</v>
      </c>
      <c r="L157" s="7">
        <v>81</v>
      </c>
      <c r="M157" s="7">
        <v>131</v>
      </c>
      <c r="N157" s="7">
        <v>253</v>
      </c>
      <c r="O157" s="7">
        <v>198</v>
      </c>
      <c r="P157" s="7">
        <v>253</v>
      </c>
      <c r="Q157" s="6" t="s">
        <v>133</v>
      </c>
      <c r="R157" s="7">
        <v>287</v>
      </c>
      <c r="S157" s="7">
        <v>398</v>
      </c>
      <c r="T157" s="7">
        <v>140</v>
      </c>
      <c r="U157" s="7">
        <v>256</v>
      </c>
      <c r="V157" s="7">
        <v>428</v>
      </c>
      <c r="W157" s="7">
        <v>713</v>
      </c>
      <c r="X157" s="7">
        <v>276</v>
      </c>
      <c r="Y157" s="7">
        <v>293</v>
      </c>
      <c r="Z157" s="7">
        <v>214</v>
      </c>
      <c r="AA157" t="s">
        <v>1620</v>
      </c>
      <c r="AB157" t="s">
        <v>1621</v>
      </c>
    </row>
    <row r="158" spans="1:28" ht="15.75" customHeight="1">
      <c r="A158" s="8">
        <v>147</v>
      </c>
      <c r="B158" s="11" t="s">
        <v>1622</v>
      </c>
      <c r="C158" s="26">
        <v>5.7</v>
      </c>
      <c r="D158" s="26">
        <v>4.87</v>
      </c>
      <c r="E158" s="26">
        <v>5.3</v>
      </c>
      <c r="F158" s="28" t="s">
        <v>1623</v>
      </c>
      <c r="G158" s="26">
        <v>15.7</v>
      </c>
      <c r="H158" t="s">
        <v>134</v>
      </c>
      <c r="I158" s="27">
        <v>1203</v>
      </c>
      <c r="J158" s="27">
        <v>1963</v>
      </c>
      <c r="K158" s="27">
        <v>833</v>
      </c>
      <c r="L158" s="27">
        <v>648</v>
      </c>
      <c r="M158" s="27">
        <v>360</v>
      </c>
      <c r="N158" s="27">
        <v>1690</v>
      </c>
      <c r="O158" s="27">
        <v>886</v>
      </c>
      <c r="P158" s="27">
        <v>1076</v>
      </c>
      <c r="Q158" s="26" t="s">
        <v>133</v>
      </c>
      <c r="R158" s="27">
        <v>1373</v>
      </c>
      <c r="S158" s="27">
        <v>4344</v>
      </c>
      <c r="T158" s="27">
        <v>716</v>
      </c>
      <c r="U158" s="27">
        <v>1368</v>
      </c>
      <c r="V158" s="27">
        <v>2503</v>
      </c>
      <c r="W158" s="27">
        <v>5171</v>
      </c>
      <c r="X158" s="27">
        <v>1529</v>
      </c>
      <c r="Y158" s="27">
        <v>1081</v>
      </c>
      <c r="Z158" s="27">
        <v>1325</v>
      </c>
      <c r="AA158" s="27">
        <v>10490</v>
      </c>
      <c r="AB158" s="27">
        <v>28527</v>
      </c>
    </row>
    <row r="159" spans="1:28" ht="15.75" customHeight="1">
      <c r="A159" s="4">
        <v>148</v>
      </c>
      <c r="B159" s="11" t="s">
        <v>1624</v>
      </c>
      <c r="C159" s="6">
        <v>8</v>
      </c>
      <c r="D159" s="6">
        <v>3.08</v>
      </c>
      <c r="E159" s="6">
        <v>5.3</v>
      </c>
      <c r="F159" s="6">
        <v>16.3</v>
      </c>
      <c r="G159" s="6" t="s">
        <v>133</v>
      </c>
      <c r="H159" t="s">
        <v>134</v>
      </c>
      <c r="I159" s="7">
        <v>847</v>
      </c>
      <c r="J159" s="7">
        <v>1445</v>
      </c>
      <c r="K159" s="7">
        <v>1214</v>
      </c>
      <c r="L159" s="7">
        <v>290</v>
      </c>
      <c r="M159" s="6" t="s">
        <v>133</v>
      </c>
      <c r="N159" s="7">
        <v>1096</v>
      </c>
      <c r="O159" s="7">
        <v>1041</v>
      </c>
      <c r="P159" s="7">
        <v>829</v>
      </c>
      <c r="Q159" s="6" t="s">
        <v>133</v>
      </c>
      <c r="R159" s="7">
        <v>1214</v>
      </c>
      <c r="S159" s="7">
        <v>1599</v>
      </c>
      <c r="T159" s="7">
        <v>348</v>
      </c>
      <c r="U159" s="7">
        <v>964</v>
      </c>
      <c r="V159" s="7">
        <v>1907</v>
      </c>
      <c r="W159" s="7">
        <v>1540</v>
      </c>
      <c r="X159" s="7">
        <v>964</v>
      </c>
      <c r="Y159" s="7">
        <v>675</v>
      </c>
      <c r="Z159" s="7">
        <v>1386</v>
      </c>
      <c r="AA159" s="6" t="s">
        <v>133</v>
      </c>
      <c r="AB159" s="6" t="s">
        <v>133</v>
      </c>
    </row>
    <row r="160" spans="1:28" ht="15.75" customHeight="1">
      <c r="A160" s="8">
        <v>149</v>
      </c>
      <c r="B160" s="11" t="s">
        <v>1625</v>
      </c>
      <c r="C160" s="6">
        <v>6.2</v>
      </c>
      <c r="D160" s="6">
        <v>3.26</v>
      </c>
      <c r="E160" s="6">
        <v>5.3</v>
      </c>
      <c r="F160" s="10" t="s">
        <v>1626</v>
      </c>
      <c r="G160" s="6">
        <v>12.4</v>
      </c>
      <c r="H160" t="s">
        <v>134</v>
      </c>
      <c r="I160" s="7">
        <v>857</v>
      </c>
      <c r="J160" s="7">
        <v>1337</v>
      </c>
      <c r="K160" s="7">
        <v>903</v>
      </c>
      <c r="L160" s="7">
        <v>310</v>
      </c>
      <c r="M160" s="7">
        <v>339</v>
      </c>
      <c r="N160" s="7">
        <v>867</v>
      </c>
      <c r="O160" s="7">
        <v>355</v>
      </c>
      <c r="P160" s="7">
        <v>789</v>
      </c>
      <c r="Q160" s="6" t="s">
        <v>133</v>
      </c>
      <c r="R160" s="7">
        <v>740</v>
      </c>
      <c r="S160" s="7">
        <v>1728</v>
      </c>
      <c r="T160" s="7">
        <v>483</v>
      </c>
      <c r="U160" s="7">
        <v>838</v>
      </c>
      <c r="V160" s="7">
        <v>2005</v>
      </c>
      <c r="W160" s="7">
        <v>4502</v>
      </c>
      <c r="X160" s="7">
        <v>1121</v>
      </c>
      <c r="Y160" s="7">
        <v>857</v>
      </c>
      <c r="Z160" s="7">
        <v>1112</v>
      </c>
      <c r="AA160" t="s">
        <v>1627</v>
      </c>
      <c r="AB160" t="s">
        <v>1628</v>
      </c>
    </row>
    <row r="161" spans="1:28" ht="15.75" customHeight="1">
      <c r="A161" s="8">
        <v>150</v>
      </c>
      <c r="B161" s="11" t="s">
        <v>1629</v>
      </c>
      <c r="C161" s="6" t="s">
        <v>133</v>
      </c>
      <c r="D161" s="6" t="s">
        <v>133</v>
      </c>
      <c r="E161" s="6" t="s">
        <v>133</v>
      </c>
      <c r="F161" s="6" t="s">
        <v>133</v>
      </c>
      <c r="G161" s="6" t="s">
        <v>133</v>
      </c>
      <c r="H161" t="s">
        <v>347</v>
      </c>
      <c r="I161" s="7">
        <v>149</v>
      </c>
      <c r="J161" s="7">
        <v>502</v>
      </c>
      <c r="K161" s="7">
        <v>297</v>
      </c>
      <c r="L161" s="7">
        <v>57</v>
      </c>
      <c r="M161" s="7">
        <v>138</v>
      </c>
      <c r="N161" s="7">
        <v>219</v>
      </c>
      <c r="O161" s="7">
        <v>143</v>
      </c>
      <c r="P161" s="7">
        <v>202</v>
      </c>
      <c r="Q161" s="7">
        <v>86</v>
      </c>
      <c r="R161" s="7">
        <v>420</v>
      </c>
      <c r="S161" s="7">
        <v>607</v>
      </c>
      <c r="T161" s="7">
        <v>130</v>
      </c>
      <c r="U161" s="7">
        <v>368</v>
      </c>
      <c r="V161" s="7">
        <v>452</v>
      </c>
      <c r="W161" s="7">
        <v>577</v>
      </c>
      <c r="X161" s="7">
        <v>457</v>
      </c>
      <c r="Y161" s="7">
        <v>342</v>
      </c>
      <c r="Z161" s="7">
        <v>258</v>
      </c>
      <c r="AA161" s="7">
        <v>2213</v>
      </c>
      <c r="AB161" s="7">
        <v>5404</v>
      </c>
    </row>
    <row r="162" spans="1:28" ht="15.75" customHeight="1">
      <c r="A162" s="8">
        <v>151</v>
      </c>
      <c r="B162" s="11" t="s">
        <v>1630</v>
      </c>
      <c r="C162" s="6">
        <v>6.2</v>
      </c>
      <c r="D162" s="6">
        <v>4.57</v>
      </c>
      <c r="E162" s="6">
        <v>5.3</v>
      </c>
      <c r="F162" s="6">
        <v>24.2</v>
      </c>
      <c r="G162" s="6" t="s">
        <v>133</v>
      </c>
      <c r="H162" t="s">
        <v>134</v>
      </c>
      <c r="I162" s="7">
        <v>1426</v>
      </c>
      <c r="J162" s="7">
        <v>2312</v>
      </c>
      <c r="K162" s="7">
        <v>1001</v>
      </c>
      <c r="L162" s="7">
        <v>343</v>
      </c>
      <c r="M162" s="6" t="s">
        <v>133</v>
      </c>
      <c r="N162" s="7">
        <v>1485</v>
      </c>
      <c r="O162" s="7">
        <v>1316</v>
      </c>
      <c r="P162" s="7">
        <v>1257</v>
      </c>
      <c r="Q162" s="6" t="s">
        <v>133</v>
      </c>
      <c r="R162" s="7">
        <v>1654</v>
      </c>
      <c r="S162" s="7">
        <v>2568</v>
      </c>
      <c r="T162" s="7">
        <v>544</v>
      </c>
      <c r="U162" s="7">
        <v>1344</v>
      </c>
      <c r="V162" s="7">
        <v>3025</v>
      </c>
      <c r="W162" s="7">
        <v>4428</v>
      </c>
      <c r="X162" s="7">
        <v>1654</v>
      </c>
      <c r="Y162" s="7">
        <v>1028</v>
      </c>
      <c r="Z162" s="7">
        <v>1545</v>
      </c>
      <c r="AA162" s="6" t="s">
        <v>133</v>
      </c>
      <c r="AB162" s="6" t="s">
        <v>133</v>
      </c>
    </row>
    <row r="163" spans="1:28" ht="15.75" customHeight="1">
      <c r="A163" s="8">
        <v>152</v>
      </c>
      <c r="B163" s="11" t="s">
        <v>1631</v>
      </c>
      <c r="C163" s="6" t="s">
        <v>133</v>
      </c>
      <c r="D163" s="6" t="s">
        <v>133</v>
      </c>
      <c r="E163" s="6" t="s">
        <v>133</v>
      </c>
      <c r="F163" s="6" t="s">
        <v>133</v>
      </c>
      <c r="G163" s="6" t="s">
        <v>133</v>
      </c>
      <c r="H163" t="s">
        <v>347</v>
      </c>
      <c r="I163" s="7">
        <v>213</v>
      </c>
      <c r="J163" s="7">
        <v>338</v>
      </c>
      <c r="K163" s="7">
        <v>269</v>
      </c>
      <c r="L163" s="7">
        <v>113</v>
      </c>
      <c r="M163" s="7">
        <v>50</v>
      </c>
      <c r="N163" s="7">
        <v>238</v>
      </c>
      <c r="O163" s="7">
        <v>138</v>
      </c>
      <c r="P163" s="7">
        <v>175</v>
      </c>
      <c r="Q163" s="14" t="s">
        <v>595</v>
      </c>
      <c r="R163" s="7">
        <v>288</v>
      </c>
      <c r="S163" s="7">
        <v>488</v>
      </c>
      <c r="T163" s="7">
        <v>138</v>
      </c>
      <c r="U163" s="7">
        <v>250</v>
      </c>
      <c r="V163" s="7">
        <v>588</v>
      </c>
      <c r="W163" s="7">
        <v>1050</v>
      </c>
      <c r="X163" s="7">
        <v>338</v>
      </c>
      <c r="Y163" s="7">
        <v>200</v>
      </c>
      <c r="Z163" s="7">
        <v>350</v>
      </c>
      <c r="AA163" s="7">
        <v>1897</v>
      </c>
      <c r="AB163" s="7">
        <v>5299</v>
      </c>
    </row>
    <row r="164" spans="1:28" ht="15.75" customHeight="1">
      <c r="A164" s="8">
        <v>153</v>
      </c>
      <c r="B164" s="11" t="s">
        <v>1632</v>
      </c>
      <c r="C164" s="6">
        <v>11.5</v>
      </c>
      <c r="D164" s="6">
        <v>1.24</v>
      </c>
      <c r="E164" s="6">
        <v>5.3</v>
      </c>
      <c r="F164" s="10" t="s">
        <v>1633</v>
      </c>
      <c r="G164" s="6">
        <v>39</v>
      </c>
      <c r="H164" t="s">
        <v>134</v>
      </c>
      <c r="I164" s="7">
        <v>298</v>
      </c>
      <c r="J164" s="7">
        <v>522</v>
      </c>
      <c r="K164" s="7">
        <v>305</v>
      </c>
      <c r="L164" s="7">
        <v>203</v>
      </c>
      <c r="M164" s="7">
        <v>153</v>
      </c>
      <c r="N164" s="7">
        <v>317</v>
      </c>
      <c r="O164" s="7">
        <v>226</v>
      </c>
      <c r="P164" s="7">
        <v>275</v>
      </c>
      <c r="Q164" s="7">
        <v>78</v>
      </c>
      <c r="R164" s="7">
        <v>467</v>
      </c>
      <c r="S164" s="7">
        <v>1157</v>
      </c>
      <c r="T164" s="7">
        <v>182</v>
      </c>
      <c r="U164" s="7">
        <v>351</v>
      </c>
      <c r="V164" s="7">
        <v>713</v>
      </c>
      <c r="W164" s="7">
        <v>1487</v>
      </c>
      <c r="X164" s="7">
        <v>388</v>
      </c>
      <c r="Y164" s="7">
        <v>284</v>
      </c>
      <c r="Z164" s="7">
        <v>407</v>
      </c>
      <c r="AA164" s="7">
        <v>2844</v>
      </c>
      <c r="AB164" s="7">
        <v>7813</v>
      </c>
    </row>
    <row r="165" spans="1:28" ht="15.75" customHeight="1">
      <c r="A165" s="8">
        <v>154</v>
      </c>
      <c r="B165" s="11" t="s">
        <v>1634</v>
      </c>
      <c r="C165" s="6">
        <v>4.8</v>
      </c>
      <c r="D165" s="6">
        <v>5.21</v>
      </c>
      <c r="E165" s="6">
        <v>5.3</v>
      </c>
      <c r="F165" s="6">
        <v>27.6</v>
      </c>
      <c r="G165" s="6" t="s">
        <v>133</v>
      </c>
      <c r="H165" t="s">
        <v>134</v>
      </c>
      <c r="I165" s="7">
        <v>1240</v>
      </c>
      <c r="J165" s="7">
        <v>1855</v>
      </c>
      <c r="K165" s="7">
        <v>1141</v>
      </c>
      <c r="L165" s="7">
        <v>422</v>
      </c>
      <c r="M165" s="6" t="s">
        <v>133</v>
      </c>
      <c r="N165" s="7">
        <v>1500</v>
      </c>
      <c r="O165" s="7">
        <v>1105</v>
      </c>
      <c r="P165" s="7">
        <v>1042</v>
      </c>
      <c r="Q165" s="6" t="s">
        <v>133</v>
      </c>
      <c r="R165" s="7">
        <v>1662</v>
      </c>
      <c r="S165" s="7">
        <v>3970</v>
      </c>
      <c r="T165" s="7">
        <v>651</v>
      </c>
      <c r="U165" s="7">
        <v>1334</v>
      </c>
      <c r="V165" s="7">
        <v>3126</v>
      </c>
      <c r="W165" s="7">
        <v>6903</v>
      </c>
      <c r="X165" s="7">
        <v>1303</v>
      </c>
      <c r="Y165" s="7">
        <v>1141</v>
      </c>
      <c r="Z165" s="7">
        <v>1334</v>
      </c>
      <c r="AA165" s="6" t="s">
        <v>133</v>
      </c>
      <c r="AB165" s="6" t="s">
        <v>133</v>
      </c>
    </row>
    <row r="166" spans="1:28" ht="15.75" customHeight="1">
      <c r="A166" s="8">
        <v>155</v>
      </c>
      <c r="B166" s="11" t="s">
        <v>1635</v>
      </c>
      <c r="C166" s="6">
        <v>6</v>
      </c>
      <c r="D166" s="6">
        <v>4.08</v>
      </c>
      <c r="E166" s="6">
        <v>5.3</v>
      </c>
      <c r="F166" s="6">
        <v>21.6</v>
      </c>
      <c r="G166" s="6" t="s">
        <v>133</v>
      </c>
      <c r="H166" t="s">
        <v>134</v>
      </c>
      <c r="I166" s="7">
        <v>971</v>
      </c>
      <c r="J166" s="7">
        <v>1787</v>
      </c>
      <c r="K166" s="7">
        <v>738</v>
      </c>
      <c r="L166" s="7">
        <v>792</v>
      </c>
      <c r="M166" s="6" t="s">
        <v>133</v>
      </c>
      <c r="N166" s="7">
        <v>996</v>
      </c>
      <c r="O166" s="7">
        <v>767</v>
      </c>
      <c r="P166" s="7">
        <v>816</v>
      </c>
      <c r="Q166" s="6" t="s">
        <v>133</v>
      </c>
      <c r="R166" s="7">
        <v>1404</v>
      </c>
      <c r="S166" s="7">
        <v>3035</v>
      </c>
      <c r="T166" s="7">
        <v>510</v>
      </c>
      <c r="U166" s="7">
        <v>1020</v>
      </c>
      <c r="V166" s="7">
        <v>2448</v>
      </c>
      <c r="W166" s="7">
        <v>4794</v>
      </c>
      <c r="X166" s="7">
        <v>1302</v>
      </c>
      <c r="Y166" s="7">
        <v>942</v>
      </c>
      <c r="Z166" s="7">
        <v>1200</v>
      </c>
      <c r="AA166" s="6" t="s">
        <v>133</v>
      </c>
      <c r="AB166" s="6" t="s">
        <v>133</v>
      </c>
    </row>
    <row r="167" spans="1:28" ht="15.75" customHeight="1">
      <c r="A167" s="8">
        <v>156</v>
      </c>
      <c r="B167" s="11" t="s">
        <v>1636</v>
      </c>
      <c r="C167" s="6" t="s">
        <v>133</v>
      </c>
      <c r="D167" s="6">
        <v>8.4600000000000009</v>
      </c>
      <c r="E167" s="6">
        <v>6.25</v>
      </c>
      <c r="F167" s="6">
        <v>52.9</v>
      </c>
      <c r="G167" s="6" t="s">
        <v>133</v>
      </c>
      <c r="H167" t="s">
        <v>134</v>
      </c>
      <c r="I167" s="7">
        <v>1451</v>
      </c>
      <c r="J167" s="7">
        <v>2794</v>
      </c>
      <c r="K167" s="7">
        <v>1580</v>
      </c>
      <c r="L167" s="7">
        <v>808</v>
      </c>
      <c r="M167" s="7">
        <v>1128</v>
      </c>
      <c r="N167" s="7">
        <v>1493</v>
      </c>
      <c r="O167" s="7">
        <v>809</v>
      </c>
      <c r="P167" s="7">
        <v>812</v>
      </c>
      <c r="Q167" s="7">
        <v>677</v>
      </c>
      <c r="R167" s="7">
        <v>2684</v>
      </c>
      <c r="S167" s="7">
        <v>3553</v>
      </c>
      <c r="T167" s="7">
        <v>792</v>
      </c>
      <c r="U167" s="7">
        <v>1807</v>
      </c>
      <c r="V167" s="7">
        <v>3227</v>
      </c>
      <c r="W167" s="7">
        <v>8215</v>
      </c>
      <c r="X167" s="7">
        <v>3977</v>
      </c>
      <c r="Y167" s="7">
        <v>1984</v>
      </c>
      <c r="Z167" s="7">
        <v>2711</v>
      </c>
      <c r="AA167" s="7">
        <v>14236</v>
      </c>
      <c r="AB167" s="7">
        <v>40502</v>
      </c>
    </row>
    <row r="168" spans="1:28" ht="15.75" customHeight="1">
      <c r="A168" s="8">
        <v>157</v>
      </c>
      <c r="B168" s="11" t="s">
        <v>1637</v>
      </c>
      <c r="C168" s="12">
        <v>3.1</v>
      </c>
      <c r="D168" s="12">
        <v>1.24</v>
      </c>
      <c r="E168" s="12">
        <v>6.25</v>
      </c>
      <c r="F168" s="12">
        <v>7.8</v>
      </c>
      <c r="G168" s="12" t="s">
        <v>133</v>
      </c>
      <c r="H168" t="s">
        <v>134</v>
      </c>
      <c r="I168" s="12">
        <v>384</v>
      </c>
      <c r="J168" s="12">
        <v>574</v>
      </c>
      <c r="K168" s="12">
        <v>348</v>
      </c>
      <c r="L168" s="12">
        <v>112</v>
      </c>
      <c r="M168" s="12">
        <v>162</v>
      </c>
      <c r="N168" s="12">
        <v>392</v>
      </c>
      <c r="O168" s="12">
        <v>210</v>
      </c>
      <c r="P168" s="12">
        <v>275</v>
      </c>
      <c r="Q168" s="12">
        <v>97</v>
      </c>
      <c r="R168" s="12">
        <v>345</v>
      </c>
      <c r="S168" s="12">
        <v>848</v>
      </c>
      <c r="T168" s="12">
        <v>198</v>
      </c>
      <c r="U168" s="12" t="s">
        <v>133</v>
      </c>
      <c r="V168" s="12" t="s">
        <v>133</v>
      </c>
      <c r="W168" s="12" t="s">
        <v>133</v>
      </c>
      <c r="X168" s="12" t="s">
        <v>133</v>
      </c>
      <c r="Y168" s="12" t="s">
        <v>133</v>
      </c>
      <c r="Z168" s="12" t="s">
        <v>133</v>
      </c>
      <c r="AA168" s="12">
        <v>2899</v>
      </c>
      <c r="AB168" s="12" t="s">
        <v>133</v>
      </c>
    </row>
    <row r="169" spans="1:28" ht="15.75" customHeight="1">
      <c r="A169" s="4">
        <v>158</v>
      </c>
      <c r="B169" s="24" t="s">
        <v>1638</v>
      </c>
      <c r="C169" s="26" t="s">
        <v>133</v>
      </c>
      <c r="D169" s="26" t="s">
        <v>133</v>
      </c>
      <c r="E169" s="26" t="s">
        <v>133</v>
      </c>
      <c r="F169" s="26" t="s">
        <v>133</v>
      </c>
      <c r="G169" s="26" t="s">
        <v>133</v>
      </c>
      <c r="H169" t="s">
        <v>1639</v>
      </c>
      <c r="I169" s="27">
        <v>244</v>
      </c>
      <c r="J169" s="27">
        <v>363</v>
      </c>
      <c r="K169" s="27">
        <v>238</v>
      </c>
      <c r="L169" s="27">
        <v>138</v>
      </c>
      <c r="M169" s="27">
        <v>75</v>
      </c>
      <c r="N169" s="27">
        <v>313</v>
      </c>
      <c r="O169" s="27">
        <v>225</v>
      </c>
      <c r="P169" s="27">
        <v>225</v>
      </c>
      <c r="Q169" s="29" t="s">
        <v>595</v>
      </c>
      <c r="R169" s="27">
        <v>294</v>
      </c>
      <c r="S169" s="27">
        <v>706</v>
      </c>
      <c r="T169" s="27">
        <v>175</v>
      </c>
      <c r="U169" s="27">
        <v>288</v>
      </c>
      <c r="V169" s="27">
        <v>569</v>
      </c>
      <c r="W169" s="27">
        <v>1206</v>
      </c>
      <c r="X169" s="27">
        <v>319</v>
      </c>
      <c r="Y169" s="27">
        <v>206</v>
      </c>
      <c r="Z169" s="27">
        <v>319</v>
      </c>
      <c r="AA169" s="27">
        <v>2190</v>
      </c>
      <c r="AB169" s="27">
        <v>5978</v>
      </c>
    </row>
    <row r="170" spans="1:28" ht="15.75" customHeight="1">
      <c r="A170" s="8">
        <v>160</v>
      </c>
      <c r="B170" s="11" t="s">
        <v>1640</v>
      </c>
      <c r="C170" s="6">
        <v>4.2</v>
      </c>
      <c r="D170" s="6">
        <v>3.57</v>
      </c>
      <c r="E170" s="6">
        <v>5.3</v>
      </c>
      <c r="F170" s="10" t="s">
        <v>1641</v>
      </c>
      <c r="G170" s="6">
        <v>11</v>
      </c>
      <c r="H170" t="s">
        <v>1642</v>
      </c>
      <c r="I170" s="7">
        <v>881</v>
      </c>
      <c r="J170" s="7">
        <v>1523</v>
      </c>
      <c r="K170" s="7">
        <v>1080</v>
      </c>
      <c r="L170" s="7">
        <v>367</v>
      </c>
      <c r="M170" s="7">
        <v>385</v>
      </c>
      <c r="N170" s="7">
        <v>1088</v>
      </c>
      <c r="O170" s="7">
        <v>667</v>
      </c>
      <c r="P170" s="7">
        <v>613</v>
      </c>
      <c r="Q170" s="6" t="s">
        <v>133</v>
      </c>
      <c r="R170" s="7">
        <v>1344</v>
      </c>
      <c r="S170" s="7">
        <v>1859</v>
      </c>
      <c r="T170" s="7">
        <v>471</v>
      </c>
      <c r="U170" s="7">
        <v>983</v>
      </c>
      <c r="V170" s="7">
        <v>1929</v>
      </c>
      <c r="W170" s="7">
        <v>4440</v>
      </c>
      <c r="X170" s="7">
        <v>1009</v>
      </c>
      <c r="Y170" s="7">
        <v>895</v>
      </c>
      <c r="Z170" s="7">
        <v>1234</v>
      </c>
      <c r="AA170" s="7">
        <v>8173</v>
      </c>
      <c r="AB170" s="7">
        <v>20947</v>
      </c>
    </row>
    <row r="171" spans="1:28" ht="15.75" customHeight="1">
      <c r="A171" s="8">
        <v>161</v>
      </c>
      <c r="B171" s="11" t="s">
        <v>1643</v>
      </c>
      <c r="C171" s="6" t="s">
        <v>133</v>
      </c>
      <c r="D171" s="6" t="s">
        <v>133</v>
      </c>
      <c r="E171" s="6" t="s">
        <v>133</v>
      </c>
      <c r="F171" s="6" t="s">
        <v>133</v>
      </c>
      <c r="G171" s="6" t="s">
        <v>133</v>
      </c>
      <c r="H171" t="s">
        <v>1639</v>
      </c>
      <c r="I171" s="7">
        <v>220</v>
      </c>
      <c r="J171" s="7">
        <v>387</v>
      </c>
      <c r="K171" s="7">
        <v>300</v>
      </c>
      <c r="L171" s="7">
        <v>109</v>
      </c>
      <c r="M171" s="7">
        <v>180</v>
      </c>
      <c r="N171" s="7">
        <v>228</v>
      </c>
      <c r="O171" s="7">
        <v>170</v>
      </c>
      <c r="P171" s="7">
        <v>235</v>
      </c>
      <c r="Q171" s="6" t="s">
        <v>133</v>
      </c>
      <c r="R171" s="7">
        <v>293</v>
      </c>
      <c r="S171" s="7">
        <v>439</v>
      </c>
      <c r="T171" s="7">
        <v>171</v>
      </c>
      <c r="U171" s="7">
        <v>242</v>
      </c>
      <c r="V171" s="7">
        <v>408</v>
      </c>
      <c r="W171" s="7">
        <v>1001</v>
      </c>
      <c r="X171" s="7">
        <v>258</v>
      </c>
      <c r="Y171" s="7">
        <v>416</v>
      </c>
      <c r="Z171" s="7">
        <v>216</v>
      </c>
      <c r="AA171" t="s">
        <v>1644</v>
      </c>
      <c r="AB171" t="s">
        <v>1645</v>
      </c>
    </row>
    <row r="172" spans="1:28" ht="15.75" customHeight="1">
      <c r="A172" s="8">
        <v>162</v>
      </c>
      <c r="B172" s="11" t="s">
        <v>1646</v>
      </c>
      <c r="C172" s="6">
        <v>10.6</v>
      </c>
      <c r="D172" s="6">
        <v>1.47</v>
      </c>
      <c r="E172" s="6">
        <v>5.3</v>
      </c>
      <c r="F172" s="10" t="s">
        <v>1647</v>
      </c>
      <c r="G172" s="6">
        <v>8.3000000000000007</v>
      </c>
      <c r="H172" t="s">
        <v>1642</v>
      </c>
      <c r="I172" s="7">
        <v>331</v>
      </c>
      <c r="J172" s="7">
        <v>588</v>
      </c>
      <c r="K172" s="7">
        <v>523</v>
      </c>
      <c r="L172" s="7">
        <v>129</v>
      </c>
      <c r="M172" s="7">
        <v>147</v>
      </c>
      <c r="N172" s="7">
        <v>322</v>
      </c>
      <c r="O172" s="7">
        <v>294</v>
      </c>
      <c r="P172" s="7">
        <v>322</v>
      </c>
      <c r="Q172" s="6" t="s">
        <v>133</v>
      </c>
      <c r="R172" s="7">
        <v>450</v>
      </c>
      <c r="S172" s="7">
        <v>486</v>
      </c>
      <c r="T172" s="7">
        <v>184</v>
      </c>
      <c r="U172" s="7">
        <v>534</v>
      </c>
      <c r="V172" s="7">
        <v>681</v>
      </c>
      <c r="W172" s="7">
        <v>1102</v>
      </c>
      <c r="X172" s="7">
        <v>404</v>
      </c>
      <c r="Y172" s="7">
        <v>450</v>
      </c>
      <c r="Z172" s="7">
        <v>460</v>
      </c>
      <c r="AA172" t="s">
        <v>1648</v>
      </c>
      <c r="AB172" t="s">
        <v>1649</v>
      </c>
    </row>
    <row r="173" spans="1:28" ht="15.75" customHeight="1">
      <c r="A173" s="8">
        <v>163</v>
      </c>
      <c r="B173" s="11" t="s">
        <v>1650</v>
      </c>
      <c r="C173" s="6" t="s">
        <v>133</v>
      </c>
      <c r="D173" s="6" t="s">
        <v>133</v>
      </c>
      <c r="E173" s="6" t="s">
        <v>133</v>
      </c>
      <c r="F173" s="6" t="s">
        <v>133</v>
      </c>
      <c r="G173" s="6" t="s">
        <v>133</v>
      </c>
      <c r="H173" t="s">
        <v>1639</v>
      </c>
      <c r="I173" s="7">
        <v>207</v>
      </c>
      <c r="J173" s="7">
        <v>369</v>
      </c>
      <c r="K173" s="7">
        <v>332</v>
      </c>
      <c r="L173" s="7">
        <v>71</v>
      </c>
      <c r="M173" s="7">
        <v>124</v>
      </c>
      <c r="N173" s="7">
        <v>278</v>
      </c>
      <c r="O173" s="7">
        <v>164</v>
      </c>
      <c r="P173" s="7">
        <v>231</v>
      </c>
      <c r="Q173" s="6" t="s">
        <v>133</v>
      </c>
      <c r="R173" s="7">
        <v>267</v>
      </c>
      <c r="S173" s="7">
        <v>421</v>
      </c>
      <c r="T173" s="7">
        <v>150</v>
      </c>
      <c r="U173" s="7">
        <v>260</v>
      </c>
      <c r="V173" s="7">
        <v>346</v>
      </c>
      <c r="W173" s="7">
        <v>868</v>
      </c>
      <c r="X173" s="7">
        <v>326</v>
      </c>
      <c r="Y173" s="7">
        <v>297</v>
      </c>
      <c r="Z173" s="7">
        <v>235</v>
      </c>
      <c r="AA173" t="s">
        <v>1651</v>
      </c>
      <c r="AB173" t="s">
        <v>1652</v>
      </c>
    </row>
    <row r="174" spans="1:28" ht="15.75" customHeight="1">
      <c r="A174" s="8">
        <v>164</v>
      </c>
      <c r="B174" s="11" t="s">
        <v>1653</v>
      </c>
      <c r="C174" s="6" t="s">
        <v>133</v>
      </c>
      <c r="D174" s="6" t="s">
        <v>133</v>
      </c>
      <c r="E174" s="6" t="s">
        <v>133</v>
      </c>
      <c r="F174" s="6" t="s">
        <v>133</v>
      </c>
      <c r="G174" s="6" t="s">
        <v>133</v>
      </c>
      <c r="H174" t="s">
        <v>1639</v>
      </c>
      <c r="I174" s="7">
        <v>220</v>
      </c>
      <c r="J174" s="7">
        <v>392</v>
      </c>
      <c r="K174" s="7">
        <v>450</v>
      </c>
      <c r="L174" s="7">
        <v>98</v>
      </c>
      <c r="M174" s="7">
        <v>163</v>
      </c>
      <c r="N174" s="7">
        <v>236</v>
      </c>
      <c r="O174" s="7">
        <v>207</v>
      </c>
      <c r="P174" s="7">
        <v>232</v>
      </c>
      <c r="Q174" s="6" t="s">
        <v>133</v>
      </c>
      <c r="R174" s="7">
        <v>324</v>
      </c>
      <c r="S174" s="7">
        <v>409</v>
      </c>
      <c r="T174" s="7">
        <v>169</v>
      </c>
      <c r="U174" s="7">
        <v>274</v>
      </c>
      <c r="V174" s="7">
        <v>459</v>
      </c>
      <c r="W174" s="7">
        <v>1044</v>
      </c>
      <c r="X174" s="7">
        <v>309</v>
      </c>
      <c r="Y174" s="7">
        <v>384</v>
      </c>
      <c r="Z174" s="7">
        <v>253</v>
      </c>
      <c r="AA174" t="s">
        <v>1654</v>
      </c>
      <c r="AB174" t="s">
        <v>1655</v>
      </c>
    </row>
    <row r="175" spans="1:28" ht="15.75" customHeight="1">
      <c r="A175" s="8">
        <v>165</v>
      </c>
      <c r="B175" s="11" t="s">
        <v>1656</v>
      </c>
      <c r="C175" s="6" t="s">
        <v>133</v>
      </c>
      <c r="D175" s="6" t="s">
        <v>133</v>
      </c>
      <c r="E175" s="6" t="s">
        <v>133</v>
      </c>
      <c r="F175" s="6" t="s">
        <v>133</v>
      </c>
      <c r="G175" s="6" t="s">
        <v>133</v>
      </c>
      <c r="H175" t="s">
        <v>1639</v>
      </c>
      <c r="I175" s="7">
        <v>213</v>
      </c>
      <c r="J175" s="7">
        <v>331</v>
      </c>
      <c r="K175" s="7">
        <v>269</v>
      </c>
      <c r="L175" s="7">
        <v>88</v>
      </c>
      <c r="M175" s="7">
        <v>94</v>
      </c>
      <c r="N175" s="7">
        <v>194</v>
      </c>
      <c r="O175" s="7">
        <v>181</v>
      </c>
      <c r="P175" s="7">
        <v>188</v>
      </c>
      <c r="Q175" s="7">
        <v>81</v>
      </c>
      <c r="R175" s="7">
        <v>281</v>
      </c>
      <c r="S175" s="7">
        <v>525</v>
      </c>
      <c r="T175" s="7">
        <v>188</v>
      </c>
      <c r="U175" s="7">
        <v>213</v>
      </c>
      <c r="V175" s="7">
        <v>488</v>
      </c>
      <c r="W175" s="7">
        <v>925</v>
      </c>
      <c r="X175" s="7">
        <v>306</v>
      </c>
      <c r="Y175" s="7">
        <v>175</v>
      </c>
      <c r="Z175" s="7">
        <v>288</v>
      </c>
      <c r="AA175" s="7">
        <v>1920</v>
      </c>
      <c r="AB175" s="7">
        <v>5028</v>
      </c>
    </row>
    <row r="176" spans="1:28" ht="15.75" customHeight="1">
      <c r="A176" s="8">
        <v>166</v>
      </c>
      <c r="B176" s="11" t="s">
        <v>1657</v>
      </c>
      <c r="C176" s="6">
        <v>4.8</v>
      </c>
      <c r="D176" s="6">
        <v>2.38</v>
      </c>
      <c r="E176" s="6">
        <v>5.3</v>
      </c>
      <c r="F176" s="10" t="s">
        <v>1658</v>
      </c>
      <c r="G176" s="6">
        <v>9.1</v>
      </c>
      <c r="H176" t="s">
        <v>1642</v>
      </c>
      <c r="I176" s="7">
        <v>609</v>
      </c>
      <c r="J176" s="7">
        <v>919</v>
      </c>
      <c r="K176" s="7">
        <v>464</v>
      </c>
      <c r="L176" s="7">
        <v>136</v>
      </c>
      <c r="M176" s="7">
        <v>207</v>
      </c>
      <c r="N176" s="7">
        <v>528</v>
      </c>
      <c r="O176" s="7">
        <v>352</v>
      </c>
      <c r="P176" s="7">
        <v>455</v>
      </c>
      <c r="Q176" s="6" t="s">
        <v>133</v>
      </c>
      <c r="R176" s="7">
        <v>724</v>
      </c>
      <c r="S176" s="7">
        <v>1278</v>
      </c>
      <c r="T176" s="7">
        <v>352</v>
      </c>
      <c r="U176" s="7">
        <v>602</v>
      </c>
      <c r="V176" s="7">
        <v>1418</v>
      </c>
      <c r="W176" s="7">
        <v>2766</v>
      </c>
      <c r="X176" s="7">
        <v>774</v>
      </c>
      <c r="Y176" s="7">
        <v>619</v>
      </c>
      <c r="Z176" s="7">
        <v>633</v>
      </c>
      <c r="AA176" s="7">
        <v>4537</v>
      </c>
      <c r="AB176" s="7">
        <v>12979</v>
      </c>
    </row>
    <row r="177" spans="1:28" ht="15.75" customHeight="1">
      <c r="A177" s="11">
        <v>167</v>
      </c>
      <c r="B177" s="11" t="s">
        <v>1659</v>
      </c>
      <c r="C177" s="6" t="s">
        <v>133</v>
      </c>
      <c r="D177" s="6" t="s">
        <v>133</v>
      </c>
      <c r="E177" s="6" t="s">
        <v>133</v>
      </c>
      <c r="F177" s="6" t="s">
        <v>133</v>
      </c>
      <c r="G177" s="6" t="s">
        <v>133</v>
      </c>
      <c r="H177" t="s">
        <v>1639</v>
      </c>
      <c r="I177" s="7">
        <v>201</v>
      </c>
      <c r="J177" s="7">
        <v>333</v>
      </c>
      <c r="K177" s="7">
        <v>338</v>
      </c>
      <c r="L177" s="7">
        <v>87</v>
      </c>
      <c r="M177" s="7">
        <v>147</v>
      </c>
      <c r="N177" s="7">
        <v>190</v>
      </c>
      <c r="O177" s="7">
        <v>167</v>
      </c>
      <c r="P177" s="7">
        <v>241</v>
      </c>
      <c r="Q177" s="6" t="s">
        <v>133</v>
      </c>
      <c r="R177" s="7">
        <v>267</v>
      </c>
      <c r="S177" s="7">
        <v>351</v>
      </c>
      <c r="T177" s="7">
        <v>118</v>
      </c>
      <c r="U177" s="7">
        <v>227</v>
      </c>
      <c r="V177" s="7">
        <v>399</v>
      </c>
      <c r="W177" s="7">
        <v>772</v>
      </c>
      <c r="X177" s="7">
        <v>247</v>
      </c>
      <c r="Y177" s="7">
        <v>331</v>
      </c>
      <c r="Z177" s="7">
        <v>213</v>
      </c>
      <c r="AA177" t="s">
        <v>1660</v>
      </c>
      <c r="AB177" t="s">
        <v>1661</v>
      </c>
    </row>
    <row r="178" spans="1:28" ht="15.75" customHeight="1">
      <c r="A178" s="8">
        <v>168</v>
      </c>
      <c r="B178" s="11" t="s">
        <v>1662</v>
      </c>
      <c r="C178" s="6">
        <v>6</v>
      </c>
      <c r="D178" s="6">
        <v>3.42</v>
      </c>
      <c r="E178" s="6">
        <v>5.3</v>
      </c>
      <c r="F178" s="10" t="s">
        <v>1663</v>
      </c>
      <c r="G178" s="6">
        <v>10.9</v>
      </c>
      <c r="H178" t="s">
        <v>1642</v>
      </c>
      <c r="I178" s="7">
        <v>773</v>
      </c>
      <c r="J178" s="7">
        <v>1433</v>
      </c>
      <c r="K178" s="7">
        <v>585</v>
      </c>
      <c r="L178" s="7">
        <v>602</v>
      </c>
      <c r="M178" s="7">
        <v>386</v>
      </c>
      <c r="N178" s="7">
        <v>947</v>
      </c>
      <c r="O178" s="7">
        <v>667</v>
      </c>
      <c r="P178" s="7">
        <v>763</v>
      </c>
      <c r="Q178" s="6" t="s">
        <v>133</v>
      </c>
      <c r="R178" s="7">
        <v>985</v>
      </c>
      <c r="S178" s="7">
        <v>2586</v>
      </c>
      <c r="T178" s="7">
        <v>523</v>
      </c>
      <c r="U178" s="7">
        <v>964</v>
      </c>
      <c r="V178" s="7">
        <v>1754</v>
      </c>
      <c r="W178" s="7">
        <v>4148</v>
      </c>
      <c r="X178" s="7">
        <v>1043</v>
      </c>
      <c r="Y178" s="7">
        <v>790</v>
      </c>
      <c r="Z178" s="7">
        <v>995</v>
      </c>
      <c r="AA178" s="7">
        <v>7428</v>
      </c>
      <c r="AB178" s="7">
        <v>20233</v>
      </c>
    </row>
    <row r="179" spans="1:28" ht="15.75" customHeight="1">
      <c r="A179" s="8">
        <v>169</v>
      </c>
      <c r="B179" s="11" t="s">
        <v>1664</v>
      </c>
      <c r="C179" s="6" t="s">
        <v>133</v>
      </c>
      <c r="D179" s="6" t="s">
        <v>133</v>
      </c>
      <c r="E179" s="6" t="s">
        <v>133</v>
      </c>
      <c r="F179" s="6" t="s">
        <v>133</v>
      </c>
      <c r="G179" s="6" t="s">
        <v>133</v>
      </c>
      <c r="H179" t="s">
        <v>1639</v>
      </c>
      <c r="I179" s="7">
        <v>226</v>
      </c>
      <c r="J179" s="7">
        <v>365</v>
      </c>
      <c r="K179" s="7">
        <v>341</v>
      </c>
      <c r="L179" s="7">
        <v>102</v>
      </c>
      <c r="M179" s="7">
        <v>104</v>
      </c>
      <c r="N179" s="7">
        <v>227</v>
      </c>
      <c r="O179" s="7">
        <v>179</v>
      </c>
      <c r="P179" s="7">
        <v>240</v>
      </c>
      <c r="Q179" s="6" t="s">
        <v>133</v>
      </c>
      <c r="R179" s="7">
        <v>302</v>
      </c>
      <c r="S179" s="7">
        <v>487</v>
      </c>
      <c r="T179" s="7">
        <v>139</v>
      </c>
      <c r="U179" s="7">
        <v>250</v>
      </c>
      <c r="V179" s="7">
        <v>514</v>
      </c>
      <c r="W179" s="7">
        <v>906</v>
      </c>
      <c r="X179" s="7">
        <v>312</v>
      </c>
      <c r="Y179" s="7">
        <v>294</v>
      </c>
      <c r="Z179" s="7">
        <v>236</v>
      </c>
      <c r="AA179" t="s">
        <v>1665</v>
      </c>
      <c r="AB179" t="s">
        <v>1666</v>
      </c>
    </row>
    <row r="180" spans="1:28" ht="15.75" customHeight="1">
      <c r="A180" s="8">
        <v>170</v>
      </c>
      <c r="B180" s="11" t="s">
        <v>1667</v>
      </c>
      <c r="C180" s="6">
        <v>14.6</v>
      </c>
      <c r="D180" s="6">
        <v>1.32</v>
      </c>
      <c r="E180" s="6">
        <v>5.3</v>
      </c>
      <c r="F180" s="6">
        <v>7</v>
      </c>
      <c r="G180" s="6" t="s">
        <v>133</v>
      </c>
      <c r="H180" t="s">
        <v>1642</v>
      </c>
      <c r="I180" s="7">
        <v>314</v>
      </c>
      <c r="J180" s="7">
        <v>553</v>
      </c>
      <c r="K180" s="7">
        <v>347</v>
      </c>
      <c r="L180" s="7">
        <v>149</v>
      </c>
      <c r="M180" s="6" t="s">
        <v>133</v>
      </c>
      <c r="N180" s="7">
        <v>470</v>
      </c>
      <c r="O180" s="7">
        <v>256</v>
      </c>
      <c r="P180" s="7">
        <v>182</v>
      </c>
      <c r="Q180" s="11" t="s">
        <v>133</v>
      </c>
      <c r="R180" s="7">
        <v>462</v>
      </c>
      <c r="S180" s="7">
        <v>710</v>
      </c>
      <c r="T180" s="7">
        <v>182</v>
      </c>
      <c r="U180" s="7">
        <v>363</v>
      </c>
      <c r="V180" s="7">
        <v>743</v>
      </c>
      <c r="W180" s="7">
        <v>1493</v>
      </c>
      <c r="X180" s="7">
        <v>264</v>
      </c>
      <c r="Y180" s="7">
        <v>413</v>
      </c>
      <c r="Z180" s="7">
        <v>454</v>
      </c>
      <c r="AA180" s="6" t="s">
        <v>133</v>
      </c>
      <c r="AB180" s="6" t="s">
        <v>133</v>
      </c>
    </row>
    <row r="181" spans="1:28" ht="15.75" customHeight="1">
      <c r="A181" s="8">
        <v>171</v>
      </c>
      <c r="B181" s="11" t="s">
        <v>1668</v>
      </c>
      <c r="C181" s="6">
        <v>7.8</v>
      </c>
      <c r="D181" s="6">
        <v>1.87</v>
      </c>
      <c r="E181" s="6">
        <v>5.3</v>
      </c>
      <c r="F181" s="6">
        <v>9.9</v>
      </c>
      <c r="G181" s="6" t="s">
        <v>133</v>
      </c>
      <c r="H181" t="s">
        <v>1642</v>
      </c>
      <c r="I181" s="7">
        <v>550</v>
      </c>
      <c r="J181" s="7">
        <v>842</v>
      </c>
      <c r="K181" s="7">
        <v>597</v>
      </c>
      <c r="L181" s="7">
        <v>176</v>
      </c>
      <c r="M181" s="6" t="s">
        <v>133</v>
      </c>
      <c r="N181" s="7">
        <v>490</v>
      </c>
      <c r="O181" s="7">
        <v>410</v>
      </c>
      <c r="P181" s="7">
        <v>468</v>
      </c>
      <c r="Q181" s="6" t="s">
        <v>133</v>
      </c>
      <c r="R181" s="7">
        <v>463</v>
      </c>
      <c r="S181" s="7">
        <v>1169</v>
      </c>
      <c r="T181" s="7">
        <v>281</v>
      </c>
      <c r="U181" s="7">
        <v>572</v>
      </c>
      <c r="V181" s="7">
        <v>1227</v>
      </c>
      <c r="W181" s="7">
        <v>2629</v>
      </c>
      <c r="X181" s="7">
        <v>583</v>
      </c>
      <c r="Y181" s="7">
        <v>550</v>
      </c>
      <c r="Z181" s="7">
        <v>539</v>
      </c>
      <c r="AA181" s="6" t="s">
        <v>133</v>
      </c>
      <c r="AB181" s="6" t="s">
        <v>133</v>
      </c>
    </row>
    <row r="182" spans="1:28" ht="15.75" customHeight="1">
      <c r="A182" s="8">
        <v>172</v>
      </c>
      <c r="B182" s="11" t="s">
        <v>1669</v>
      </c>
      <c r="C182" s="6">
        <v>5.6</v>
      </c>
      <c r="D182" s="6">
        <v>0.51</v>
      </c>
      <c r="E182" s="6">
        <v>5.3</v>
      </c>
      <c r="F182" s="6">
        <v>2.7</v>
      </c>
      <c r="G182" s="6" t="s">
        <v>133</v>
      </c>
      <c r="H182" t="s">
        <v>1642</v>
      </c>
      <c r="I182" s="7">
        <v>105</v>
      </c>
      <c r="J182" s="7">
        <v>204</v>
      </c>
      <c r="K182" s="7">
        <v>162</v>
      </c>
      <c r="L182" s="7">
        <v>13</v>
      </c>
      <c r="M182" s="6" t="s">
        <v>133</v>
      </c>
      <c r="N182" s="7">
        <v>165</v>
      </c>
      <c r="O182" s="6" t="s">
        <v>133</v>
      </c>
      <c r="P182" s="7">
        <v>156</v>
      </c>
      <c r="Q182" s="6" t="s">
        <v>133</v>
      </c>
      <c r="R182" s="7">
        <v>165</v>
      </c>
      <c r="S182" s="7">
        <v>181</v>
      </c>
      <c r="T182" s="7">
        <v>79</v>
      </c>
      <c r="U182" s="7">
        <v>165</v>
      </c>
      <c r="V182" s="7">
        <v>283</v>
      </c>
      <c r="W182" s="7">
        <v>430</v>
      </c>
      <c r="X182" s="7">
        <v>359</v>
      </c>
      <c r="Y182" s="7">
        <v>140</v>
      </c>
      <c r="Z182" s="7">
        <v>156</v>
      </c>
      <c r="AA182" s="6" t="s">
        <v>133</v>
      </c>
      <c r="AB182" s="6" t="s">
        <v>133</v>
      </c>
    </row>
    <row r="183" spans="1:28" ht="15.75" customHeight="1">
      <c r="A183" s="8">
        <v>173</v>
      </c>
      <c r="B183" s="11" t="s">
        <v>1670</v>
      </c>
      <c r="C183" s="6" t="s">
        <v>133</v>
      </c>
      <c r="D183" s="6" t="s">
        <v>133</v>
      </c>
      <c r="E183" s="6" t="s">
        <v>133</v>
      </c>
      <c r="F183" s="6" t="s">
        <v>133</v>
      </c>
      <c r="G183" s="6" t="s">
        <v>133</v>
      </c>
      <c r="H183" t="s">
        <v>1639</v>
      </c>
      <c r="I183" s="7">
        <v>231</v>
      </c>
      <c r="J183" s="7">
        <v>381</v>
      </c>
      <c r="K183" s="7">
        <v>269</v>
      </c>
      <c r="L183" s="7">
        <v>119</v>
      </c>
      <c r="M183" s="7">
        <v>100</v>
      </c>
      <c r="N183" s="7">
        <v>250</v>
      </c>
      <c r="O183" s="7">
        <v>256</v>
      </c>
      <c r="P183" s="7">
        <v>231</v>
      </c>
      <c r="Q183" s="14" t="s">
        <v>1079</v>
      </c>
      <c r="R183" s="7">
        <v>319</v>
      </c>
      <c r="S183" s="7">
        <v>319</v>
      </c>
      <c r="T183" s="7">
        <v>156</v>
      </c>
      <c r="U183" s="7">
        <v>269</v>
      </c>
      <c r="V183" s="7">
        <v>594</v>
      </c>
      <c r="W183" s="7">
        <v>1175</v>
      </c>
      <c r="X183" s="7">
        <v>319</v>
      </c>
      <c r="Y183" s="7">
        <v>275</v>
      </c>
      <c r="Z183" s="7">
        <v>281</v>
      </c>
      <c r="AA183" s="7">
        <v>2262</v>
      </c>
      <c r="AB183" s="7">
        <v>5650</v>
      </c>
    </row>
    <row r="184" spans="1:28" ht="18" customHeight="1">
      <c r="A184" s="8">
        <v>174</v>
      </c>
      <c r="B184" s="9" t="s">
        <v>1671</v>
      </c>
      <c r="C184" s="6">
        <v>5.5</v>
      </c>
      <c r="D184" s="6">
        <v>2.38</v>
      </c>
      <c r="E184" s="6">
        <v>5.3</v>
      </c>
      <c r="F184" s="10" t="s">
        <v>1672</v>
      </c>
      <c r="G184" s="6">
        <v>19.8</v>
      </c>
      <c r="H184" t="s">
        <v>1642</v>
      </c>
      <c r="I184" s="7">
        <v>635</v>
      </c>
      <c r="J184" s="7">
        <v>954</v>
      </c>
      <c r="K184" s="7">
        <v>536</v>
      </c>
      <c r="L184" s="7">
        <v>283</v>
      </c>
      <c r="M184" s="7">
        <v>221</v>
      </c>
      <c r="N184" s="7">
        <v>662</v>
      </c>
      <c r="O184" s="7">
        <v>281</v>
      </c>
      <c r="P184" s="7">
        <v>547</v>
      </c>
      <c r="Q184" s="6">
        <v>202</v>
      </c>
      <c r="R184" s="7">
        <v>754</v>
      </c>
      <c r="S184" s="7">
        <v>1188</v>
      </c>
      <c r="T184" s="7">
        <v>345</v>
      </c>
      <c r="U184" s="7">
        <v>626</v>
      </c>
      <c r="V184" s="7">
        <v>1378</v>
      </c>
      <c r="W184" s="7">
        <v>3249</v>
      </c>
      <c r="X184" s="7">
        <v>804</v>
      </c>
      <c r="Y184" s="7">
        <v>664</v>
      </c>
      <c r="Z184" s="7">
        <v>643</v>
      </c>
      <c r="AA184" s="7">
        <v>5075</v>
      </c>
      <c r="AB184" s="7">
        <v>13972</v>
      </c>
    </row>
    <row r="185" spans="1:28" ht="15.75" customHeight="1">
      <c r="A185" s="8">
        <v>175</v>
      </c>
      <c r="B185" s="11" t="s">
        <v>1388</v>
      </c>
      <c r="C185" s="6">
        <v>8.6</v>
      </c>
      <c r="D185" s="6">
        <v>7.6</v>
      </c>
      <c r="E185" s="6">
        <v>5.3</v>
      </c>
      <c r="F185" s="6">
        <v>40.299999999999997</v>
      </c>
      <c r="G185" s="6" t="s">
        <v>133</v>
      </c>
      <c r="H185" t="s">
        <v>1642</v>
      </c>
      <c r="I185" s="7">
        <v>2029</v>
      </c>
      <c r="J185" s="7">
        <v>3032</v>
      </c>
      <c r="K185" s="7">
        <v>1756</v>
      </c>
      <c r="L185" s="7">
        <v>1170</v>
      </c>
      <c r="M185" s="7">
        <v>836</v>
      </c>
      <c r="N185" s="7">
        <v>2310</v>
      </c>
      <c r="O185" s="7">
        <v>1231</v>
      </c>
      <c r="P185" s="7">
        <v>1733</v>
      </c>
      <c r="Q185" s="6" t="s">
        <v>133</v>
      </c>
      <c r="R185" s="7">
        <v>2447</v>
      </c>
      <c r="S185" s="7">
        <v>4370</v>
      </c>
      <c r="T185" s="7">
        <v>1231</v>
      </c>
      <c r="U185" s="7">
        <v>2128</v>
      </c>
      <c r="V185" s="7">
        <v>4446</v>
      </c>
      <c r="W185" s="7">
        <v>9682</v>
      </c>
      <c r="X185" s="7">
        <v>2751</v>
      </c>
      <c r="Y185" s="7">
        <v>2014</v>
      </c>
      <c r="Z185" s="7">
        <v>2181</v>
      </c>
      <c r="AA185" s="7">
        <v>17120</v>
      </c>
      <c r="AB185" s="7">
        <v>45923</v>
      </c>
    </row>
    <row r="186" spans="1:28" ht="15.75" customHeight="1">
      <c r="A186" s="8">
        <v>176</v>
      </c>
      <c r="B186" s="11" t="s">
        <v>1673</v>
      </c>
      <c r="C186" s="6" t="s">
        <v>133</v>
      </c>
      <c r="D186" s="6" t="s">
        <v>133</v>
      </c>
      <c r="E186" s="6" t="s">
        <v>133</v>
      </c>
      <c r="F186" s="6" t="s">
        <v>133</v>
      </c>
      <c r="G186" s="6" t="s">
        <v>133</v>
      </c>
      <c r="H186" t="s">
        <v>1639</v>
      </c>
      <c r="I186" s="7">
        <v>227</v>
      </c>
      <c r="J186" s="7">
        <v>341</v>
      </c>
      <c r="K186" s="7">
        <v>315</v>
      </c>
      <c r="L186" s="7">
        <v>94</v>
      </c>
      <c r="M186" s="7">
        <v>130</v>
      </c>
      <c r="N186" s="7">
        <v>219</v>
      </c>
      <c r="O186" s="7">
        <v>160</v>
      </c>
      <c r="P186" s="7">
        <v>252</v>
      </c>
      <c r="Q186" s="6" t="s">
        <v>133</v>
      </c>
      <c r="R186" s="7">
        <v>285</v>
      </c>
      <c r="S186" s="7">
        <v>411</v>
      </c>
      <c r="T186" s="7">
        <v>155</v>
      </c>
      <c r="U186" s="7">
        <v>269</v>
      </c>
      <c r="V186" s="7">
        <v>448</v>
      </c>
      <c r="W186" s="7">
        <v>860</v>
      </c>
      <c r="X186" s="7">
        <v>344</v>
      </c>
      <c r="Y186" s="7">
        <v>336</v>
      </c>
      <c r="Z186" s="7">
        <v>279</v>
      </c>
      <c r="AA186" t="s">
        <v>1299</v>
      </c>
      <c r="AB186" t="s">
        <v>1674</v>
      </c>
    </row>
    <row r="187" spans="1:28" ht="15.75" customHeight="1">
      <c r="A187" s="4">
        <v>177</v>
      </c>
      <c r="B187" s="30" t="s">
        <v>1675</v>
      </c>
      <c r="C187" s="31">
        <v>6</v>
      </c>
      <c r="D187" s="31">
        <v>0.81</v>
      </c>
      <c r="E187" s="31">
        <v>5.3</v>
      </c>
      <c r="F187" s="31">
        <v>4.3</v>
      </c>
      <c r="G187" s="31" t="s">
        <v>133</v>
      </c>
      <c r="H187" t="s">
        <v>134</v>
      </c>
      <c r="I187" s="32">
        <v>203</v>
      </c>
      <c r="J187" s="32">
        <v>344</v>
      </c>
      <c r="K187" s="32">
        <v>167</v>
      </c>
      <c r="L187" s="32">
        <v>132</v>
      </c>
      <c r="M187" s="32">
        <v>126</v>
      </c>
      <c r="N187" s="32">
        <v>223</v>
      </c>
      <c r="O187" s="31" t="s">
        <v>133</v>
      </c>
      <c r="P187" s="32">
        <v>182</v>
      </c>
      <c r="Q187" s="31" t="s">
        <v>133</v>
      </c>
      <c r="R187" s="32">
        <v>243</v>
      </c>
      <c r="S187" s="32">
        <v>567</v>
      </c>
      <c r="T187" s="32">
        <v>218</v>
      </c>
      <c r="U187" s="32">
        <v>218</v>
      </c>
      <c r="V187" s="32">
        <v>441</v>
      </c>
      <c r="W187" s="32">
        <v>835</v>
      </c>
      <c r="X187" s="32">
        <v>263</v>
      </c>
      <c r="Y187" s="32">
        <v>213</v>
      </c>
      <c r="Z187" s="32">
        <v>218</v>
      </c>
      <c r="AA187" s="31" t="s">
        <v>133</v>
      </c>
      <c r="AB187" s="31" t="s">
        <v>133</v>
      </c>
    </row>
    <row r="188" spans="1:28" ht="15.75" customHeight="1">
      <c r="A188" s="8">
        <v>178</v>
      </c>
      <c r="B188" s="33" t="s">
        <v>1676</v>
      </c>
      <c r="C188" s="31" t="s">
        <v>133</v>
      </c>
      <c r="D188" s="31" t="s">
        <v>133</v>
      </c>
      <c r="E188" s="31" t="s">
        <v>133</v>
      </c>
      <c r="F188" s="31" t="s">
        <v>133</v>
      </c>
      <c r="G188" s="31" t="s">
        <v>133</v>
      </c>
      <c r="H188" t="s">
        <v>347</v>
      </c>
      <c r="I188" s="32">
        <v>225</v>
      </c>
      <c r="J188" s="32">
        <v>354</v>
      </c>
      <c r="K188" s="32">
        <v>290</v>
      </c>
      <c r="L188" s="32">
        <v>91</v>
      </c>
      <c r="M188" s="32">
        <v>106</v>
      </c>
      <c r="N188" s="32">
        <v>235</v>
      </c>
      <c r="O188" s="32">
        <v>187</v>
      </c>
      <c r="P188" s="32">
        <v>241</v>
      </c>
      <c r="Q188" s="31" t="s">
        <v>133</v>
      </c>
      <c r="R188" s="32">
        <v>293</v>
      </c>
      <c r="S188" s="32">
        <v>462</v>
      </c>
      <c r="T188" s="32">
        <v>146</v>
      </c>
      <c r="U188" s="32">
        <v>246</v>
      </c>
      <c r="V188" s="32">
        <v>485</v>
      </c>
      <c r="W188" s="32">
        <v>931</v>
      </c>
      <c r="X188" s="32">
        <v>381</v>
      </c>
      <c r="Y188" s="32">
        <v>299</v>
      </c>
      <c r="Z188" s="32">
        <v>245</v>
      </c>
      <c r="AA188" t="s">
        <v>1677</v>
      </c>
      <c r="AB188" t="s">
        <v>1678</v>
      </c>
    </row>
    <row r="189" spans="1:28" ht="15.75" customHeight="1">
      <c r="A189" s="8">
        <v>179</v>
      </c>
      <c r="B189" s="33" t="s">
        <v>1679</v>
      </c>
      <c r="C189" s="31" t="s">
        <v>133</v>
      </c>
      <c r="D189" s="31" t="s">
        <v>133</v>
      </c>
      <c r="E189" s="31" t="s">
        <v>133</v>
      </c>
      <c r="F189" s="31" t="s">
        <v>133</v>
      </c>
      <c r="G189" s="31" t="s">
        <v>133</v>
      </c>
      <c r="H189" t="s">
        <v>347</v>
      </c>
      <c r="I189" s="32">
        <v>231</v>
      </c>
      <c r="J189" s="32">
        <v>392</v>
      </c>
      <c r="K189" s="32">
        <v>306</v>
      </c>
      <c r="L189" s="32">
        <v>99</v>
      </c>
      <c r="M189" s="32">
        <v>88</v>
      </c>
      <c r="N189" s="32">
        <v>236</v>
      </c>
      <c r="O189" s="32">
        <v>180</v>
      </c>
      <c r="P189" s="32">
        <v>239</v>
      </c>
      <c r="Q189" s="31" t="s">
        <v>133</v>
      </c>
      <c r="R189" s="32">
        <v>287</v>
      </c>
      <c r="S189" s="32">
        <v>366</v>
      </c>
      <c r="T189" s="32">
        <v>145</v>
      </c>
      <c r="U189" s="32">
        <v>276</v>
      </c>
      <c r="V189" s="32">
        <v>530</v>
      </c>
      <c r="W189" s="32">
        <v>978</v>
      </c>
      <c r="X189" s="32">
        <v>382</v>
      </c>
      <c r="Y189" s="32">
        <v>320</v>
      </c>
      <c r="Z189" s="32">
        <v>259</v>
      </c>
      <c r="AA189" t="s">
        <v>1680</v>
      </c>
      <c r="AB189" t="s">
        <v>1681</v>
      </c>
    </row>
    <row r="190" spans="1:28" ht="15.75" customHeight="1">
      <c r="A190" s="8">
        <v>180</v>
      </c>
      <c r="B190" s="33" t="s">
        <v>1682</v>
      </c>
      <c r="C190" s="31" t="s">
        <v>133</v>
      </c>
      <c r="D190" s="31" t="s">
        <v>133</v>
      </c>
      <c r="E190" s="31" t="s">
        <v>133</v>
      </c>
      <c r="F190" s="31" t="s">
        <v>133</v>
      </c>
      <c r="G190" s="31" t="s">
        <v>133</v>
      </c>
      <c r="H190" t="s">
        <v>347</v>
      </c>
      <c r="I190" s="31">
        <v>269</v>
      </c>
      <c r="J190" s="31">
        <v>344</v>
      </c>
      <c r="K190" s="31">
        <v>231</v>
      </c>
      <c r="L190" s="31">
        <v>50</v>
      </c>
      <c r="M190" s="31" t="s">
        <v>133</v>
      </c>
      <c r="N190" s="31">
        <v>219</v>
      </c>
      <c r="O190" s="31" t="s">
        <v>133</v>
      </c>
      <c r="P190" s="31">
        <v>138</v>
      </c>
      <c r="Q190" s="31" t="s">
        <v>133</v>
      </c>
      <c r="R190" s="31">
        <v>325</v>
      </c>
      <c r="S190" s="31">
        <v>900</v>
      </c>
      <c r="T190" s="31">
        <v>106</v>
      </c>
      <c r="U190" s="31" t="s">
        <v>133</v>
      </c>
      <c r="V190" s="31" t="s">
        <v>133</v>
      </c>
      <c r="W190" s="31" t="s">
        <v>133</v>
      </c>
      <c r="X190" s="31" t="s">
        <v>133</v>
      </c>
      <c r="Y190" s="31" t="s">
        <v>133</v>
      </c>
      <c r="Z190" s="31" t="s">
        <v>133</v>
      </c>
      <c r="AA190" s="31" t="s">
        <v>133</v>
      </c>
      <c r="AB190" s="31" t="s">
        <v>133</v>
      </c>
    </row>
    <row r="191" spans="1:28" ht="15.75" customHeight="1">
      <c r="A191" s="8">
        <v>181</v>
      </c>
      <c r="B191" s="33" t="s">
        <v>1683</v>
      </c>
      <c r="C191" s="31" t="s">
        <v>133</v>
      </c>
      <c r="D191" s="31" t="s">
        <v>133</v>
      </c>
      <c r="E191" s="31" t="s">
        <v>133</v>
      </c>
      <c r="F191" s="31" t="s">
        <v>133</v>
      </c>
      <c r="G191" s="31" t="s">
        <v>133</v>
      </c>
      <c r="H191" t="s">
        <v>347</v>
      </c>
      <c r="I191" s="32">
        <v>205</v>
      </c>
      <c r="J191" s="32">
        <v>391</v>
      </c>
      <c r="K191" s="32">
        <v>301</v>
      </c>
      <c r="L191" s="32">
        <v>82</v>
      </c>
      <c r="M191" s="32">
        <v>131</v>
      </c>
      <c r="N191" s="32">
        <v>225</v>
      </c>
      <c r="O191" s="32">
        <v>202</v>
      </c>
      <c r="P191" s="32">
        <v>217</v>
      </c>
      <c r="Q191" s="31" t="s">
        <v>133</v>
      </c>
      <c r="R191" s="32">
        <v>293</v>
      </c>
      <c r="S191" s="32">
        <v>477</v>
      </c>
      <c r="T191" s="32">
        <v>159</v>
      </c>
      <c r="U191" s="32">
        <v>266</v>
      </c>
      <c r="V191" s="32">
        <v>433</v>
      </c>
      <c r="W191" s="32">
        <v>888</v>
      </c>
      <c r="X191" s="32">
        <v>314</v>
      </c>
      <c r="Y191" s="32">
        <v>394</v>
      </c>
      <c r="Z191" s="32">
        <v>244</v>
      </c>
      <c r="AA191" t="s">
        <v>1684</v>
      </c>
      <c r="AB191" t="s">
        <v>1685</v>
      </c>
    </row>
    <row r="192" spans="1:28" ht="15.75" customHeight="1">
      <c r="A192" s="8">
        <v>182</v>
      </c>
      <c r="B192" s="33" t="s">
        <v>1686</v>
      </c>
      <c r="C192" s="31">
        <v>5</v>
      </c>
      <c r="D192" s="31">
        <v>3.84</v>
      </c>
      <c r="E192" s="31">
        <v>6.25</v>
      </c>
      <c r="F192" s="31">
        <v>24</v>
      </c>
      <c r="G192" s="31" t="s">
        <v>133</v>
      </c>
      <c r="H192" t="s">
        <v>134</v>
      </c>
      <c r="I192" s="32">
        <v>818</v>
      </c>
      <c r="J192" s="32">
        <v>1778</v>
      </c>
      <c r="K192" s="32">
        <v>553</v>
      </c>
      <c r="L192" s="32">
        <v>215</v>
      </c>
      <c r="M192" s="31" t="s">
        <v>133</v>
      </c>
      <c r="N192" s="32">
        <v>1010</v>
      </c>
      <c r="O192" s="32">
        <v>768</v>
      </c>
      <c r="P192" s="32">
        <v>695</v>
      </c>
      <c r="Q192" s="31" t="s">
        <v>133</v>
      </c>
      <c r="R192" s="32">
        <v>1152</v>
      </c>
      <c r="S192" s="32">
        <v>3529</v>
      </c>
      <c r="T192" s="32">
        <v>407</v>
      </c>
      <c r="U192" s="32">
        <v>960</v>
      </c>
      <c r="V192" s="32">
        <v>1728</v>
      </c>
      <c r="W192" s="32">
        <v>5833</v>
      </c>
      <c r="X192" s="32">
        <v>1513</v>
      </c>
      <c r="Y192" s="32">
        <v>1010</v>
      </c>
      <c r="Z192" s="32">
        <v>983</v>
      </c>
      <c r="AA192" s="31" t="s">
        <v>133</v>
      </c>
      <c r="AB192" s="31" t="s">
        <v>133</v>
      </c>
    </row>
    <row r="193" spans="1:28" ht="28.5" customHeight="1">
      <c r="A193" s="8">
        <v>183</v>
      </c>
      <c r="B193" s="9" t="s">
        <v>1687</v>
      </c>
      <c r="C193" s="31">
        <v>10.3</v>
      </c>
      <c r="D193" s="31">
        <v>6.94</v>
      </c>
      <c r="E193" s="31">
        <v>6.25</v>
      </c>
      <c r="F193" s="31">
        <v>43.4</v>
      </c>
      <c r="G193" s="31" t="s">
        <v>133</v>
      </c>
      <c r="H193" t="s">
        <v>134</v>
      </c>
      <c r="I193" s="32">
        <v>1638</v>
      </c>
      <c r="J193" s="32">
        <v>2755</v>
      </c>
      <c r="K193" s="32">
        <v>2387</v>
      </c>
      <c r="L193" s="32">
        <v>756</v>
      </c>
      <c r="M193" s="32">
        <v>1027</v>
      </c>
      <c r="N193" s="32">
        <v>1631</v>
      </c>
      <c r="O193" s="32">
        <v>1263</v>
      </c>
      <c r="P193" s="32">
        <v>1672</v>
      </c>
      <c r="Q193" s="31">
        <v>562</v>
      </c>
      <c r="R193" s="32">
        <v>2096</v>
      </c>
      <c r="S193" s="32">
        <v>2783</v>
      </c>
      <c r="T193" s="32">
        <v>1159</v>
      </c>
      <c r="U193" s="32">
        <v>1749</v>
      </c>
      <c r="V193" s="32">
        <v>3012</v>
      </c>
      <c r="W193" s="32">
        <v>7287</v>
      </c>
      <c r="X193" s="32">
        <v>2033</v>
      </c>
      <c r="Y193" s="32">
        <v>2651</v>
      </c>
      <c r="Z193" s="32">
        <v>1693</v>
      </c>
      <c r="AA193" s="32">
        <v>15787</v>
      </c>
      <c r="AB193" s="32">
        <v>38150</v>
      </c>
    </row>
    <row r="194" spans="1:28" ht="15.75" customHeight="1">
      <c r="A194" s="8">
        <v>184</v>
      </c>
      <c r="B194" s="33" t="s">
        <v>1688</v>
      </c>
      <c r="C194" s="31" t="s">
        <v>133</v>
      </c>
      <c r="D194" s="31" t="s">
        <v>133</v>
      </c>
      <c r="E194" s="31" t="s">
        <v>133</v>
      </c>
      <c r="F194" s="31" t="s">
        <v>133</v>
      </c>
      <c r="G194" s="31" t="s">
        <v>133</v>
      </c>
      <c r="H194" t="s">
        <v>347</v>
      </c>
      <c r="I194" s="32">
        <v>224</v>
      </c>
      <c r="J194" s="32">
        <v>387</v>
      </c>
      <c r="K194" s="32">
        <v>307</v>
      </c>
      <c r="L194" s="32">
        <v>75</v>
      </c>
      <c r="M194" s="32">
        <v>127</v>
      </c>
      <c r="N194" s="32">
        <v>252</v>
      </c>
      <c r="O194" s="32">
        <v>194</v>
      </c>
      <c r="P194" s="32">
        <v>249</v>
      </c>
      <c r="Q194" s="31" t="s">
        <v>133</v>
      </c>
      <c r="R194" s="32">
        <v>304</v>
      </c>
      <c r="S194" s="32">
        <v>407</v>
      </c>
      <c r="T194" s="32">
        <v>134</v>
      </c>
      <c r="U194" s="32">
        <v>251</v>
      </c>
      <c r="V194" s="32">
        <v>490</v>
      </c>
      <c r="W194" s="32">
        <v>828</v>
      </c>
      <c r="X194" s="32">
        <v>316</v>
      </c>
      <c r="Y194" s="32">
        <v>327</v>
      </c>
      <c r="Z194" s="32">
        <v>216</v>
      </c>
      <c r="AA194" t="s">
        <v>1689</v>
      </c>
      <c r="AB194" t="s">
        <v>1690</v>
      </c>
    </row>
    <row r="195" spans="1:28" ht="15.75" customHeight="1">
      <c r="A195" s="8">
        <v>185</v>
      </c>
      <c r="B195" s="33" t="s">
        <v>1691</v>
      </c>
      <c r="C195" s="31">
        <v>2.5</v>
      </c>
      <c r="D195" s="31">
        <v>2.94</v>
      </c>
      <c r="E195" s="31">
        <v>5.3</v>
      </c>
      <c r="F195" s="34" t="s">
        <v>1692</v>
      </c>
      <c r="G195" s="31">
        <v>8.1999999999999993</v>
      </c>
      <c r="H195" t="s">
        <v>134</v>
      </c>
      <c r="I195" s="31">
        <v>717</v>
      </c>
      <c r="J195" s="31">
        <v>1376</v>
      </c>
      <c r="K195" s="31">
        <v>285</v>
      </c>
      <c r="L195" s="31">
        <v>247</v>
      </c>
      <c r="M195" s="31" t="s">
        <v>133</v>
      </c>
      <c r="N195" s="31">
        <v>753</v>
      </c>
      <c r="O195" s="31" t="s">
        <v>133</v>
      </c>
      <c r="P195" s="31">
        <v>494</v>
      </c>
      <c r="Q195" s="31">
        <v>185</v>
      </c>
      <c r="R195" s="31">
        <v>809</v>
      </c>
      <c r="S195" s="31">
        <v>2261</v>
      </c>
      <c r="T195" s="31">
        <v>359</v>
      </c>
      <c r="U195" s="31" t="s">
        <v>133</v>
      </c>
      <c r="V195" s="31" t="s">
        <v>133</v>
      </c>
      <c r="W195" s="31" t="s">
        <v>133</v>
      </c>
      <c r="X195" s="31" t="s">
        <v>133</v>
      </c>
      <c r="Y195" s="31" t="s">
        <v>133</v>
      </c>
      <c r="Z195" s="31" t="s">
        <v>133</v>
      </c>
      <c r="AA195" s="31" t="s">
        <v>133</v>
      </c>
      <c r="AB195" s="31" t="s">
        <v>133</v>
      </c>
    </row>
    <row r="196" spans="1:28" ht="15.75" customHeight="1">
      <c r="A196" s="8">
        <v>186</v>
      </c>
      <c r="B196" s="33" t="s">
        <v>1693</v>
      </c>
      <c r="C196" s="31" t="s">
        <v>133</v>
      </c>
      <c r="D196" s="31" t="s">
        <v>133</v>
      </c>
      <c r="E196" s="31" t="s">
        <v>133</v>
      </c>
      <c r="F196" s="31" t="s">
        <v>133</v>
      </c>
      <c r="G196" s="31" t="s">
        <v>133</v>
      </c>
      <c r="H196" t="s">
        <v>347</v>
      </c>
      <c r="I196" s="32">
        <v>235</v>
      </c>
      <c r="J196" s="32">
        <v>390</v>
      </c>
      <c r="K196" s="32">
        <v>341</v>
      </c>
      <c r="L196" s="32">
        <v>82</v>
      </c>
      <c r="M196" s="32">
        <v>137</v>
      </c>
      <c r="N196" s="32">
        <v>241</v>
      </c>
      <c r="O196" s="32">
        <v>172</v>
      </c>
      <c r="P196" s="32">
        <v>217</v>
      </c>
      <c r="Q196" s="31" t="s">
        <v>133</v>
      </c>
      <c r="R196" s="32">
        <v>298</v>
      </c>
      <c r="S196" s="32">
        <v>446</v>
      </c>
      <c r="T196" s="32">
        <v>141</v>
      </c>
      <c r="U196" s="32">
        <v>251</v>
      </c>
      <c r="V196" s="32">
        <v>438</v>
      </c>
      <c r="W196" s="32">
        <v>959</v>
      </c>
      <c r="X196" s="32">
        <v>261</v>
      </c>
      <c r="Y196" s="32">
        <v>350</v>
      </c>
      <c r="Z196" s="32">
        <v>213</v>
      </c>
      <c r="AA196" t="s">
        <v>1694</v>
      </c>
      <c r="AB196" t="s">
        <v>1695</v>
      </c>
    </row>
    <row r="197" spans="1:28" ht="15.75" customHeight="1">
      <c r="A197" s="8">
        <v>187</v>
      </c>
      <c r="B197" s="33" t="s">
        <v>1696</v>
      </c>
      <c r="C197" s="31">
        <v>8.8000000000000007</v>
      </c>
      <c r="D197" s="31">
        <v>1.24</v>
      </c>
      <c r="E197" s="31">
        <v>5.3</v>
      </c>
      <c r="F197" s="31">
        <v>6.6</v>
      </c>
      <c r="G197" s="31" t="s">
        <v>133</v>
      </c>
      <c r="H197" t="s">
        <v>134</v>
      </c>
      <c r="I197" s="32">
        <v>224</v>
      </c>
      <c r="J197" s="32">
        <v>419</v>
      </c>
      <c r="K197" s="32">
        <v>224</v>
      </c>
      <c r="L197" s="32">
        <v>148</v>
      </c>
      <c r="M197" s="32">
        <v>109</v>
      </c>
      <c r="N197" s="32">
        <v>263</v>
      </c>
      <c r="O197" s="32">
        <v>248</v>
      </c>
      <c r="P197" s="32">
        <v>241</v>
      </c>
      <c r="Q197" s="31" t="s">
        <v>133</v>
      </c>
      <c r="R197" s="32">
        <v>334</v>
      </c>
      <c r="S197" s="32">
        <v>295</v>
      </c>
      <c r="T197" s="32">
        <v>117</v>
      </c>
      <c r="U197" s="32">
        <v>286</v>
      </c>
      <c r="V197" s="32">
        <v>543</v>
      </c>
      <c r="W197" s="32">
        <v>596</v>
      </c>
      <c r="X197" s="32">
        <v>310</v>
      </c>
      <c r="Y197" s="32">
        <v>263</v>
      </c>
      <c r="Z197" s="32">
        <v>279</v>
      </c>
      <c r="AA197" t="s">
        <v>1697</v>
      </c>
      <c r="AB197" t="s">
        <v>1698</v>
      </c>
    </row>
    <row r="198" spans="1:28" ht="15.75" customHeight="1">
      <c r="A198" s="8">
        <v>188</v>
      </c>
      <c r="B198" s="33" t="s">
        <v>1699</v>
      </c>
      <c r="C198" s="31" t="s">
        <v>133</v>
      </c>
      <c r="D198" s="31" t="s">
        <v>133</v>
      </c>
      <c r="E198" s="31" t="s">
        <v>133</v>
      </c>
      <c r="F198" s="31" t="s">
        <v>133</v>
      </c>
      <c r="G198" s="31" t="s">
        <v>133</v>
      </c>
      <c r="H198" t="s">
        <v>347</v>
      </c>
      <c r="I198" s="32">
        <v>288</v>
      </c>
      <c r="J198" s="32">
        <v>381</v>
      </c>
      <c r="K198" s="32">
        <v>256</v>
      </c>
      <c r="L198" s="32">
        <v>75</v>
      </c>
      <c r="M198" s="32">
        <v>125</v>
      </c>
      <c r="N198" s="32">
        <v>213</v>
      </c>
      <c r="O198" s="32">
        <v>294</v>
      </c>
      <c r="P198" s="32">
        <v>225</v>
      </c>
      <c r="Q198" s="35" t="s">
        <v>1700</v>
      </c>
      <c r="R198" s="32">
        <v>375</v>
      </c>
      <c r="S198" s="32">
        <v>438</v>
      </c>
      <c r="T198" s="32">
        <v>150</v>
      </c>
      <c r="U198" s="32">
        <v>244</v>
      </c>
      <c r="V198" s="32">
        <v>500</v>
      </c>
      <c r="W198" s="32">
        <v>1050</v>
      </c>
      <c r="X198" s="32">
        <v>356</v>
      </c>
      <c r="Y198" s="32">
        <v>238</v>
      </c>
      <c r="Z198" s="32">
        <v>250</v>
      </c>
      <c r="AA198" s="32">
        <v>2326</v>
      </c>
      <c r="AB198" s="32">
        <v>5552</v>
      </c>
    </row>
    <row r="199" spans="1:28" ht="15.75" customHeight="1">
      <c r="A199" s="8">
        <v>189</v>
      </c>
      <c r="B199" s="33" t="s">
        <v>1701</v>
      </c>
      <c r="C199" s="31" t="s">
        <v>133</v>
      </c>
      <c r="D199" s="31" t="s">
        <v>133</v>
      </c>
      <c r="E199" s="31" t="s">
        <v>133</v>
      </c>
      <c r="F199" s="31" t="s">
        <v>133</v>
      </c>
      <c r="G199" s="31" t="s">
        <v>133</v>
      </c>
      <c r="H199" t="s">
        <v>347</v>
      </c>
      <c r="I199" s="32">
        <v>187</v>
      </c>
      <c r="J199" s="32">
        <v>294</v>
      </c>
      <c r="K199" s="32">
        <v>318</v>
      </c>
      <c r="L199" s="32">
        <v>62</v>
      </c>
      <c r="M199" s="32">
        <v>75</v>
      </c>
      <c r="N199" s="32">
        <v>187</v>
      </c>
      <c r="O199" s="32">
        <v>131</v>
      </c>
      <c r="P199" s="32">
        <v>193</v>
      </c>
      <c r="Q199" s="31" t="s">
        <v>133</v>
      </c>
      <c r="R199" s="32">
        <v>262</v>
      </c>
      <c r="S199" s="32">
        <v>271</v>
      </c>
      <c r="T199" s="32">
        <v>99</v>
      </c>
      <c r="U199" s="32">
        <v>218</v>
      </c>
      <c r="V199" s="32">
        <v>475</v>
      </c>
      <c r="W199" s="32">
        <v>733</v>
      </c>
      <c r="X199" s="32">
        <v>214</v>
      </c>
      <c r="Y199" s="32">
        <v>707</v>
      </c>
      <c r="Z199" s="32">
        <v>209</v>
      </c>
      <c r="AA199" t="s">
        <v>1702</v>
      </c>
      <c r="AB199" t="s">
        <v>1703</v>
      </c>
    </row>
    <row r="200" spans="1:28" ht="18" customHeight="1">
      <c r="A200" s="4">
        <v>190</v>
      </c>
      <c r="B200" s="5" t="s">
        <v>1704</v>
      </c>
      <c r="C200" s="31">
        <v>83.1</v>
      </c>
      <c r="D200" s="31">
        <v>0.62</v>
      </c>
      <c r="E200" s="31">
        <v>6.25</v>
      </c>
      <c r="F200" s="34" t="s">
        <v>1705</v>
      </c>
      <c r="G200" s="31">
        <v>19.8</v>
      </c>
      <c r="H200" t="s">
        <v>134</v>
      </c>
      <c r="I200" s="32">
        <v>182</v>
      </c>
      <c r="J200" s="32">
        <v>298</v>
      </c>
      <c r="K200" s="32">
        <v>194</v>
      </c>
      <c r="L200" s="32">
        <v>50</v>
      </c>
      <c r="M200" s="32">
        <v>78</v>
      </c>
      <c r="N200" s="32">
        <v>201</v>
      </c>
      <c r="O200" s="32">
        <v>155</v>
      </c>
      <c r="P200" s="32">
        <v>178</v>
      </c>
      <c r="Q200" s="31" t="s">
        <v>133</v>
      </c>
      <c r="R200" s="32">
        <v>213</v>
      </c>
      <c r="S200" s="32">
        <v>190</v>
      </c>
      <c r="T200" s="32">
        <v>86</v>
      </c>
      <c r="U200" s="32">
        <v>198</v>
      </c>
      <c r="V200" s="32">
        <v>360</v>
      </c>
      <c r="W200" s="32">
        <v>438</v>
      </c>
      <c r="X200" s="32">
        <v>213</v>
      </c>
      <c r="Y200" s="32">
        <v>210</v>
      </c>
      <c r="Z200" s="32">
        <v>174</v>
      </c>
      <c r="AA200" t="s">
        <v>1706</v>
      </c>
      <c r="AB200" t="s">
        <v>1707</v>
      </c>
    </row>
    <row r="201" spans="1:28" ht="39" customHeight="1">
      <c r="A201" s="8">
        <v>191</v>
      </c>
      <c r="B201" s="9" t="s">
        <v>1708</v>
      </c>
      <c r="C201" s="31" t="s">
        <v>133</v>
      </c>
      <c r="D201" s="31">
        <v>1.28</v>
      </c>
      <c r="E201" s="31">
        <v>6.25</v>
      </c>
      <c r="F201" s="31">
        <v>8</v>
      </c>
      <c r="G201" s="31" t="s">
        <v>133</v>
      </c>
      <c r="H201" t="s">
        <v>134</v>
      </c>
      <c r="I201" s="32">
        <v>56</v>
      </c>
      <c r="J201" s="32">
        <v>104</v>
      </c>
      <c r="K201" s="32">
        <v>280</v>
      </c>
      <c r="L201" s="32">
        <v>17</v>
      </c>
      <c r="M201" s="32">
        <v>128</v>
      </c>
      <c r="N201" s="32">
        <v>72</v>
      </c>
      <c r="O201" s="32">
        <v>104</v>
      </c>
      <c r="P201" s="32">
        <v>104</v>
      </c>
      <c r="Q201" s="32">
        <v>32</v>
      </c>
      <c r="R201" s="32">
        <v>104</v>
      </c>
      <c r="S201" s="32">
        <v>401</v>
      </c>
      <c r="T201" s="32">
        <v>113</v>
      </c>
      <c r="U201" s="32">
        <v>273</v>
      </c>
      <c r="V201" s="32">
        <v>2240</v>
      </c>
      <c r="W201" s="32">
        <v>416</v>
      </c>
      <c r="X201" s="32">
        <v>104</v>
      </c>
      <c r="Y201" s="32">
        <v>96</v>
      </c>
      <c r="Z201" s="32">
        <v>248</v>
      </c>
      <c r="AA201" s="32">
        <v>1001</v>
      </c>
      <c r="AB201" s="32">
        <v>4892</v>
      </c>
    </row>
    <row r="202" spans="1:28" ht="28.5" customHeight="1">
      <c r="A202" s="8">
        <v>192</v>
      </c>
      <c r="B202" s="9" t="s">
        <v>1709</v>
      </c>
      <c r="C202" s="31">
        <v>82</v>
      </c>
      <c r="D202" s="31">
        <v>0.5</v>
      </c>
      <c r="E202" s="31">
        <v>6.25</v>
      </c>
      <c r="F202" s="34" t="s">
        <v>1710</v>
      </c>
      <c r="G202" s="31">
        <v>12.2</v>
      </c>
      <c r="H202" t="s">
        <v>134</v>
      </c>
      <c r="I202" s="32">
        <v>119</v>
      </c>
      <c r="J202" s="32">
        <v>162</v>
      </c>
      <c r="K202" s="32">
        <v>122</v>
      </c>
      <c r="L202" s="32">
        <v>32</v>
      </c>
      <c r="M202" s="31" t="s">
        <v>133</v>
      </c>
      <c r="N202" s="32">
        <v>178</v>
      </c>
      <c r="O202" s="32">
        <v>112</v>
      </c>
      <c r="P202" s="32">
        <v>97</v>
      </c>
      <c r="Q202" s="31" t="s">
        <v>133</v>
      </c>
      <c r="R202" s="32">
        <v>134</v>
      </c>
      <c r="S202" s="32">
        <v>116</v>
      </c>
      <c r="T202" s="32">
        <v>38</v>
      </c>
      <c r="U202" s="32">
        <v>131</v>
      </c>
      <c r="V202" s="32">
        <v>225</v>
      </c>
      <c r="W202" s="32">
        <v>225</v>
      </c>
      <c r="X202" s="32">
        <v>138</v>
      </c>
      <c r="Y202" s="32">
        <v>134</v>
      </c>
      <c r="Z202" s="32">
        <v>119</v>
      </c>
      <c r="AA202" s="31" t="s">
        <v>133</v>
      </c>
      <c r="AB202" s="31" t="s">
        <v>133</v>
      </c>
    </row>
    <row r="203" spans="1:28" ht="14.25" customHeight="1">
      <c r="A203" s="8">
        <v>193</v>
      </c>
      <c r="B203" s="9" t="s">
        <v>1711</v>
      </c>
      <c r="C203" s="31">
        <v>80</v>
      </c>
      <c r="D203" s="31">
        <v>1.1100000000000001</v>
      </c>
      <c r="E203" s="31">
        <v>6.25</v>
      </c>
      <c r="F203" s="34" t="s">
        <v>1712</v>
      </c>
      <c r="G203" s="31">
        <v>27.5</v>
      </c>
      <c r="H203" t="s">
        <v>134</v>
      </c>
      <c r="I203" s="32">
        <v>222</v>
      </c>
      <c r="J203" s="32">
        <v>367</v>
      </c>
      <c r="K203" s="32">
        <v>333</v>
      </c>
      <c r="L203" s="32">
        <v>70</v>
      </c>
      <c r="M203" s="32">
        <v>98</v>
      </c>
      <c r="N203" s="32">
        <v>250</v>
      </c>
      <c r="O203" s="32">
        <v>188</v>
      </c>
      <c r="P203" s="32">
        <v>209</v>
      </c>
      <c r="Q203" s="31" t="s">
        <v>133</v>
      </c>
      <c r="R203" s="32">
        <v>298</v>
      </c>
      <c r="S203" s="32">
        <v>250</v>
      </c>
      <c r="T203" s="32">
        <v>472</v>
      </c>
      <c r="U203" s="32">
        <v>250</v>
      </c>
      <c r="V203" s="32">
        <v>431</v>
      </c>
      <c r="W203" s="32">
        <v>506</v>
      </c>
      <c r="X203" s="32">
        <v>215</v>
      </c>
      <c r="Y203" s="32">
        <v>264</v>
      </c>
      <c r="Z203" s="32">
        <v>264</v>
      </c>
      <c r="AA203" t="s">
        <v>1713</v>
      </c>
      <c r="AB203" t="s">
        <v>1714</v>
      </c>
    </row>
    <row r="204" spans="1:28" ht="39" customHeight="1">
      <c r="A204" s="8">
        <v>194</v>
      </c>
      <c r="B204" s="9" t="s">
        <v>1715</v>
      </c>
      <c r="C204" s="31">
        <v>80.2</v>
      </c>
      <c r="D204" s="31">
        <v>0.75</v>
      </c>
      <c r="E204" s="31">
        <v>6.25</v>
      </c>
      <c r="F204" s="34" t="s">
        <v>1716</v>
      </c>
      <c r="G204" s="31">
        <v>19.100000000000001</v>
      </c>
      <c r="H204" t="s">
        <v>134</v>
      </c>
      <c r="I204" s="32">
        <v>216</v>
      </c>
      <c r="J204" s="32">
        <v>375</v>
      </c>
      <c r="K204" s="32">
        <v>254</v>
      </c>
      <c r="L204" s="32">
        <v>80</v>
      </c>
      <c r="M204" s="31" t="s">
        <v>133</v>
      </c>
      <c r="N204" s="32">
        <v>235</v>
      </c>
      <c r="O204" s="32">
        <v>202</v>
      </c>
      <c r="P204" s="32">
        <v>211</v>
      </c>
      <c r="Q204" s="31" t="s">
        <v>133</v>
      </c>
      <c r="R204" s="32">
        <v>258</v>
      </c>
      <c r="S204" s="32">
        <v>230</v>
      </c>
      <c r="T204" s="32">
        <v>104</v>
      </c>
      <c r="U204" s="32">
        <v>248</v>
      </c>
      <c r="V204" s="32">
        <v>431</v>
      </c>
      <c r="W204" s="32">
        <v>572</v>
      </c>
      <c r="X204" s="32">
        <v>262</v>
      </c>
      <c r="Y204" s="32">
        <v>211</v>
      </c>
      <c r="Z204" s="32">
        <v>206</v>
      </c>
      <c r="AA204" s="31" t="s">
        <v>133</v>
      </c>
      <c r="AB204" s="31" t="s">
        <v>133</v>
      </c>
    </row>
    <row r="205" spans="1:28" ht="28.5" customHeight="1">
      <c r="A205" s="8">
        <v>195</v>
      </c>
      <c r="B205" s="9" t="s">
        <v>1717</v>
      </c>
      <c r="C205" s="31">
        <v>75.8</v>
      </c>
      <c r="D205" s="31">
        <v>0.12</v>
      </c>
      <c r="E205" s="31">
        <v>6.25</v>
      </c>
      <c r="F205" s="31">
        <v>0.8</v>
      </c>
      <c r="G205" s="31" t="s">
        <v>133</v>
      </c>
      <c r="H205" t="s">
        <v>134</v>
      </c>
      <c r="I205" s="31" t="s">
        <v>133</v>
      </c>
      <c r="J205" s="31" t="s">
        <v>133</v>
      </c>
      <c r="K205" s="31">
        <v>26</v>
      </c>
      <c r="L205" s="31">
        <v>2</v>
      </c>
      <c r="M205" s="31" t="s">
        <v>133</v>
      </c>
      <c r="N205" s="31" t="s">
        <v>133</v>
      </c>
      <c r="O205" s="31" t="s">
        <v>133</v>
      </c>
      <c r="P205" s="31" t="s">
        <v>133</v>
      </c>
      <c r="Q205" s="32">
        <v>5</v>
      </c>
      <c r="R205" s="31" t="s">
        <v>133</v>
      </c>
      <c r="S205" s="31" t="s">
        <v>133</v>
      </c>
      <c r="T205" s="31" t="s">
        <v>133</v>
      </c>
      <c r="U205" s="31" t="s">
        <v>133</v>
      </c>
      <c r="V205" s="31" t="s">
        <v>133</v>
      </c>
      <c r="W205" s="31" t="s">
        <v>133</v>
      </c>
      <c r="X205" s="31" t="s">
        <v>133</v>
      </c>
      <c r="Y205" s="31" t="s">
        <v>133</v>
      </c>
      <c r="Z205" s="31" t="s">
        <v>133</v>
      </c>
      <c r="AA205" s="31" t="s">
        <v>133</v>
      </c>
      <c r="AB205" s="31" t="s">
        <v>133</v>
      </c>
    </row>
    <row r="206" spans="1:28" ht="18" customHeight="1">
      <c r="A206" s="8">
        <v>196</v>
      </c>
      <c r="B206" s="9" t="s">
        <v>1718</v>
      </c>
      <c r="C206" s="31">
        <v>90.1</v>
      </c>
      <c r="D206" s="31">
        <v>0.35</v>
      </c>
      <c r="E206" s="31">
        <v>6.25</v>
      </c>
      <c r="F206" s="31">
        <v>2.2000000000000002</v>
      </c>
      <c r="G206" s="31" t="s">
        <v>133</v>
      </c>
      <c r="H206" t="s">
        <v>134</v>
      </c>
      <c r="I206" s="31">
        <v>117</v>
      </c>
      <c r="J206" s="31">
        <v>112</v>
      </c>
      <c r="K206" s="31">
        <v>54</v>
      </c>
      <c r="L206" s="31" t="s">
        <v>133</v>
      </c>
      <c r="M206" s="31" t="s">
        <v>133</v>
      </c>
      <c r="N206" s="31" t="s">
        <v>133</v>
      </c>
      <c r="O206" s="31" t="s">
        <v>133</v>
      </c>
      <c r="P206" s="32">
        <v>63</v>
      </c>
      <c r="Q206" s="32">
        <v>52</v>
      </c>
      <c r="R206" s="32">
        <v>136</v>
      </c>
      <c r="S206" s="31" t="s">
        <v>133</v>
      </c>
      <c r="T206" s="31" t="s">
        <v>133</v>
      </c>
      <c r="U206" s="31" t="s">
        <v>133</v>
      </c>
      <c r="V206" s="31" t="s">
        <v>133</v>
      </c>
      <c r="W206" s="31" t="s">
        <v>133</v>
      </c>
      <c r="X206" s="31" t="s">
        <v>133</v>
      </c>
      <c r="Y206" s="31" t="s">
        <v>133</v>
      </c>
      <c r="Z206" s="31" t="s">
        <v>133</v>
      </c>
      <c r="AA206" s="31" t="s">
        <v>133</v>
      </c>
      <c r="AB206" s="31" t="s">
        <v>133</v>
      </c>
    </row>
    <row r="207" spans="1:28" ht="15.75" customHeight="1">
      <c r="A207" s="8">
        <v>197</v>
      </c>
      <c r="B207" s="33" t="s">
        <v>1719</v>
      </c>
      <c r="C207" s="31">
        <v>92.9</v>
      </c>
      <c r="D207" s="31">
        <v>0.34</v>
      </c>
      <c r="E207" s="31">
        <v>6.25</v>
      </c>
      <c r="F207" s="34" t="s">
        <v>1720</v>
      </c>
      <c r="G207" s="31">
        <v>30.1</v>
      </c>
      <c r="H207" t="s">
        <v>134</v>
      </c>
      <c r="I207" s="32">
        <v>55</v>
      </c>
      <c r="J207" s="32">
        <v>96</v>
      </c>
      <c r="K207" s="32">
        <v>96</v>
      </c>
      <c r="L207" s="32">
        <v>28</v>
      </c>
      <c r="M207" s="32">
        <v>19</v>
      </c>
      <c r="N207" s="32">
        <v>55</v>
      </c>
      <c r="O207" s="32">
        <v>44</v>
      </c>
      <c r="P207" s="32">
        <v>60</v>
      </c>
      <c r="Q207" s="31" t="s">
        <v>133</v>
      </c>
      <c r="R207" s="32">
        <v>79</v>
      </c>
      <c r="S207" s="32">
        <v>83</v>
      </c>
      <c r="T207" s="32">
        <v>34</v>
      </c>
      <c r="U207" s="32">
        <v>121</v>
      </c>
      <c r="V207" s="32">
        <v>230</v>
      </c>
      <c r="W207" s="32">
        <v>442</v>
      </c>
      <c r="X207" s="32">
        <v>72</v>
      </c>
      <c r="Y207" s="32">
        <v>121</v>
      </c>
      <c r="Z207" s="32">
        <v>68</v>
      </c>
      <c r="AA207" s="32">
        <v>557</v>
      </c>
      <c r="AB207" s="32">
        <v>1728</v>
      </c>
    </row>
    <row r="208" spans="1:28" ht="15.75" customHeight="1">
      <c r="A208" s="8">
        <v>198</v>
      </c>
      <c r="B208" s="9" t="s">
        <v>1721</v>
      </c>
      <c r="C208" s="31" t="s">
        <v>133</v>
      </c>
      <c r="D208" s="31" t="s">
        <v>133</v>
      </c>
      <c r="E208" s="31" t="s">
        <v>133</v>
      </c>
      <c r="F208" s="31" t="s">
        <v>133</v>
      </c>
      <c r="G208" s="31" t="s">
        <v>133</v>
      </c>
      <c r="H208" t="s">
        <v>347</v>
      </c>
      <c r="I208" s="31" t="s">
        <v>133</v>
      </c>
      <c r="J208" s="31" t="s">
        <v>133</v>
      </c>
      <c r="K208" s="31">
        <v>271</v>
      </c>
      <c r="L208" s="31">
        <v>136</v>
      </c>
      <c r="M208" s="31" t="s">
        <v>133</v>
      </c>
      <c r="N208" s="31" t="s">
        <v>133</v>
      </c>
      <c r="O208" s="31" t="s">
        <v>133</v>
      </c>
      <c r="P208" s="31" t="s">
        <v>133</v>
      </c>
      <c r="Q208" s="31" t="s">
        <v>133</v>
      </c>
      <c r="R208" s="31" t="s">
        <v>133</v>
      </c>
      <c r="S208" s="31" t="s">
        <v>133</v>
      </c>
      <c r="T208" s="31" t="s">
        <v>133</v>
      </c>
      <c r="U208" s="31" t="s">
        <v>133</v>
      </c>
      <c r="V208" s="31" t="s">
        <v>133</v>
      </c>
      <c r="W208" s="31" t="s">
        <v>133</v>
      </c>
      <c r="X208" s="31" t="s">
        <v>133</v>
      </c>
      <c r="Y208" s="31" t="s">
        <v>133</v>
      </c>
      <c r="Z208" s="31" t="s">
        <v>133</v>
      </c>
      <c r="AA208" s="31" t="s">
        <v>133</v>
      </c>
      <c r="AB208" s="31" t="s">
        <v>133</v>
      </c>
    </row>
    <row r="209" spans="1:28" ht="28.5" customHeight="1">
      <c r="A209" s="8">
        <v>199</v>
      </c>
      <c r="B209" s="9" t="s">
        <v>1722</v>
      </c>
      <c r="C209" s="36">
        <v>77</v>
      </c>
      <c r="D209" s="36">
        <v>0.61</v>
      </c>
      <c r="E209" s="36">
        <v>6.25</v>
      </c>
      <c r="F209" s="37" t="s">
        <v>1723</v>
      </c>
      <c r="G209" s="36">
        <v>13.4</v>
      </c>
      <c r="H209" t="s">
        <v>134</v>
      </c>
      <c r="I209" s="38">
        <v>190</v>
      </c>
      <c r="J209" s="38">
        <v>324</v>
      </c>
      <c r="K209" s="38">
        <v>225</v>
      </c>
      <c r="L209" s="38">
        <v>80</v>
      </c>
      <c r="M209" s="36" t="s">
        <v>133</v>
      </c>
      <c r="N209" s="38">
        <v>267</v>
      </c>
      <c r="O209" s="38">
        <v>141</v>
      </c>
      <c r="P209" s="38">
        <v>183</v>
      </c>
      <c r="Q209" s="38">
        <v>68</v>
      </c>
      <c r="R209" s="38">
        <v>225</v>
      </c>
      <c r="S209" s="38">
        <v>202</v>
      </c>
      <c r="T209" s="38">
        <v>76</v>
      </c>
      <c r="U209" s="38">
        <v>251</v>
      </c>
      <c r="V209" s="38">
        <v>381</v>
      </c>
      <c r="W209" s="38">
        <v>434</v>
      </c>
      <c r="X209" s="38">
        <v>217</v>
      </c>
      <c r="Y209" s="38">
        <v>156</v>
      </c>
      <c r="Z209" s="38">
        <v>194</v>
      </c>
      <c r="AA209" s="36" t="s">
        <v>133</v>
      </c>
      <c r="AB209" s="36" t="s">
        <v>133</v>
      </c>
    </row>
    <row r="210" spans="1:28" ht="15.75" customHeight="1">
      <c r="A210" s="4">
        <v>200</v>
      </c>
      <c r="B210" s="5" t="s">
        <v>1724</v>
      </c>
      <c r="C210" s="31" t="s">
        <v>133</v>
      </c>
      <c r="D210" s="31" t="s">
        <v>133</v>
      </c>
      <c r="E210" s="31" t="s">
        <v>133</v>
      </c>
      <c r="F210" s="31" t="s">
        <v>133</v>
      </c>
      <c r="G210" s="31" t="s">
        <v>133</v>
      </c>
      <c r="H210" t="s">
        <v>347</v>
      </c>
      <c r="I210" s="32">
        <v>244</v>
      </c>
      <c r="J210" s="32">
        <v>450</v>
      </c>
      <c r="K210" s="32">
        <v>212</v>
      </c>
      <c r="L210" s="32">
        <v>112</v>
      </c>
      <c r="M210" s="31" t="s">
        <v>133</v>
      </c>
      <c r="N210" s="32">
        <v>288</v>
      </c>
      <c r="O210" s="32">
        <v>231</v>
      </c>
      <c r="P210" s="32">
        <v>250</v>
      </c>
      <c r="Q210" s="31" t="s">
        <v>133</v>
      </c>
      <c r="R210" s="32">
        <v>306</v>
      </c>
      <c r="S210" s="32">
        <v>325</v>
      </c>
      <c r="T210" s="32">
        <v>119</v>
      </c>
      <c r="U210" s="32">
        <v>300</v>
      </c>
      <c r="V210" s="32">
        <v>562</v>
      </c>
      <c r="W210" s="32">
        <v>631</v>
      </c>
      <c r="X210" s="32">
        <v>544</v>
      </c>
      <c r="Y210" s="32">
        <v>281</v>
      </c>
      <c r="Z210" s="32">
        <v>238</v>
      </c>
      <c r="AA210" s="31" t="s">
        <v>133</v>
      </c>
      <c r="AB210" s="31" t="s">
        <v>133</v>
      </c>
    </row>
    <row r="211" spans="1:28" ht="39" customHeight="1">
      <c r="A211" s="8">
        <v>201</v>
      </c>
      <c r="B211" s="9" t="s">
        <v>1725</v>
      </c>
      <c r="C211" s="31">
        <v>89.1</v>
      </c>
      <c r="D211" s="31">
        <v>0.38</v>
      </c>
      <c r="E211" s="31">
        <v>6.25</v>
      </c>
      <c r="F211" s="34" t="s">
        <v>1726</v>
      </c>
      <c r="G211" s="31">
        <v>15.8</v>
      </c>
      <c r="H211" t="s">
        <v>134</v>
      </c>
      <c r="I211" s="32">
        <v>89</v>
      </c>
      <c r="J211" s="32">
        <v>164</v>
      </c>
      <c r="K211" s="32">
        <v>131</v>
      </c>
      <c r="L211" s="32">
        <v>31</v>
      </c>
      <c r="M211" s="32">
        <v>20</v>
      </c>
      <c r="N211" s="32">
        <v>101</v>
      </c>
      <c r="O211" s="32">
        <v>79</v>
      </c>
      <c r="P211" s="32">
        <v>92</v>
      </c>
      <c r="Q211" s="31" t="s">
        <v>133</v>
      </c>
      <c r="R211" s="32">
        <v>116</v>
      </c>
      <c r="S211" s="32">
        <v>101</v>
      </c>
      <c r="T211" s="32">
        <v>56</v>
      </c>
      <c r="U211" s="32">
        <v>104</v>
      </c>
      <c r="V211" s="32">
        <v>285</v>
      </c>
      <c r="W211" s="32">
        <v>254</v>
      </c>
      <c r="X211" s="32">
        <v>90</v>
      </c>
      <c r="Y211" s="32">
        <v>90</v>
      </c>
      <c r="Z211" s="32">
        <v>127</v>
      </c>
      <c r="AA211" s="32">
        <v>856</v>
      </c>
      <c r="AB211" s="32">
        <v>1965</v>
      </c>
    </row>
    <row r="212" spans="1:28" ht="18" customHeight="1">
      <c r="A212" s="8">
        <v>202</v>
      </c>
      <c r="B212" s="9" t="s">
        <v>1727</v>
      </c>
      <c r="C212" s="31">
        <v>89.8</v>
      </c>
      <c r="D212" s="31">
        <v>0.34</v>
      </c>
      <c r="E212" s="31">
        <v>6.25</v>
      </c>
      <c r="F212" s="31">
        <v>2.1</v>
      </c>
      <c r="G212" s="31" t="s">
        <v>133</v>
      </c>
      <c r="H212" t="s">
        <v>134</v>
      </c>
      <c r="I212" s="32">
        <v>40</v>
      </c>
      <c r="J212" s="32">
        <v>93</v>
      </c>
      <c r="K212" s="32">
        <v>60</v>
      </c>
      <c r="L212" s="32">
        <v>17</v>
      </c>
      <c r="M212" s="32">
        <v>20</v>
      </c>
      <c r="N212" s="32">
        <v>54</v>
      </c>
      <c r="O212" s="32">
        <v>50</v>
      </c>
      <c r="P212" s="32">
        <v>62</v>
      </c>
      <c r="Q212" s="31" t="s">
        <v>133</v>
      </c>
      <c r="R212" s="32">
        <v>60</v>
      </c>
      <c r="S212" s="32">
        <v>60</v>
      </c>
      <c r="T212" s="32">
        <v>33</v>
      </c>
      <c r="U212" s="32">
        <v>78</v>
      </c>
      <c r="V212" s="32">
        <v>125</v>
      </c>
      <c r="W212" s="32">
        <v>258</v>
      </c>
      <c r="X212" s="32">
        <v>78</v>
      </c>
      <c r="Y212" s="32">
        <v>50</v>
      </c>
      <c r="Z212" s="32">
        <v>68</v>
      </c>
      <c r="AA212" s="32">
        <v>479</v>
      </c>
      <c r="AB212" s="32">
        <v>1233</v>
      </c>
    </row>
    <row r="213" spans="1:28" ht="15.75" customHeight="1">
      <c r="A213" s="8">
        <v>203</v>
      </c>
      <c r="B213" s="39" t="s">
        <v>172</v>
      </c>
      <c r="C213" s="31">
        <v>87.6</v>
      </c>
      <c r="D213" s="31">
        <v>0.28999999999999998</v>
      </c>
      <c r="E213" s="31">
        <v>6.25</v>
      </c>
      <c r="F213" s="34" t="s">
        <v>1728</v>
      </c>
      <c r="G213" s="31">
        <v>14.7</v>
      </c>
      <c r="H213" t="s">
        <v>134</v>
      </c>
      <c r="I213" s="32">
        <v>44</v>
      </c>
      <c r="J213" s="32">
        <v>80</v>
      </c>
      <c r="K213" s="32">
        <v>96</v>
      </c>
      <c r="L213" s="32">
        <v>34</v>
      </c>
      <c r="M213" s="32">
        <v>20</v>
      </c>
      <c r="N213" s="32">
        <v>65</v>
      </c>
      <c r="O213" s="32">
        <v>63</v>
      </c>
      <c r="P213" s="32">
        <v>60</v>
      </c>
      <c r="Q213" s="31" t="s">
        <v>133</v>
      </c>
      <c r="R213" s="32">
        <v>44</v>
      </c>
      <c r="S213" s="32">
        <v>119</v>
      </c>
      <c r="T213" s="32">
        <v>22</v>
      </c>
      <c r="U213" s="32">
        <v>40</v>
      </c>
      <c r="V213" s="32">
        <v>328</v>
      </c>
      <c r="W213" s="32">
        <v>274</v>
      </c>
      <c r="X213" s="32">
        <v>38</v>
      </c>
      <c r="Y213" s="32">
        <v>47</v>
      </c>
      <c r="Z213" s="32">
        <v>63</v>
      </c>
      <c r="AA213" s="32">
        <v>523</v>
      </c>
      <c r="AB213" s="32">
        <v>1454</v>
      </c>
    </row>
    <row r="214" spans="1:28" ht="28.5" customHeight="1">
      <c r="A214" s="8">
        <v>204</v>
      </c>
      <c r="B214" s="9" t="s">
        <v>1729</v>
      </c>
      <c r="C214" s="31">
        <v>85.1</v>
      </c>
      <c r="D214" s="31">
        <v>0.61</v>
      </c>
      <c r="E214" s="31">
        <v>6.25</v>
      </c>
      <c r="F214" s="34" t="s">
        <v>1730</v>
      </c>
      <c r="G214" s="31">
        <v>21.6</v>
      </c>
      <c r="H214" t="s">
        <v>134</v>
      </c>
      <c r="I214" s="32">
        <v>171</v>
      </c>
      <c r="J214" s="32">
        <v>351</v>
      </c>
      <c r="K214" s="32">
        <v>176</v>
      </c>
      <c r="L214" s="32">
        <v>54</v>
      </c>
      <c r="M214" s="32">
        <v>42</v>
      </c>
      <c r="N214" s="32">
        <v>240</v>
      </c>
      <c r="O214" s="32">
        <v>176</v>
      </c>
      <c r="P214" s="32">
        <v>160</v>
      </c>
      <c r="Q214" s="31" t="s">
        <v>133</v>
      </c>
      <c r="R214" s="32">
        <v>237</v>
      </c>
      <c r="S214" s="32">
        <v>190</v>
      </c>
      <c r="T214" s="32">
        <v>68</v>
      </c>
      <c r="U214" s="32">
        <v>202</v>
      </c>
      <c r="V214" s="32">
        <v>431</v>
      </c>
      <c r="W214" s="32">
        <v>385</v>
      </c>
      <c r="X214" s="32">
        <v>194</v>
      </c>
      <c r="Y214" s="32">
        <v>454</v>
      </c>
      <c r="Z214" s="32">
        <v>145</v>
      </c>
      <c r="AA214" t="s">
        <v>1731</v>
      </c>
      <c r="AB214" t="s">
        <v>1732</v>
      </c>
    </row>
    <row r="215" spans="1:28" ht="15.75" customHeight="1">
      <c r="A215" s="8">
        <v>205</v>
      </c>
      <c r="B215" s="33" t="s">
        <v>1733</v>
      </c>
      <c r="C215" s="31">
        <v>82.6</v>
      </c>
      <c r="D215" s="31">
        <v>0.85</v>
      </c>
      <c r="E215" s="31">
        <v>6.25</v>
      </c>
      <c r="F215" s="34" t="s">
        <v>1734</v>
      </c>
      <c r="G215" s="31">
        <v>24.9</v>
      </c>
      <c r="H215" t="s">
        <v>134</v>
      </c>
      <c r="I215" s="32">
        <v>218</v>
      </c>
      <c r="J215" s="32">
        <v>372</v>
      </c>
      <c r="K215" s="32">
        <v>196</v>
      </c>
      <c r="L215" s="32">
        <v>80</v>
      </c>
      <c r="M215" s="31" t="s">
        <v>133</v>
      </c>
      <c r="N215" s="32">
        <v>260</v>
      </c>
      <c r="O215" s="32">
        <v>170</v>
      </c>
      <c r="P215" s="32">
        <v>218</v>
      </c>
      <c r="Q215" s="31" t="s">
        <v>133</v>
      </c>
      <c r="R215" s="32">
        <v>265</v>
      </c>
      <c r="S215" s="32">
        <v>255</v>
      </c>
      <c r="T215" s="32">
        <v>85</v>
      </c>
      <c r="U215" s="32">
        <v>255</v>
      </c>
      <c r="V215" s="32">
        <v>451</v>
      </c>
      <c r="W215" s="32">
        <v>547</v>
      </c>
      <c r="X215" s="32">
        <v>260</v>
      </c>
      <c r="Y215" s="32">
        <v>234</v>
      </c>
      <c r="Z215" s="32">
        <v>202</v>
      </c>
      <c r="AA215" s="31" t="s">
        <v>133</v>
      </c>
      <c r="AB215" s="31" t="s">
        <v>133</v>
      </c>
    </row>
    <row r="216" spans="1:28" ht="28.5" customHeight="1">
      <c r="A216" s="8">
        <v>206</v>
      </c>
      <c r="B216" s="9" t="s">
        <v>1735</v>
      </c>
      <c r="C216" s="36">
        <v>83.5</v>
      </c>
      <c r="D216" s="36">
        <v>0.19</v>
      </c>
      <c r="E216" s="36">
        <v>6.25</v>
      </c>
      <c r="F216" s="36">
        <v>1.2</v>
      </c>
      <c r="G216" s="36" t="s">
        <v>133</v>
      </c>
      <c r="H216" t="s">
        <v>134</v>
      </c>
      <c r="I216" s="38">
        <v>56</v>
      </c>
      <c r="J216" s="38">
        <v>99</v>
      </c>
      <c r="K216" s="38">
        <v>55</v>
      </c>
      <c r="L216" s="38">
        <v>24</v>
      </c>
      <c r="M216" s="38">
        <v>19</v>
      </c>
      <c r="N216" s="38">
        <v>55</v>
      </c>
      <c r="O216" s="38">
        <v>40</v>
      </c>
      <c r="P216" s="38">
        <v>55</v>
      </c>
      <c r="Q216" s="36" t="s">
        <v>133</v>
      </c>
      <c r="R216" s="38">
        <v>75</v>
      </c>
      <c r="S216" s="38">
        <v>58</v>
      </c>
      <c r="T216" s="38">
        <v>23</v>
      </c>
      <c r="U216" s="38">
        <v>59</v>
      </c>
      <c r="V216" s="38">
        <v>108</v>
      </c>
      <c r="W216" s="38">
        <v>109</v>
      </c>
      <c r="X216" s="38">
        <v>63</v>
      </c>
      <c r="Y216" s="38">
        <v>57</v>
      </c>
      <c r="Z216" s="38">
        <v>55</v>
      </c>
      <c r="AA216" t="s">
        <v>1736</v>
      </c>
      <c r="AB216" t="s">
        <v>1737</v>
      </c>
    </row>
    <row r="217" spans="1:28" ht="15.75" customHeight="1">
      <c r="A217" s="8">
        <v>207</v>
      </c>
      <c r="B217" s="11" t="s">
        <v>1738</v>
      </c>
      <c r="C217" s="6">
        <v>81</v>
      </c>
      <c r="D217" s="6">
        <v>0.37</v>
      </c>
      <c r="E217" s="6">
        <v>6.25</v>
      </c>
      <c r="F217" s="6">
        <v>2.2999999999999998</v>
      </c>
      <c r="G217" s="6" t="s">
        <v>133</v>
      </c>
      <c r="H217" t="s">
        <v>134</v>
      </c>
      <c r="I217" s="7">
        <v>109</v>
      </c>
      <c r="J217" s="7">
        <v>201</v>
      </c>
      <c r="K217" s="7">
        <v>120</v>
      </c>
      <c r="L217" s="7">
        <v>44</v>
      </c>
      <c r="M217" s="7">
        <v>35</v>
      </c>
      <c r="N217" s="7">
        <v>143</v>
      </c>
      <c r="O217" s="7">
        <v>97</v>
      </c>
      <c r="P217" s="7">
        <v>106</v>
      </c>
      <c r="Q217" s="6" t="s">
        <v>133</v>
      </c>
      <c r="R217" s="7">
        <v>144</v>
      </c>
      <c r="S217" s="7">
        <v>141</v>
      </c>
      <c r="T217" s="7">
        <v>48</v>
      </c>
      <c r="U217" s="7">
        <v>132</v>
      </c>
      <c r="V217" s="7">
        <v>220</v>
      </c>
      <c r="W217" s="7">
        <v>254</v>
      </c>
      <c r="X217" s="7">
        <v>122</v>
      </c>
      <c r="Y217" s="7">
        <v>127</v>
      </c>
      <c r="Z217" s="7">
        <v>100</v>
      </c>
      <c r="AA217" t="s">
        <v>1739</v>
      </c>
      <c r="AB217" t="s">
        <v>1740</v>
      </c>
    </row>
    <row r="218" spans="1:28" ht="15.75" customHeight="1">
      <c r="A218" s="8">
        <v>208</v>
      </c>
      <c r="B218" s="11" t="s">
        <v>1741</v>
      </c>
      <c r="C218" s="6">
        <v>85.7</v>
      </c>
      <c r="D218" s="6">
        <v>0.69</v>
      </c>
      <c r="E218" s="6">
        <v>6.25</v>
      </c>
      <c r="F218" s="10" t="s">
        <v>1742</v>
      </c>
      <c r="G218" s="6">
        <v>28.4</v>
      </c>
      <c r="H218" t="s">
        <v>134</v>
      </c>
      <c r="I218" s="6">
        <v>186</v>
      </c>
      <c r="J218" s="6">
        <v>236</v>
      </c>
      <c r="K218" s="6">
        <v>218</v>
      </c>
      <c r="L218" s="6">
        <v>61</v>
      </c>
      <c r="M218" s="6">
        <v>48</v>
      </c>
      <c r="N218" s="6">
        <v>177</v>
      </c>
      <c r="O218" s="6" t="s">
        <v>133</v>
      </c>
      <c r="P218" s="6">
        <v>161</v>
      </c>
      <c r="Q218" s="6">
        <v>46</v>
      </c>
      <c r="R218" s="6">
        <v>210</v>
      </c>
      <c r="S218" s="6">
        <v>242</v>
      </c>
      <c r="T218" s="6">
        <v>78</v>
      </c>
      <c r="U218" s="6" t="s">
        <v>133</v>
      </c>
      <c r="V218" s="6" t="s">
        <v>133</v>
      </c>
      <c r="W218" s="6" t="s">
        <v>133</v>
      </c>
      <c r="X218" s="6" t="s">
        <v>133</v>
      </c>
      <c r="Y218" s="6" t="s">
        <v>133</v>
      </c>
      <c r="Z218" s="6" t="s">
        <v>133</v>
      </c>
      <c r="AA218" s="6" t="s">
        <v>133</v>
      </c>
      <c r="AB218" s="6" t="s">
        <v>133</v>
      </c>
    </row>
    <row r="219" spans="1:28" ht="15.75" customHeight="1">
      <c r="A219" s="8">
        <v>209</v>
      </c>
      <c r="B219" s="11" t="s">
        <v>1743</v>
      </c>
      <c r="C219" s="6">
        <v>84.8</v>
      </c>
      <c r="D219" s="6">
        <v>0.75</v>
      </c>
      <c r="E219" s="6">
        <v>6.25</v>
      </c>
      <c r="F219" s="10" t="s">
        <v>1744</v>
      </c>
      <c r="G219" s="6">
        <v>25.5</v>
      </c>
      <c r="H219" t="s">
        <v>134</v>
      </c>
      <c r="I219" s="6">
        <v>230</v>
      </c>
      <c r="J219" s="6">
        <v>257</v>
      </c>
      <c r="K219" s="6">
        <v>252</v>
      </c>
      <c r="L219" s="6">
        <v>43</v>
      </c>
      <c r="M219" s="6">
        <v>28</v>
      </c>
      <c r="N219" s="6">
        <v>172</v>
      </c>
      <c r="O219" s="6" t="s">
        <v>133</v>
      </c>
      <c r="P219" s="6">
        <v>199</v>
      </c>
      <c r="Q219" s="6">
        <v>58</v>
      </c>
      <c r="R219" s="6">
        <v>228</v>
      </c>
      <c r="S219" s="6">
        <v>289</v>
      </c>
      <c r="T219" s="6">
        <v>108</v>
      </c>
      <c r="U219" s="6" t="s">
        <v>133</v>
      </c>
      <c r="V219" s="6" t="s">
        <v>133</v>
      </c>
      <c r="W219" s="6" t="s">
        <v>133</v>
      </c>
      <c r="X219" s="6" t="s">
        <v>133</v>
      </c>
      <c r="Y219" s="6" t="s">
        <v>133</v>
      </c>
      <c r="Z219" s="6" t="s">
        <v>133</v>
      </c>
      <c r="AA219" s="6" t="s">
        <v>133</v>
      </c>
      <c r="AB219" s="6" t="s">
        <v>133</v>
      </c>
    </row>
    <row r="220" spans="1:28" ht="15.75" customHeight="1">
      <c r="A220" s="8">
        <v>210</v>
      </c>
      <c r="B220" s="11" t="s">
        <v>1745</v>
      </c>
      <c r="C220" s="6">
        <v>78.400000000000006</v>
      </c>
      <c r="D220" s="6">
        <v>0.67</v>
      </c>
      <c r="E220" s="6">
        <v>6.25</v>
      </c>
      <c r="F220" s="10" t="s">
        <v>1746</v>
      </c>
      <c r="G220" s="6">
        <v>15.1</v>
      </c>
      <c r="H220" t="s">
        <v>134</v>
      </c>
      <c r="I220" s="7">
        <v>214</v>
      </c>
      <c r="J220" s="7">
        <v>400</v>
      </c>
      <c r="K220" s="7">
        <v>226</v>
      </c>
      <c r="L220" s="7">
        <v>98</v>
      </c>
      <c r="M220" s="7">
        <v>50</v>
      </c>
      <c r="N220" s="7">
        <v>249</v>
      </c>
      <c r="O220" s="7">
        <v>180</v>
      </c>
      <c r="P220" s="7">
        <v>184</v>
      </c>
      <c r="Q220" s="6" t="s">
        <v>133</v>
      </c>
      <c r="R220" s="7">
        <v>281</v>
      </c>
      <c r="S220" s="7">
        <v>230</v>
      </c>
      <c r="T220" s="7">
        <v>90</v>
      </c>
      <c r="U220" s="7">
        <v>268</v>
      </c>
      <c r="V220" s="7">
        <v>385</v>
      </c>
      <c r="W220" s="7">
        <v>417</v>
      </c>
      <c r="X220" s="7">
        <v>247</v>
      </c>
      <c r="Y220" s="7">
        <v>285</v>
      </c>
      <c r="Z220" s="7">
        <v>174</v>
      </c>
      <c r="AA220" t="s">
        <v>1747</v>
      </c>
      <c r="AB220" t="s">
        <v>1748</v>
      </c>
    </row>
    <row r="221" spans="1:28" ht="15.75" customHeight="1">
      <c r="A221" s="8">
        <v>211</v>
      </c>
      <c r="B221" s="11" t="s">
        <v>1749</v>
      </c>
      <c r="C221" s="6">
        <v>91.8</v>
      </c>
      <c r="D221" s="6">
        <v>0.26</v>
      </c>
      <c r="E221" s="6">
        <v>6.25</v>
      </c>
      <c r="F221" s="10" t="s">
        <v>1750</v>
      </c>
      <c r="G221" s="6">
        <v>17.7</v>
      </c>
      <c r="H221" t="s">
        <v>134</v>
      </c>
      <c r="I221" s="7">
        <v>50</v>
      </c>
      <c r="J221" s="7">
        <v>86</v>
      </c>
      <c r="K221" s="7">
        <v>50</v>
      </c>
      <c r="L221" s="7">
        <v>17</v>
      </c>
      <c r="M221" s="7">
        <v>18</v>
      </c>
      <c r="N221" s="7">
        <v>49</v>
      </c>
      <c r="O221" s="7">
        <v>30</v>
      </c>
      <c r="P221" s="7">
        <v>61</v>
      </c>
      <c r="Q221" s="6" t="s">
        <v>133</v>
      </c>
      <c r="R221" s="7">
        <v>68</v>
      </c>
      <c r="S221" s="7">
        <v>135</v>
      </c>
      <c r="T221" s="7">
        <v>41</v>
      </c>
      <c r="U221" s="7">
        <v>82</v>
      </c>
      <c r="V221" s="7">
        <v>106</v>
      </c>
      <c r="W221" s="7">
        <v>141</v>
      </c>
      <c r="X221" s="7">
        <v>77</v>
      </c>
      <c r="Y221" s="7">
        <v>59</v>
      </c>
      <c r="Z221" s="7">
        <v>67</v>
      </c>
      <c r="AA221" s="7">
        <v>448</v>
      </c>
      <c r="AB221" s="7">
        <v>1157</v>
      </c>
    </row>
    <row r="222" spans="1:28" ht="15.75" customHeight="1">
      <c r="A222" s="8">
        <v>212</v>
      </c>
      <c r="B222" s="11" t="s">
        <v>1751</v>
      </c>
      <c r="C222" s="6">
        <v>70</v>
      </c>
      <c r="D222" s="6">
        <v>1.47</v>
      </c>
      <c r="E222" s="6">
        <v>6.25</v>
      </c>
      <c r="F222" s="10" t="s">
        <v>1752</v>
      </c>
      <c r="G222" s="6">
        <v>26.4</v>
      </c>
      <c r="H222" t="s">
        <v>134</v>
      </c>
      <c r="I222" s="7">
        <v>423</v>
      </c>
      <c r="J222" s="7">
        <v>634</v>
      </c>
      <c r="K222" s="7">
        <v>387</v>
      </c>
      <c r="L222" s="7">
        <v>203</v>
      </c>
      <c r="M222" s="6" t="s">
        <v>133</v>
      </c>
      <c r="N222" s="7">
        <v>534</v>
      </c>
      <c r="O222" s="7">
        <v>313</v>
      </c>
      <c r="P222" s="7">
        <v>276</v>
      </c>
      <c r="Q222" s="6" t="s">
        <v>133</v>
      </c>
      <c r="R222" s="7">
        <v>340</v>
      </c>
      <c r="S222" s="7">
        <v>588</v>
      </c>
      <c r="T222" s="7">
        <v>119</v>
      </c>
      <c r="U222" s="7">
        <v>350</v>
      </c>
      <c r="V222" s="7">
        <v>597</v>
      </c>
      <c r="W222" s="7">
        <v>681</v>
      </c>
      <c r="X222" s="7">
        <v>460</v>
      </c>
      <c r="Y222" s="7">
        <v>395</v>
      </c>
      <c r="Z222" s="7">
        <v>331</v>
      </c>
      <c r="AA222" s="6" t="s">
        <v>133</v>
      </c>
      <c r="AB222" s="6" t="s">
        <v>133</v>
      </c>
    </row>
    <row r="223" spans="1:28" ht="15.75" customHeight="1">
      <c r="A223" s="8">
        <v>213</v>
      </c>
      <c r="B223" s="11" t="s">
        <v>1753</v>
      </c>
      <c r="C223" s="6">
        <v>83.7</v>
      </c>
      <c r="D223" s="6">
        <v>0.7</v>
      </c>
      <c r="E223" s="6">
        <v>6.25</v>
      </c>
      <c r="F223" s="10" t="s">
        <v>1754</v>
      </c>
      <c r="G223" s="6">
        <v>25</v>
      </c>
      <c r="H223" t="s">
        <v>134</v>
      </c>
      <c r="I223" s="7">
        <v>179</v>
      </c>
      <c r="J223" s="7">
        <v>284</v>
      </c>
      <c r="K223" s="7">
        <v>210</v>
      </c>
      <c r="L223" s="7">
        <v>66</v>
      </c>
      <c r="M223" s="7">
        <v>48</v>
      </c>
      <c r="N223" s="7">
        <v>218</v>
      </c>
      <c r="O223" s="7">
        <v>162</v>
      </c>
      <c r="P223" s="7">
        <v>153</v>
      </c>
      <c r="Q223" s="6" t="s">
        <v>133</v>
      </c>
      <c r="R223" s="7">
        <v>280</v>
      </c>
      <c r="S223" s="7">
        <v>197</v>
      </c>
      <c r="T223" s="7">
        <v>97</v>
      </c>
      <c r="U223" s="7">
        <v>202</v>
      </c>
      <c r="V223" s="7">
        <v>463</v>
      </c>
      <c r="W223" s="7">
        <v>587</v>
      </c>
      <c r="X223" s="7">
        <v>175</v>
      </c>
      <c r="Y223" s="7">
        <v>162</v>
      </c>
      <c r="Z223" s="7">
        <v>153</v>
      </c>
      <c r="AA223" t="s">
        <v>1755</v>
      </c>
      <c r="AB223" t="s">
        <v>1756</v>
      </c>
    </row>
    <row r="224" spans="1:28" ht="15.75" customHeight="1">
      <c r="A224" s="8">
        <v>214</v>
      </c>
      <c r="B224" s="11" t="s">
        <v>1757</v>
      </c>
      <c r="C224" s="6">
        <v>72</v>
      </c>
      <c r="D224" s="6">
        <v>1.34</v>
      </c>
      <c r="E224" s="6">
        <v>6.25</v>
      </c>
      <c r="F224" s="10" t="s">
        <v>1758</v>
      </c>
      <c r="G224" s="6">
        <v>24.4</v>
      </c>
      <c r="H224" t="s">
        <v>134</v>
      </c>
      <c r="I224" s="7">
        <v>386</v>
      </c>
      <c r="J224" s="7">
        <v>670</v>
      </c>
      <c r="K224" s="7">
        <v>436</v>
      </c>
      <c r="L224" s="7">
        <v>176</v>
      </c>
      <c r="M224" s="7">
        <v>151</v>
      </c>
      <c r="N224" s="7">
        <v>486</v>
      </c>
      <c r="O224" s="7">
        <v>319</v>
      </c>
      <c r="P224" s="7">
        <v>376</v>
      </c>
      <c r="Q224" s="6" t="s">
        <v>133</v>
      </c>
      <c r="R224" s="7">
        <v>536</v>
      </c>
      <c r="S224" s="7">
        <v>444</v>
      </c>
      <c r="T224" s="7">
        <v>185</v>
      </c>
      <c r="U224" s="7">
        <v>444</v>
      </c>
      <c r="V224" s="7">
        <v>778</v>
      </c>
      <c r="W224" s="7">
        <v>1046</v>
      </c>
      <c r="X224" s="7">
        <v>436</v>
      </c>
      <c r="Y224" s="7">
        <v>444</v>
      </c>
      <c r="Z224" s="7">
        <v>368</v>
      </c>
      <c r="AA224" t="s">
        <v>1759</v>
      </c>
      <c r="AB224" t="s">
        <v>1760</v>
      </c>
    </row>
    <row r="225" spans="1:28" ht="15.75" customHeight="1">
      <c r="A225" s="8">
        <v>215</v>
      </c>
      <c r="B225" s="11" t="s">
        <v>1761</v>
      </c>
      <c r="C225" s="6" t="s">
        <v>133</v>
      </c>
      <c r="D225" s="6" t="s">
        <v>133</v>
      </c>
      <c r="E225" s="6" t="s">
        <v>133</v>
      </c>
      <c r="F225" s="6" t="s">
        <v>133</v>
      </c>
      <c r="G225" s="6" t="s">
        <v>133</v>
      </c>
      <c r="H225" t="s">
        <v>347</v>
      </c>
      <c r="I225" s="6">
        <v>281</v>
      </c>
      <c r="J225" s="6">
        <v>444</v>
      </c>
      <c r="K225" s="6">
        <v>281</v>
      </c>
      <c r="L225" s="6">
        <v>106</v>
      </c>
      <c r="M225" s="6" t="s">
        <v>133</v>
      </c>
      <c r="N225" s="6">
        <v>406</v>
      </c>
      <c r="O225" s="6" t="s">
        <v>133</v>
      </c>
      <c r="P225" s="6">
        <v>275</v>
      </c>
      <c r="Q225" s="6">
        <v>88</v>
      </c>
      <c r="R225" s="6">
        <v>344</v>
      </c>
      <c r="S225" s="6">
        <v>269</v>
      </c>
      <c r="T225" s="6">
        <v>119</v>
      </c>
      <c r="U225" s="6" t="s">
        <v>133</v>
      </c>
      <c r="V225" s="6" t="s">
        <v>133</v>
      </c>
      <c r="W225" s="6" t="s">
        <v>133</v>
      </c>
      <c r="X225" s="6" t="s">
        <v>133</v>
      </c>
      <c r="Y225" s="6" t="s">
        <v>133</v>
      </c>
      <c r="Z225" s="6" t="s">
        <v>133</v>
      </c>
      <c r="AA225" s="6" t="s">
        <v>133</v>
      </c>
      <c r="AB225" s="6" t="s">
        <v>133</v>
      </c>
    </row>
    <row r="226" spans="1:28" ht="15.75" customHeight="1">
      <c r="A226" s="4">
        <v>216</v>
      </c>
      <c r="B226" s="11" t="s">
        <v>175</v>
      </c>
      <c r="C226" s="6">
        <v>88.6</v>
      </c>
      <c r="D226" s="6">
        <v>0.18</v>
      </c>
      <c r="E226" s="6">
        <v>6.25</v>
      </c>
      <c r="F226" s="10" t="s">
        <v>1762</v>
      </c>
      <c r="G226" s="6">
        <v>8.3000000000000007</v>
      </c>
      <c r="H226" t="s">
        <v>134</v>
      </c>
      <c r="I226" s="7">
        <v>33</v>
      </c>
      <c r="J226" s="7">
        <v>50</v>
      </c>
      <c r="K226" s="7">
        <v>44</v>
      </c>
      <c r="L226" s="7">
        <v>14</v>
      </c>
      <c r="M226" s="7">
        <v>12</v>
      </c>
      <c r="N226" s="7">
        <v>31</v>
      </c>
      <c r="O226" s="7">
        <v>25</v>
      </c>
      <c r="P226" s="7">
        <v>32</v>
      </c>
      <c r="Q226" s="6" t="s">
        <v>133</v>
      </c>
      <c r="R226" s="7">
        <v>50</v>
      </c>
      <c r="S226" s="7">
        <v>50</v>
      </c>
      <c r="T226" s="7">
        <v>16</v>
      </c>
      <c r="U226" s="7">
        <v>54</v>
      </c>
      <c r="V226" s="7">
        <v>132</v>
      </c>
      <c r="W226" s="7">
        <v>218</v>
      </c>
      <c r="X226" s="7">
        <v>33</v>
      </c>
      <c r="Y226" s="7">
        <v>32</v>
      </c>
      <c r="Z226" s="7">
        <v>36</v>
      </c>
      <c r="AA226" s="7">
        <v>299</v>
      </c>
      <c r="AB226" s="7">
        <v>870</v>
      </c>
    </row>
    <row r="227" spans="1:28" ht="15.75" customHeight="1">
      <c r="A227" s="8">
        <v>217</v>
      </c>
      <c r="B227" s="11" t="s">
        <v>1763</v>
      </c>
      <c r="C227" s="6">
        <v>71.7</v>
      </c>
      <c r="D227" s="6">
        <v>1.1200000000000001</v>
      </c>
      <c r="E227" s="6">
        <v>6.25</v>
      </c>
      <c r="F227" s="10" t="s">
        <v>1764</v>
      </c>
      <c r="G227" s="6">
        <v>18.8</v>
      </c>
      <c r="H227" t="s">
        <v>134</v>
      </c>
      <c r="I227" s="7">
        <v>339</v>
      </c>
      <c r="J227" s="7">
        <v>900</v>
      </c>
      <c r="K227" s="7">
        <v>437</v>
      </c>
      <c r="L227" s="7">
        <v>118</v>
      </c>
      <c r="M227" s="7">
        <v>77</v>
      </c>
      <c r="N227" s="7">
        <v>386</v>
      </c>
      <c r="O227" s="7">
        <v>274</v>
      </c>
      <c r="P227" s="7">
        <v>327</v>
      </c>
      <c r="Q227" s="6">
        <v>102</v>
      </c>
      <c r="R227" s="7">
        <v>401</v>
      </c>
      <c r="S227" s="6">
        <v>381</v>
      </c>
      <c r="T227" s="7">
        <v>157</v>
      </c>
      <c r="U227" s="7">
        <v>421</v>
      </c>
      <c r="V227" s="7">
        <v>671</v>
      </c>
      <c r="W227" s="7">
        <v>717</v>
      </c>
      <c r="X227" s="7">
        <v>365</v>
      </c>
      <c r="Y227" s="7">
        <v>342</v>
      </c>
      <c r="Z227" s="7">
        <v>332</v>
      </c>
      <c r="AA227" s="7">
        <v>3062</v>
      </c>
      <c r="AB227" s="7">
        <v>6447</v>
      </c>
    </row>
    <row r="228" spans="1:28" ht="15.75" customHeight="1">
      <c r="A228" s="8">
        <v>218</v>
      </c>
      <c r="B228" s="11" t="s">
        <v>1765</v>
      </c>
      <c r="C228" s="6">
        <v>91.5</v>
      </c>
      <c r="D228" s="6">
        <v>0.45</v>
      </c>
      <c r="E228" s="6">
        <v>6.25</v>
      </c>
      <c r="F228" s="10" t="s">
        <v>1766</v>
      </c>
      <c r="G228" s="6">
        <v>36</v>
      </c>
      <c r="H228" t="s">
        <v>134</v>
      </c>
      <c r="I228" s="6">
        <v>136</v>
      </c>
      <c r="J228" s="6">
        <v>196</v>
      </c>
      <c r="K228" s="6">
        <v>160</v>
      </c>
      <c r="L228" s="6">
        <v>44</v>
      </c>
      <c r="M228" s="6" t="s">
        <v>133</v>
      </c>
      <c r="N228" s="6">
        <v>101</v>
      </c>
      <c r="O228" s="6" t="s">
        <v>133</v>
      </c>
      <c r="P228" s="6">
        <v>119</v>
      </c>
      <c r="Q228" s="6">
        <v>39</v>
      </c>
      <c r="R228" s="6">
        <v>156</v>
      </c>
      <c r="S228" s="6">
        <v>130</v>
      </c>
      <c r="T228" s="6">
        <v>54</v>
      </c>
      <c r="U228" s="6" t="s">
        <v>133</v>
      </c>
      <c r="V228" s="6" t="s">
        <v>133</v>
      </c>
      <c r="W228" s="6" t="s">
        <v>133</v>
      </c>
      <c r="X228" s="6" t="s">
        <v>133</v>
      </c>
      <c r="Y228" s="6" t="s">
        <v>133</v>
      </c>
      <c r="Z228" s="6" t="s">
        <v>133</v>
      </c>
      <c r="AA228" s="6" t="s">
        <v>133</v>
      </c>
      <c r="AB228" s="6" t="s">
        <v>133</v>
      </c>
    </row>
    <row r="229" spans="1:28" ht="15.75" customHeight="1">
      <c r="A229" s="8">
        <v>219</v>
      </c>
      <c r="B229" s="11" t="s">
        <v>1767</v>
      </c>
      <c r="C229" s="6">
        <v>92.7</v>
      </c>
      <c r="D229" s="6">
        <v>0.18</v>
      </c>
      <c r="E229" s="6">
        <v>6.25</v>
      </c>
      <c r="F229" s="10" t="s">
        <v>1768</v>
      </c>
      <c r="G229" s="6">
        <v>13.4</v>
      </c>
      <c r="H229" t="s">
        <v>134</v>
      </c>
      <c r="I229" s="6">
        <v>44</v>
      </c>
      <c r="J229" s="6">
        <v>76</v>
      </c>
      <c r="K229" s="6">
        <v>27</v>
      </c>
      <c r="L229" s="6">
        <v>25</v>
      </c>
      <c r="M229" s="6" t="s">
        <v>133</v>
      </c>
      <c r="N229" s="6">
        <v>51</v>
      </c>
      <c r="O229" s="6" t="s">
        <v>133</v>
      </c>
      <c r="P229" s="6">
        <v>38</v>
      </c>
      <c r="Q229" s="6">
        <v>14</v>
      </c>
      <c r="R229" s="6">
        <v>54</v>
      </c>
      <c r="S229" s="6">
        <v>45</v>
      </c>
      <c r="T229" s="6">
        <v>17</v>
      </c>
      <c r="U229" s="6"/>
      <c r="V229" s="6"/>
      <c r="W229" s="6"/>
      <c r="X229" s="6"/>
      <c r="Y229" s="6"/>
      <c r="Z229" s="6"/>
      <c r="AA229" s="6"/>
      <c r="AB229" s="6"/>
    </row>
    <row r="230" spans="1:28" ht="15.75" customHeight="1">
      <c r="A230" s="8">
        <v>220</v>
      </c>
      <c r="B230" s="11" t="s">
        <v>1769</v>
      </c>
      <c r="C230" s="6">
        <v>88.9</v>
      </c>
      <c r="D230" s="6">
        <v>0.43</v>
      </c>
      <c r="E230" s="6">
        <v>6.25</v>
      </c>
      <c r="F230" s="10" t="s">
        <v>1770</v>
      </c>
      <c r="G230" s="6">
        <v>20</v>
      </c>
      <c r="H230" t="s">
        <v>134</v>
      </c>
      <c r="I230" s="7">
        <v>98</v>
      </c>
      <c r="J230" s="7">
        <v>175</v>
      </c>
      <c r="K230" s="7">
        <v>126</v>
      </c>
      <c r="L230" s="7">
        <v>42</v>
      </c>
      <c r="M230" s="7">
        <v>46</v>
      </c>
      <c r="N230" s="7">
        <v>120</v>
      </c>
      <c r="O230" s="7">
        <v>106</v>
      </c>
      <c r="P230" s="7">
        <v>109</v>
      </c>
      <c r="Q230" s="6" t="s">
        <v>133</v>
      </c>
      <c r="R230" s="7">
        <v>129</v>
      </c>
      <c r="S230" s="7">
        <v>116</v>
      </c>
      <c r="T230" s="7">
        <v>50</v>
      </c>
      <c r="U230" s="7">
        <v>120</v>
      </c>
      <c r="V230" s="7">
        <v>216</v>
      </c>
      <c r="W230" s="7">
        <v>298</v>
      </c>
      <c r="X230" s="7">
        <v>145</v>
      </c>
      <c r="Y230" s="7">
        <v>133</v>
      </c>
      <c r="Z230" s="7">
        <v>106</v>
      </c>
      <c r="AA230" t="s">
        <v>1771</v>
      </c>
      <c r="AB230" t="s">
        <v>1772</v>
      </c>
    </row>
    <row r="231" spans="1:28" ht="15.75" customHeight="1">
      <c r="A231" s="8">
        <v>221</v>
      </c>
      <c r="B231" s="11" t="s">
        <v>1773</v>
      </c>
      <c r="C231" s="6" t="s">
        <v>133</v>
      </c>
      <c r="D231" s="6" t="s">
        <v>133</v>
      </c>
      <c r="E231" s="6" t="s">
        <v>133</v>
      </c>
      <c r="F231" s="6" t="s">
        <v>133</v>
      </c>
      <c r="G231" s="6" t="s">
        <v>133</v>
      </c>
      <c r="H231" t="s">
        <v>347</v>
      </c>
      <c r="I231" s="7">
        <v>327</v>
      </c>
      <c r="J231" s="7">
        <v>633</v>
      </c>
      <c r="K231" s="7">
        <v>383</v>
      </c>
      <c r="L231" s="7">
        <v>140</v>
      </c>
      <c r="M231" s="7">
        <v>38</v>
      </c>
      <c r="N231" s="7">
        <v>364</v>
      </c>
      <c r="O231" s="7">
        <v>246</v>
      </c>
      <c r="P231" s="7">
        <v>315</v>
      </c>
      <c r="Q231" s="6" t="s">
        <v>133</v>
      </c>
      <c r="R231" s="7">
        <v>401</v>
      </c>
      <c r="S231" s="7">
        <v>399</v>
      </c>
      <c r="T231" s="7">
        <v>125</v>
      </c>
      <c r="U231" s="7">
        <v>429</v>
      </c>
      <c r="V231" s="7">
        <v>627</v>
      </c>
      <c r="W231" s="7">
        <v>740</v>
      </c>
      <c r="X231" s="7">
        <v>354</v>
      </c>
      <c r="Y231" s="7">
        <v>322</v>
      </c>
      <c r="Z231" s="7">
        <v>320</v>
      </c>
      <c r="AA231" s="7">
        <v>2922</v>
      </c>
      <c r="AB231" s="7">
        <v>6238</v>
      </c>
    </row>
    <row r="232" spans="1:28" ht="15.75" customHeight="1">
      <c r="A232" s="8">
        <v>222</v>
      </c>
      <c r="B232" s="11" t="s">
        <v>1774</v>
      </c>
      <c r="C232" s="6">
        <v>89.4</v>
      </c>
      <c r="D232" s="6">
        <v>0.38</v>
      </c>
      <c r="E232" s="6">
        <v>6.25</v>
      </c>
      <c r="F232" s="6">
        <v>2.4</v>
      </c>
      <c r="G232" s="6" t="s">
        <v>133</v>
      </c>
      <c r="H232" t="s">
        <v>134</v>
      </c>
      <c r="I232" s="6">
        <v>188</v>
      </c>
      <c r="J232" s="6">
        <v>195</v>
      </c>
      <c r="K232" s="6">
        <v>147</v>
      </c>
      <c r="L232" s="6">
        <v>17</v>
      </c>
      <c r="M232" s="6" t="s">
        <v>133</v>
      </c>
      <c r="N232" s="6">
        <v>114</v>
      </c>
      <c r="O232" s="6" t="s">
        <v>133</v>
      </c>
      <c r="P232" s="6">
        <v>114</v>
      </c>
      <c r="Q232" s="6">
        <v>36</v>
      </c>
      <c r="R232" s="6">
        <v>124</v>
      </c>
      <c r="S232" s="6">
        <v>131</v>
      </c>
      <c r="T232" s="6">
        <v>45</v>
      </c>
      <c r="U232" s="6" t="s">
        <v>133</v>
      </c>
      <c r="V232" s="6" t="s">
        <v>133</v>
      </c>
      <c r="W232" s="6" t="s">
        <v>133</v>
      </c>
      <c r="X232" s="6" t="s">
        <v>133</v>
      </c>
      <c r="Y232" s="6" t="s">
        <v>133</v>
      </c>
      <c r="Z232" s="6" t="s">
        <v>133</v>
      </c>
      <c r="AA232" s="6" t="s">
        <v>133</v>
      </c>
      <c r="AB232" s="6" t="s">
        <v>133</v>
      </c>
    </row>
    <row r="233" spans="1:28" ht="15.75" customHeight="1">
      <c r="A233" s="8">
        <v>223</v>
      </c>
      <c r="B233" s="11" t="s">
        <v>1775</v>
      </c>
      <c r="C233" s="6">
        <v>89</v>
      </c>
      <c r="D233" s="6">
        <v>0.53</v>
      </c>
      <c r="E233" s="6">
        <v>6.25</v>
      </c>
      <c r="F233" s="6">
        <v>3.31</v>
      </c>
      <c r="G233" s="6" t="s">
        <v>133</v>
      </c>
      <c r="H233" t="s">
        <v>134</v>
      </c>
      <c r="I233" s="6" t="s">
        <v>133</v>
      </c>
      <c r="J233" s="6" t="s">
        <v>133</v>
      </c>
      <c r="K233" s="6">
        <v>198</v>
      </c>
      <c r="L233" s="6">
        <v>20</v>
      </c>
      <c r="M233" s="6" t="s">
        <v>133</v>
      </c>
      <c r="N233" s="6" t="s">
        <v>133</v>
      </c>
      <c r="O233" s="6" t="s">
        <v>133</v>
      </c>
      <c r="P233" s="6" t="s">
        <v>133</v>
      </c>
      <c r="Q233" s="6">
        <v>33</v>
      </c>
      <c r="R233" s="6" t="s">
        <v>133</v>
      </c>
      <c r="S233" s="6" t="s">
        <v>133</v>
      </c>
      <c r="T233" s="6" t="s">
        <v>133</v>
      </c>
      <c r="U233" s="6" t="s">
        <v>133</v>
      </c>
      <c r="V233" s="6" t="s">
        <v>133</v>
      </c>
      <c r="W233" s="6" t="s">
        <v>133</v>
      </c>
      <c r="X233" s="6" t="s">
        <v>133</v>
      </c>
      <c r="Y233" s="6" t="s">
        <v>133</v>
      </c>
      <c r="Z233" s="6" t="s">
        <v>133</v>
      </c>
      <c r="AA233" s="6" t="s">
        <v>133</v>
      </c>
      <c r="AB233" s="6" t="s">
        <v>133</v>
      </c>
    </row>
    <row r="234" spans="1:28" ht="15.75" customHeight="1">
      <c r="A234" s="8">
        <v>224</v>
      </c>
      <c r="B234" s="11" t="s">
        <v>1776</v>
      </c>
      <c r="C234" s="12">
        <v>79.900000000000006</v>
      </c>
      <c r="D234" s="12">
        <v>0.51</v>
      </c>
      <c r="E234" s="12">
        <v>6.25</v>
      </c>
      <c r="F234" s="13" t="s">
        <v>1777</v>
      </c>
      <c r="G234" s="12">
        <v>12.2</v>
      </c>
      <c r="H234" t="s">
        <v>134</v>
      </c>
      <c r="I234" s="15">
        <v>147</v>
      </c>
      <c r="J234" s="15">
        <v>255</v>
      </c>
      <c r="K234" s="15">
        <v>150</v>
      </c>
      <c r="L234" s="15">
        <v>73</v>
      </c>
      <c r="M234" s="12" t="s">
        <v>133</v>
      </c>
      <c r="N234" s="15">
        <v>169</v>
      </c>
      <c r="O234" s="15">
        <v>118</v>
      </c>
      <c r="P234" s="15">
        <v>140</v>
      </c>
      <c r="Q234" s="12" t="s">
        <v>133</v>
      </c>
      <c r="R234" s="15">
        <v>175</v>
      </c>
      <c r="S234" s="15">
        <v>191</v>
      </c>
      <c r="T234" s="15">
        <v>61</v>
      </c>
      <c r="U234" s="15">
        <v>172</v>
      </c>
      <c r="V234" s="15">
        <v>293</v>
      </c>
      <c r="W234" s="15">
        <v>351</v>
      </c>
      <c r="X234" s="15">
        <v>172</v>
      </c>
      <c r="Y234" s="15">
        <v>147</v>
      </c>
      <c r="Z234" s="15">
        <v>137</v>
      </c>
      <c r="AA234" s="12" t="s">
        <v>133</v>
      </c>
      <c r="AB234" s="12" t="s">
        <v>133</v>
      </c>
    </row>
    <row r="235" spans="1:28" ht="15.75" customHeight="1">
      <c r="A235" s="4">
        <v>225</v>
      </c>
      <c r="B235" s="24" t="s">
        <v>1778</v>
      </c>
      <c r="C235" s="6">
        <v>76</v>
      </c>
      <c r="D235" s="6">
        <v>0.94</v>
      </c>
      <c r="E235" s="6">
        <v>6.25</v>
      </c>
      <c r="F235" s="10" t="s">
        <v>1779</v>
      </c>
      <c r="G235" s="6">
        <v>20.6</v>
      </c>
      <c r="H235" t="s">
        <v>134</v>
      </c>
      <c r="I235" s="7">
        <v>217</v>
      </c>
      <c r="J235" s="7">
        <v>417</v>
      </c>
      <c r="K235" s="7">
        <v>271</v>
      </c>
      <c r="L235" s="7">
        <v>94</v>
      </c>
      <c r="M235" s="7">
        <v>88</v>
      </c>
      <c r="N235" s="7">
        <v>282</v>
      </c>
      <c r="O235" s="7">
        <v>200</v>
      </c>
      <c r="P235" s="7">
        <v>217</v>
      </c>
      <c r="Q235" s="6" t="s">
        <v>133</v>
      </c>
      <c r="R235" s="7">
        <v>335</v>
      </c>
      <c r="S235" s="7">
        <v>306</v>
      </c>
      <c r="T235" s="7">
        <v>194</v>
      </c>
      <c r="U235" s="7">
        <v>288</v>
      </c>
      <c r="V235" s="7">
        <v>417</v>
      </c>
      <c r="W235" s="7">
        <v>546</v>
      </c>
      <c r="X235" s="7">
        <v>288</v>
      </c>
      <c r="Y235" s="7">
        <v>276</v>
      </c>
      <c r="Z235" s="7">
        <v>241</v>
      </c>
      <c r="AA235" t="s">
        <v>1644</v>
      </c>
      <c r="AB235" t="s">
        <v>1780</v>
      </c>
    </row>
    <row r="236" spans="1:28" ht="15.75" customHeight="1">
      <c r="A236" s="8">
        <v>226</v>
      </c>
      <c r="B236" s="11" t="s">
        <v>1781</v>
      </c>
      <c r="C236" s="6">
        <v>95.1</v>
      </c>
      <c r="D236" s="6">
        <v>0.13</v>
      </c>
      <c r="E236" s="6">
        <v>6.25</v>
      </c>
      <c r="F236" s="10" t="s">
        <v>1782</v>
      </c>
      <c r="G236" s="6">
        <v>13</v>
      </c>
      <c r="H236" t="s">
        <v>134</v>
      </c>
      <c r="I236" s="6">
        <v>25</v>
      </c>
      <c r="J236" s="6">
        <v>34</v>
      </c>
      <c r="K236" s="6">
        <v>35</v>
      </c>
      <c r="L236" s="6">
        <v>8</v>
      </c>
      <c r="M236" s="6" t="s">
        <v>133</v>
      </c>
      <c r="N236" s="6">
        <v>19</v>
      </c>
      <c r="O236" s="6" t="s">
        <v>133</v>
      </c>
      <c r="P236" s="6">
        <v>21</v>
      </c>
      <c r="Q236" s="6">
        <v>6</v>
      </c>
      <c r="R236" s="6">
        <v>28</v>
      </c>
      <c r="S236" s="6">
        <v>61</v>
      </c>
      <c r="T236" s="6">
        <v>11</v>
      </c>
      <c r="U236" s="6" t="s">
        <v>133</v>
      </c>
      <c r="V236" s="6" t="s">
        <v>133</v>
      </c>
      <c r="W236" s="6" t="s">
        <v>133</v>
      </c>
      <c r="X236" s="6" t="s">
        <v>133</v>
      </c>
      <c r="Y236" s="6" t="s">
        <v>133</v>
      </c>
      <c r="Z236" s="6" t="s">
        <v>133</v>
      </c>
      <c r="AA236" s="6" t="s">
        <v>133</v>
      </c>
      <c r="AB236" s="6" t="s">
        <v>133</v>
      </c>
    </row>
    <row r="237" spans="1:28" ht="15.75" customHeight="1">
      <c r="A237" s="8">
        <v>227</v>
      </c>
      <c r="B237" s="11" t="s">
        <v>1783</v>
      </c>
      <c r="C237" s="6" t="s">
        <v>133</v>
      </c>
      <c r="D237" s="6" t="s">
        <v>133</v>
      </c>
      <c r="E237" s="6" t="s">
        <v>133</v>
      </c>
      <c r="F237" s="6" t="s">
        <v>133</v>
      </c>
      <c r="G237" s="6" t="s">
        <v>133</v>
      </c>
      <c r="H237" t="s">
        <v>347</v>
      </c>
      <c r="I237" s="6" t="s">
        <v>133</v>
      </c>
      <c r="J237" s="6" t="s">
        <v>133</v>
      </c>
      <c r="K237" s="6">
        <v>222</v>
      </c>
      <c r="L237" s="6">
        <v>120</v>
      </c>
      <c r="M237" s="6" t="s">
        <v>133</v>
      </c>
      <c r="N237" s="6" t="s">
        <v>133</v>
      </c>
      <c r="O237" s="6" t="s">
        <v>133</v>
      </c>
      <c r="P237" s="6" t="s">
        <v>133</v>
      </c>
      <c r="Q237" s="6" t="s">
        <v>133</v>
      </c>
      <c r="R237" s="6" t="s">
        <v>133</v>
      </c>
      <c r="S237" s="6" t="s">
        <v>133</v>
      </c>
      <c r="T237" s="6" t="s">
        <v>133</v>
      </c>
      <c r="U237" s="6" t="s">
        <v>133</v>
      </c>
      <c r="V237" s="6" t="s">
        <v>133</v>
      </c>
      <c r="W237" s="6" t="s">
        <v>133</v>
      </c>
      <c r="X237" s="6" t="s">
        <v>133</v>
      </c>
      <c r="Y237" s="6" t="s">
        <v>133</v>
      </c>
      <c r="Z237" s="6" t="s">
        <v>133</v>
      </c>
      <c r="AA237" s="6" t="s">
        <v>133</v>
      </c>
      <c r="AB237" s="6" t="s">
        <v>133</v>
      </c>
    </row>
    <row r="238" spans="1:28" ht="15.75" customHeight="1">
      <c r="A238" s="8">
        <v>228</v>
      </c>
      <c r="B238" s="11" t="s">
        <v>1784</v>
      </c>
      <c r="C238" s="6" t="s">
        <v>133</v>
      </c>
      <c r="D238" s="6" t="s">
        <v>133</v>
      </c>
      <c r="E238" s="6" t="s">
        <v>133</v>
      </c>
      <c r="F238" s="6" t="s">
        <v>133</v>
      </c>
      <c r="G238" s="6" t="s">
        <v>133</v>
      </c>
      <c r="H238" t="s">
        <v>347</v>
      </c>
      <c r="I238" s="6">
        <v>352</v>
      </c>
      <c r="J238" s="6">
        <v>288</v>
      </c>
      <c r="K238" s="6">
        <v>445</v>
      </c>
      <c r="L238" s="6">
        <v>19</v>
      </c>
      <c r="M238" s="6" t="s">
        <v>133</v>
      </c>
      <c r="N238" s="6">
        <v>118</v>
      </c>
      <c r="O238" s="6" t="s">
        <v>133</v>
      </c>
      <c r="P238" s="6">
        <v>123</v>
      </c>
      <c r="Q238" s="6">
        <v>26</v>
      </c>
      <c r="R238" s="6">
        <v>279</v>
      </c>
      <c r="S238" s="6" t="s">
        <v>133</v>
      </c>
      <c r="T238" s="6" t="s">
        <v>133</v>
      </c>
      <c r="U238" s="6" t="s">
        <v>133</v>
      </c>
      <c r="V238" s="6" t="s">
        <v>133</v>
      </c>
      <c r="W238" s="6" t="s">
        <v>133</v>
      </c>
      <c r="X238" s="6" t="s">
        <v>133</v>
      </c>
      <c r="Y238" s="6" t="s">
        <v>133</v>
      </c>
      <c r="Z238" s="6" t="s">
        <v>133</v>
      </c>
      <c r="AA238" s="6" t="s">
        <v>133</v>
      </c>
      <c r="AB238" s="6" t="s">
        <v>133</v>
      </c>
    </row>
    <row r="239" spans="1:28" ht="15.75" customHeight="1">
      <c r="A239" s="8">
        <v>229</v>
      </c>
      <c r="B239" s="11" t="s">
        <v>1785</v>
      </c>
      <c r="C239" s="6">
        <v>85.6</v>
      </c>
      <c r="D239" s="6">
        <v>0.74</v>
      </c>
      <c r="E239" s="6">
        <v>6.25</v>
      </c>
      <c r="F239" s="10" t="s">
        <v>1786</v>
      </c>
      <c r="G239" s="6">
        <v>29.5</v>
      </c>
      <c r="H239" t="s">
        <v>134</v>
      </c>
      <c r="I239" s="7">
        <v>181</v>
      </c>
      <c r="J239" s="7">
        <v>293</v>
      </c>
      <c r="K239" s="7">
        <v>222</v>
      </c>
      <c r="L239" s="7">
        <v>88</v>
      </c>
      <c r="M239" s="6" t="s">
        <v>133</v>
      </c>
      <c r="N239" s="7">
        <v>245</v>
      </c>
      <c r="O239" s="7">
        <v>174</v>
      </c>
      <c r="P239" s="7">
        <v>172</v>
      </c>
      <c r="Q239" s="6" t="s">
        <v>133</v>
      </c>
      <c r="R239" s="7">
        <v>252</v>
      </c>
      <c r="S239" s="7">
        <v>199</v>
      </c>
      <c r="T239" s="7">
        <v>85</v>
      </c>
      <c r="U239" s="7">
        <v>233</v>
      </c>
      <c r="V239" s="7">
        <v>615</v>
      </c>
      <c r="W239" s="7">
        <v>604</v>
      </c>
      <c r="X239" s="7">
        <v>221</v>
      </c>
      <c r="Y239" s="7">
        <v>306</v>
      </c>
      <c r="Z239" s="7">
        <v>189</v>
      </c>
      <c r="AA239" s="6" t="s">
        <v>133</v>
      </c>
      <c r="AB239" s="6" t="s">
        <v>133</v>
      </c>
    </row>
    <row r="240" spans="1:28" ht="15.75" customHeight="1">
      <c r="A240" s="8">
        <v>230</v>
      </c>
      <c r="B240" s="11" t="s">
        <v>179</v>
      </c>
      <c r="C240" s="6">
        <v>92.7</v>
      </c>
      <c r="D240" s="6">
        <v>0.19</v>
      </c>
      <c r="E240" s="6">
        <v>6.25</v>
      </c>
      <c r="F240" s="10" t="s">
        <v>1787</v>
      </c>
      <c r="G240" s="6">
        <v>12.7</v>
      </c>
      <c r="H240" t="s">
        <v>134</v>
      </c>
      <c r="I240" s="7">
        <v>52</v>
      </c>
      <c r="J240" s="7">
        <v>72</v>
      </c>
      <c r="K240" s="7">
        <v>63</v>
      </c>
      <c r="L240" s="7">
        <v>13</v>
      </c>
      <c r="M240" s="7">
        <v>6</v>
      </c>
      <c r="N240" s="7">
        <v>49</v>
      </c>
      <c r="O240" s="7">
        <v>46</v>
      </c>
      <c r="P240" s="7">
        <v>44</v>
      </c>
      <c r="Q240" s="7">
        <v>12</v>
      </c>
      <c r="R240" s="7">
        <v>61</v>
      </c>
      <c r="S240" s="7">
        <v>59</v>
      </c>
      <c r="T240" s="7">
        <v>25</v>
      </c>
      <c r="U240" s="7">
        <v>57</v>
      </c>
      <c r="V240" s="7">
        <v>148</v>
      </c>
      <c r="W240" s="7">
        <v>163</v>
      </c>
      <c r="X240" s="7">
        <v>44</v>
      </c>
      <c r="Y240" s="7">
        <v>49</v>
      </c>
      <c r="Z240" s="7">
        <v>44</v>
      </c>
      <c r="AA240" s="7">
        <v>418</v>
      </c>
      <c r="AB240" s="7">
        <v>1007</v>
      </c>
    </row>
    <row r="241" spans="1:28" ht="15.75" customHeight="1">
      <c r="A241" s="8">
        <v>231</v>
      </c>
      <c r="B241" s="11" t="s">
        <v>1788</v>
      </c>
      <c r="C241" s="6">
        <v>73.099999999999994</v>
      </c>
      <c r="D241" s="6">
        <v>0.64</v>
      </c>
      <c r="E241" s="6">
        <v>6.25</v>
      </c>
      <c r="F241" s="6">
        <v>4</v>
      </c>
      <c r="G241" s="6" t="s">
        <v>133</v>
      </c>
      <c r="H241" t="s">
        <v>134</v>
      </c>
      <c r="I241" s="6">
        <v>124</v>
      </c>
      <c r="J241" s="6">
        <v>142</v>
      </c>
      <c r="K241" s="6">
        <v>78</v>
      </c>
      <c r="L241" s="6" t="s">
        <v>133</v>
      </c>
      <c r="M241" s="6" t="s">
        <v>133</v>
      </c>
      <c r="N241" s="6" t="s">
        <v>133</v>
      </c>
      <c r="O241" s="6" t="s">
        <v>133</v>
      </c>
      <c r="P241" s="6">
        <v>129</v>
      </c>
      <c r="Q241" s="6">
        <v>64</v>
      </c>
      <c r="R241" s="6">
        <v>176</v>
      </c>
      <c r="S241" s="6" t="s">
        <v>133</v>
      </c>
      <c r="T241" s="6" t="s">
        <v>133</v>
      </c>
      <c r="U241" s="6" t="s">
        <v>133</v>
      </c>
      <c r="V241" s="6" t="s">
        <v>133</v>
      </c>
      <c r="W241" s="6" t="s">
        <v>133</v>
      </c>
      <c r="X241" s="6" t="s">
        <v>133</v>
      </c>
      <c r="Y241" s="6" t="s">
        <v>133</v>
      </c>
      <c r="Z241" s="6" t="s">
        <v>133</v>
      </c>
      <c r="AA241" s="6" t="s">
        <v>133</v>
      </c>
      <c r="AB241" s="6" t="s">
        <v>133</v>
      </c>
    </row>
    <row r="242" spans="1:28" ht="15.75" customHeight="1">
      <c r="A242" s="8">
        <v>232</v>
      </c>
      <c r="B242" s="11" t="s">
        <v>1789</v>
      </c>
      <c r="C242" s="6">
        <v>93.7</v>
      </c>
      <c r="D242" s="6">
        <v>0.42</v>
      </c>
      <c r="E242" s="6">
        <v>6.25</v>
      </c>
      <c r="F242" s="10" t="s">
        <v>1790</v>
      </c>
      <c r="G242" s="6">
        <v>39.700000000000003</v>
      </c>
      <c r="H242" t="s">
        <v>134</v>
      </c>
      <c r="I242" s="6" t="s">
        <v>133</v>
      </c>
      <c r="J242" s="6" t="s">
        <v>133</v>
      </c>
      <c r="K242" s="6">
        <v>63</v>
      </c>
      <c r="L242" s="6">
        <v>50</v>
      </c>
      <c r="M242" s="6" t="s">
        <v>133</v>
      </c>
      <c r="N242" s="6" t="s">
        <v>133</v>
      </c>
      <c r="O242" s="6" t="s">
        <v>133</v>
      </c>
      <c r="P242" s="6" t="s">
        <v>133</v>
      </c>
      <c r="Q242" s="6" t="s">
        <v>133</v>
      </c>
      <c r="R242" s="6" t="s">
        <v>133</v>
      </c>
      <c r="S242" s="6" t="s">
        <v>133</v>
      </c>
      <c r="T242" s="6" t="s">
        <v>133</v>
      </c>
      <c r="U242" s="6" t="s">
        <v>133</v>
      </c>
      <c r="V242" s="6" t="s">
        <v>133</v>
      </c>
      <c r="W242" s="6" t="s">
        <v>133</v>
      </c>
      <c r="X242" s="6" t="s">
        <v>133</v>
      </c>
      <c r="Y242" s="6" t="s">
        <v>133</v>
      </c>
      <c r="Z242" s="6" t="s">
        <v>133</v>
      </c>
      <c r="AA242" s="6" t="s">
        <v>133</v>
      </c>
      <c r="AB242" s="6" t="s">
        <v>133</v>
      </c>
    </row>
    <row r="243" spans="1:28" ht="15.75" customHeight="1">
      <c r="A243" s="8">
        <v>233</v>
      </c>
      <c r="B243" s="11" t="s">
        <v>1791</v>
      </c>
      <c r="C243" s="6">
        <v>93.1</v>
      </c>
      <c r="D243" s="6">
        <v>0.28999999999999998</v>
      </c>
      <c r="E243" s="6">
        <v>6.25</v>
      </c>
      <c r="F243" s="10" t="s">
        <v>1792</v>
      </c>
      <c r="G243" s="6">
        <v>25.8</v>
      </c>
      <c r="H243" t="s">
        <v>134</v>
      </c>
      <c r="I243" s="7">
        <v>72</v>
      </c>
      <c r="J243" s="7">
        <v>123</v>
      </c>
      <c r="K243" s="7">
        <v>78</v>
      </c>
      <c r="L243" s="7">
        <v>22</v>
      </c>
      <c r="M243" s="7">
        <v>13</v>
      </c>
      <c r="N243" s="7">
        <v>78</v>
      </c>
      <c r="O243" s="7">
        <v>54</v>
      </c>
      <c r="P243" s="7">
        <v>71</v>
      </c>
      <c r="Q243" s="6" t="s">
        <v>133</v>
      </c>
      <c r="R243" s="7">
        <v>81</v>
      </c>
      <c r="S243" s="7">
        <v>76</v>
      </c>
      <c r="T243" s="7">
        <v>31</v>
      </c>
      <c r="U243" s="7">
        <v>83</v>
      </c>
      <c r="V243" s="7">
        <v>174</v>
      </c>
      <c r="W243" s="7">
        <v>206</v>
      </c>
      <c r="X243" s="7">
        <v>71</v>
      </c>
      <c r="Y243" s="7">
        <v>60</v>
      </c>
      <c r="Z243" s="7">
        <v>69</v>
      </c>
      <c r="AA243" s="7">
        <v>623</v>
      </c>
      <c r="AB243" s="7">
        <v>1393</v>
      </c>
    </row>
    <row r="244" spans="1:28" ht="15.75" customHeight="1">
      <c r="A244" s="4">
        <v>234</v>
      </c>
      <c r="B244" s="11" t="s">
        <v>1793</v>
      </c>
      <c r="C244" s="6">
        <v>88.7</v>
      </c>
      <c r="D244" s="6">
        <v>0.37</v>
      </c>
      <c r="E244" s="6">
        <v>6.25</v>
      </c>
      <c r="F244" s="6">
        <v>2.2999999999999998</v>
      </c>
      <c r="G244" s="6" t="s">
        <v>133</v>
      </c>
      <c r="H244" t="s">
        <v>134</v>
      </c>
      <c r="I244" s="6">
        <v>106</v>
      </c>
      <c r="J244" s="6">
        <v>108</v>
      </c>
      <c r="K244" s="6">
        <v>45</v>
      </c>
      <c r="L244" s="6" t="s">
        <v>133</v>
      </c>
      <c r="M244" s="6" t="s">
        <v>133</v>
      </c>
      <c r="N244" s="6" t="s">
        <v>133</v>
      </c>
      <c r="O244" s="6" t="s">
        <v>133</v>
      </c>
      <c r="P244" s="6">
        <v>58</v>
      </c>
      <c r="Q244" s="6">
        <v>42</v>
      </c>
      <c r="R244" s="6">
        <v>127</v>
      </c>
      <c r="S244" s="6" t="s">
        <v>133</v>
      </c>
      <c r="T244" s="6" t="s">
        <v>133</v>
      </c>
      <c r="U244" s="6" t="s">
        <v>133</v>
      </c>
      <c r="V244" s="6" t="s">
        <v>133</v>
      </c>
      <c r="W244" s="6" t="s">
        <v>133</v>
      </c>
      <c r="X244" s="6" t="s">
        <v>133</v>
      </c>
      <c r="Y244" s="6" t="s">
        <v>133</v>
      </c>
      <c r="Z244" s="6" t="s">
        <v>133</v>
      </c>
      <c r="AA244" s="6" t="s">
        <v>133</v>
      </c>
      <c r="AB244" s="6" t="s">
        <v>133</v>
      </c>
    </row>
    <row r="245" spans="1:28" ht="15.75" customHeight="1">
      <c r="A245" s="8">
        <v>235</v>
      </c>
      <c r="B245" s="11" t="s">
        <v>1794</v>
      </c>
      <c r="C245" s="6">
        <v>81</v>
      </c>
      <c r="D245" s="6">
        <v>0.67</v>
      </c>
      <c r="E245" s="6">
        <v>6.25</v>
      </c>
      <c r="F245" s="10" t="s">
        <v>1795</v>
      </c>
      <c r="G245" s="6">
        <v>19</v>
      </c>
      <c r="H245" t="s">
        <v>134</v>
      </c>
      <c r="I245" s="7">
        <v>209</v>
      </c>
      <c r="J245" s="7">
        <v>360</v>
      </c>
      <c r="K245" s="7">
        <v>214</v>
      </c>
      <c r="L245" s="7">
        <v>88</v>
      </c>
      <c r="M245" s="6" t="s">
        <v>133</v>
      </c>
      <c r="N245" s="7">
        <v>230</v>
      </c>
      <c r="O245" s="7">
        <v>172</v>
      </c>
      <c r="P245" s="7">
        <v>180</v>
      </c>
      <c r="Q245" s="6" t="s">
        <v>133</v>
      </c>
      <c r="R245" s="7">
        <v>242</v>
      </c>
      <c r="S245" s="7">
        <v>238</v>
      </c>
      <c r="T245" s="7">
        <v>100</v>
      </c>
      <c r="U245" s="7">
        <v>242</v>
      </c>
      <c r="V245" s="7">
        <v>419</v>
      </c>
      <c r="W245" s="7">
        <v>502</v>
      </c>
      <c r="X245" s="7">
        <v>222</v>
      </c>
      <c r="Y245" s="7">
        <v>205</v>
      </c>
      <c r="Z245" s="7">
        <v>159</v>
      </c>
      <c r="AA245" s="6" t="s">
        <v>133</v>
      </c>
      <c r="AB245" s="6" t="s">
        <v>133</v>
      </c>
    </row>
    <row r="246" spans="1:28" ht="15.75" customHeight="1">
      <c r="A246" s="8">
        <v>236</v>
      </c>
      <c r="B246" s="11" t="s">
        <v>1796</v>
      </c>
      <c r="C246" s="6">
        <v>90.8</v>
      </c>
      <c r="D246" s="6">
        <v>0.38</v>
      </c>
      <c r="E246" s="6">
        <v>6.25</v>
      </c>
      <c r="F246" s="10" t="s">
        <v>1797</v>
      </c>
      <c r="G246" s="6">
        <v>23.4</v>
      </c>
      <c r="H246" t="s">
        <v>134</v>
      </c>
      <c r="I246" s="7">
        <v>73</v>
      </c>
      <c r="J246" s="7">
        <v>125</v>
      </c>
      <c r="K246" s="7">
        <v>75</v>
      </c>
      <c r="L246" s="7">
        <v>30</v>
      </c>
      <c r="M246" s="7">
        <v>32</v>
      </c>
      <c r="N246" s="7">
        <v>103</v>
      </c>
      <c r="O246" s="7">
        <v>51</v>
      </c>
      <c r="P246" s="7">
        <v>71</v>
      </c>
      <c r="Q246" s="6" t="s">
        <v>133</v>
      </c>
      <c r="R246" s="7">
        <v>102</v>
      </c>
      <c r="S246" s="7">
        <v>81</v>
      </c>
      <c r="T246" s="7">
        <v>34</v>
      </c>
      <c r="U246" s="7">
        <v>95</v>
      </c>
      <c r="V246" s="7">
        <v>145</v>
      </c>
      <c r="W246" s="7">
        <v>296</v>
      </c>
      <c r="X246" s="7">
        <v>90</v>
      </c>
      <c r="Y246" s="7">
        <v>119</v>
      </c>
      <c r="Z246" s="7">
        <v>79</v>
      </c>
      <c r="AA246" t="s">
        <v>1798</v>
      </c>
      <c r="AB246" t="s">
        <v>1799</v>
      </c>
    </row>
    <row r="247" spans="1:28" ht="15.75" customHeight="1">
      <c r="A247" s="8">
        <v>237</v>
      </c>
      <c r="B247" s="11" t="s">
        <v>1800</v>
      </c>
      <c r="C247" s="6">
        <v>87.6</v>
      </c>
      <c r="D247" s="6">
        <v>0.74</v>
      </c>
      <c r="E247" s="6">
        <v>6.25</v>
      </c>
      <c r="F247" s="10" t="s">
        <v>1801</v>
      </c>
      <c r="G247" s="6">
        <v>32.1</v>
      </c>
      <c r="H247" t="s">
        <v>134</v>
      </c>
      <c r="I247" s="6">
        <v>246</v>
      </c>
      <c r="J247" s="6">
        <v>291</v>
      </c>
      <c r="K247" s="6">
        <v>219</v>
      </c>
      <c r="L247" s="6">
        <v>66</v>
      </c>
      <c r="M247" s="6" t="s">
        <v>133</v>
      </c>
      <c r="N247" s="6">
        <v>221</v>
      </c>
      <c r="O247" s="6" t="s">
        <v>133</v>
      </c>
      <c r="P247" s="6">
        <v>215</v>
      </c>
      <c r="Q247" s="6">
        <v>60</v>
      </c>
      <c r="R247" s="6">
        <v>235</v>
      </c>
      <c r="S247" s="6">
        <v>257</v>
      </c>
      <c r="T247" s="6">
        <v>78</v>
      </c>
      <c r="U247" s="6" t="s">
        <v>133</v>
      </c>
      <c r="V247" s="6" t="s">
        <v>133</v>
      </c>
      <c r="W247" s="6" t="s">
        <v>133</v>
      </c>
      <c r="X247" s="6" t="s">
        <v>133</v>
      </c>
      <c r="Y247" s="6" t="s">
        <v>133</v>
      </c>
      <c r="Z247" s="6" t="s">
        <v>133</v>
      </c>
      <c r="AA247" s="6" t="s">
        <v>133</v>
      </c>
      <c r="AB247" s="6" t="s">
        <v>133</v>
      </c>
    </row>
    <row r="248" spans="1:28" ht="15.75" customHeight="1">
      <c r="A248" s="8">
        <v>238</v>
      </c>
      <c r="B248" s="40" t="s">
        <v>1802</v>
      </c>
      <c r="C248" s="6" t="s">
        <v>133</v>
      </c>
      <c r="D248" s="6" t="s">
        <v>133</v>
      </c>
      <c r="E248" s="6" t="s">
        <v>133</v>
      </c>
      <c r="F248" s="6" t="s">
        <v>133</v>
      </c>
      <c r="G248" s="6" t="s">
        <v>133</v>
      </c>
      <c r="H248" t="s">
        <v>347</v>
      </c>
      <c r="I248" s="7">
        <v>313</v>
      </c>
      <c r="J248" s="7">
        <v>575</v>
      </c>
      <c r="K248" s="7">
        <v>325</v>
      </c>
      <c r="L248" s="7">
        <v>106</v>
      </c>
      <c r="M248" s="7">
        <v>119</v>
      </c>
      <c r="N248" s="7">
        <v>356</v>
      </c>
      <c r="O248" s="7">
        <v>250</v>
      </c>
      <c r="P248" s="7">
        <v>300</v>
      </c>
      <c r="Q248" s="7">
        <v>75</v>
      </c>
      <c r="R248" s="7">
        <v>419</v>
      </c>
      <c r="S248" s="7">
        <v>313</v>
      </c>
      <c r="T248" s="7">
        <v>119</v>
      </c>
      <c r="U248" s="7">
        <v>375</v>
      </c>
      <c r="V248" s="7">
        <v>606</v>
      </c>
      <c r="W248" s="7">
        <v>631</v>
      </c>
      <c r="X248" s="7">
        <v>375</v>
      </c>
      <c r="Y248" s="7">
        <v>331</v>
      </c>
      <c r="Z248" s="7">
        <v>300</v>
      </c>
      <c r="AA248" s="7">
        <v>2838</v>
      </c>
      <c r="AB248" s="7">
        <v>5888</v>
      </c>
    </row>
    <row r="249" spans="1:28" ht="15.75" customHeight="1">
      <c r="A249" s="8">
        <v>239</v>
      </c>
      <c r="B249" s="11" t="s">
        <v>1803</v>
      </c>
      <c r="C249" s="6">
        <v>80</v>
      </c>
      <c r="D249" s="6">
        <v>0.93</v>
      </c>
      <c r="E249" s="6">
        <v>6.25</v>
      </c>
      <c r="F249" s="10" t="s">
        <v>1804</v>
      </c>
      <c r="G249" s="6">
        <v>26.7</v>
      </c>
      <c r="H249" t="s">
        <v>134</v>
      </c>
      <c r="I249" s="7">
        <v>297</v>
      </c>
      <c r="J249" s="7">
        <v>506</v>
      </c>
      <c r="K249" s="7">
        <v>273</v>
      </c>
      <c r="L249" s="7">
        <v>128</v>
      </c>
      <c r="M249" s="7">
        <v>87</v>
      </c>
      <c r="N249" s="7">
        <v>361</v>
      </c>
      <c r="O249" s="7">
        <v>232</v>
      </c>
      <c r="P249" s="7">
        <v>279</v>
      </c>
      <c r="Q249" s="6" t="s">
        <v>133</v>
      </c>
      <c r="R249" s="7">
        <v>343</v>
      </c>
      <c r="S249" s="7">
        <v>291</v>
      </c>
      <c r="T249" s="7">
        <v>111</v>
      </c>
      <c r="U249" s="7">
        <v>349</v>
      </c>
      <c r="V249" s="7">
        <v>622</v>
      </c>
      <c r="W249" s="7">
        <v>521</v>
      </c>
      <c r="X249" s="7">
        <v>326</v>
      </c>
      <c r="Y249" s="7">
        <v>279</v>
      </c>
      <c r="Z249" s="7">
        <v>250</v>
      </c>
      <c r="AA249" t="s">
        <v>1805</v>
      </c>
      <c r="AB249" t="s">
        <v>1806</v>
      </c>
    </row>
    <row r="250" spans="1:28" ht="15.75" customHeight="1">
      <c r="A250" s="8"/>
      <c r="B250" t="s">
        <v>1807</v>
      </c>
      <c r="C250" s="6" t="s">
        <v>133</v>
      </c>
      <c r="D250" s="6" t="s">
        <v>133</v>
      </c>
      <c r="E250" s="6" t="s">
        <v>133</v>
      </c>
      <c r="F250" s="6" t="s">
        <v>133</v>
      </c>
      <c r="G250" s="6" t="s">
        <v>133</v>
      </c>
      <c r="H250" t="s">
        <v>347</v>
      </c>
      <c r="I250" s="7">
        <v>325</v>
      </c>
      <c r="J250" s="7">
        <v>575</v>
      </c>
      <c r="K250" s="7">
        <v>450</v>
      </c>
      <c r="L250" s="7">
        <v>125</v>
      </c>
      <c r="M250" s="7">
        <v>56</v>
      </c>
      <c r="N250" s="7">
        <v>362</v>
      </c>
      <c r="O250" s="7">
        <v>275</v>
      </c>
      <c r="P250" s="7">
        <v>325</v>
      </c>
      <c r="Q250" s="7">
        <v>100</v>
      </c>
      <c r="R250" s="7">
        <v>400</v>
      </c>
      <c r="S250" s="7">
        <v>412</v>
      </c>
      <c r="T250" s="7">
        <v>175</v>
      </c>
      <c r="U250" s="7">
        <v>394</v>
      </c>
      <c r="V250" s="7">
        <v>606</v>
      </c>
      <c r="W250" s="7">
        <v>687</v>
      </c>
      <c r="X250" s="7">
        <v>350</v>
      </c>
      <c r="Y250" s="7">
        <v>331</v>
      </c>
      <c r="Z250" s="7">
        <v>306</v>
      </c>
      <c r="AA250" s="7">
        <v>2993</v>
      </c>
      <c r="AB250" s="7">
        <v>6254</v>
      </c>
    </row>
    <row r="251" spans="1:28" ht="15.75" customHeight="1">
      <c r="A251" s="8">
        <v>240</v>
      </c>
      <c r="B251" s="11" t="s">
        <v>1808</v>
      </c>
      <c r="C251" s="6"/>
      <c r="D251" s="6"/>
      <c r="E251" s="6"/>
      <c r="F251" s="6"/>
      <c r="G251" s="6"/>
      <c r="H251" s="6"/>
      <c r="I251" s="25">
        <v>1</v>
      </c>
      <c r="J251" s="25">
        <v>1</v>
      </c>
      <c r="K251" s="25">
        <v>1</v>
      </c>
      <c r="L251" s="25">
        <v>1</v>
      </c>
      <c r="M251" s="25">
        <v>1</v>
      </c>
      <c r="N251" s="25">
        <v>1</v>
      </c>
      <c r="O251" s="25">
        <v>1</v>
      </c>
      <c r="P251" s="25">
        <v>1</v>
      </c>
      <c r="Q251" s="25">
        <v>1</v>
      </c>
      <c r="R251" s="25">
        <v>1</v>
      </c>
      <c r="S251" s="25">
        <v>1</v>
      </c>
      <c r="T251" s="25">
        <v>1</v>
      </c>
      <c r="U251" s="25">
        <v>1</v>
      </c>
      <c r="V251" s="25">
        <v>1</v>
      </c>
      <c r="W251" s="25">
        <v>1</v>
      </c>
      <c r="X251" s="25">
        <v>1</v>
      </c>
      <c r="Y251" s="25">
        <v>1</v>
      </c>
      <c r="Z251" s="25">
        <v>1</v>
      </c>
      <c r="AA251" s="6"/>
      <c r="AB251" s="6"/>
    </row>
    <row r="252" spans="1:28" ht="15.75" customHeight="1">
      <c r="A252" s="8">
        <v>241</v>
      </c>
      <c r="B252" s="11" t="s">
        <v>1809</v>
      </c>
      <c r="C252" s="6">
        <v>78.5</v>
      </c>
      <c r="D252" s="6">
        <v>0.7</v>
      </c>
      <c r="E252" s="6">
        <v>6.25</v>
      </c>
      <c r="F252" s="10" t="s">
        <v>1810</v>
      </c>
      <c r="G252" s="6">
        <v>15.6</v>
      </c>
      <c r="H252" t="s">
        <v>134</v>
      </c>
      <c r="I252" s="7">
        <v>175</v>
      </c>
      <c r="J252" s="7">
        <v>307</v>
      </c>
      <c r="K252" s="7">
        <v>223</v>
      </c>
      <c r="L252" s="7">
        <v>62</v>
      </c>
      <c r="M252" s="7">
        <v>57</v>
      </c>
      <c r="N252" s="7">
        <v>228</v>
      </c>
      <c r="O252" s="7">
        <v>162</v>
      </c>
      <c r="P252" s="7">
        <v>171</v>
      </c>
      <c r="Q252" s="6" t="s">
        <v>133</v>
      </c>
      <c r="R252" s="7">
        <v>219</v>
      </c>
      <c r="S252" s="7">
        <v>276</v>
      </c>
      <c r="T252" s="7">
        <v>105</v>
      </c>
      <c r="U252" s="7">
        <v>219</v>
      </c>
      <c r="V252" s="7">
        <v>560</v>
      </c>
      <c r="W252" s="7">
        <v>420</v>
      </c>
      <c r="X252" s="7">
        <v>210</v>
      </c>
      <c r="Y252" s="7">
        <v>482</v>
      </c>
      <c r="Z252" s="7">
        <v>175</v>
      </c>
      <c r="AA252" t="s">
        <v>1811</v>
      </c>
      <c r="AB252" t="s">
        <v>1812</v>
      </c>
    </row>
    <row r="253" spans="1:28" ht="15.75" customHeight="1">
      <c r="A253" s="8">
        <v>242</v>
      </c>
      <c r="B253" s="11" t="s">
        <v>1813</v>
      </c>
      <c r="C253" s="12">
        <v>82</v>
      </c>
      <c r="D253" s="12">
        <v>0.72</v>
      </c>
      <c r="E253" s="12">
        <v>6.25</v>
      </c>
      <c r="F253" s="13" t="s">
        <v>1814</v>
      </c>
      <c r="G253" s="12">
        <v>21.1</v>
      </c>
      <c r="H253" t="s">
        <v>134</v>
      </c>
      <c r="I253" s="15">
        <v>171</v>
      </c>
      <c r="J253" s="15">
        <v>302</v>
      </c>
      <c r="K253" s="15">
        <v>207</v>
      </c>
      <c r="L253" s="15">
        <v>63</v>
      </c>
      <c r="M253" s="15">
        <v>58</v>
      </c>
      <c r="N253" s="15">
        <v>180</v>
      </c>
      <c r="O253" s="15">
        <v>122</v>
      </c>
      <c r="P253" s="15">
        <v>166</v>
      </c>
      <c r="Q253" s="12" t="s">
        <v>133</v>
      </c>
      <c r="R253" s="15">
        <v>216</v>
      </c>
      <c r="S253" s="15">
        <v>153</v>
      </c>
      <c r="T253" s="15">
        <v>76</v>
      </c>
      <c r="U253" s="15">
        <v>202</v>
      </c>
      <c r="V253" s="15">
        <v>387</v>
      </c>
      <c r="W253" s="15">
        <v>482</v>
      </c>
      <c r="X253" s="15">
        <v>202</v>
      </c>
      <c r="Y253" s="15">
        <v>212</v>
      </c>
      <c r="Z253" s="15">
        <v>180</v>
      </c>
      <c r="AA253" t="s">
        <v>1815</v>
      </c>
      <c r="AB253" t="s">
        <v>1816</v>
      </c>
    </row>
    <row r="254" spans="1:28" ht="15.75" customHeight="1">
      <c r="A254" s="4">
        <v>243</v>
      </c>
      <c r="B254" s="24" t="s">
        <v>1817</v>
      </c>
      <c r="C254" s="6">
        <v>73.900000000000006</v>
      </c>
      <c r="D254" s="6">
        <v>1.31</v>
      </c>
      <c r="E254" s="6">
        <v>6.25</v>
      </c>
      <c r="F254" s="10" t="s">
        <v>1818</v>
      </c>
      <c r="G254" s="6">
        <v>25.7</v>
      </c>
      <c r="H254" t="s">
        <v>134</v>
      </c>
      <c r="I254" s="7">
        <v>385</v>
      </c>
      <c r="J254" s="7">
        <v>688</v>
      </c>
      <c r="K254" s="7">
        <v>476</v>
      </c>
      <c r="L254" s="7">
        <v>164</v>
      </c>
      <c r="M254" s="7">
        <v>148</v>
      </c>
      <c r="N254" s="7">
        <v>483</v>
      </c>
      <c r="O254" s="6" t="s">
        <v>133</v>
      </c>
      <c r="P254" s="7">
        <v>368</v>
      </c>
      <c r="Q254" s="6" t="s">
        <v>133</v>
      </c>
      <c r="R254" s="7">
        <v>491</v>
      </c>
      <c r="S254" s="7">
        <v>491</v>
      </c>
      <c r="T254" s="7">
        <v>181</v>
      </c>
      <c r="U254" s="7">
        <v>557</v>
      </c>
      <c r="V254" s="7">
        <v>803</v>
      </c>
      <c r="W254" s="7">
        <v>901</v>
      </c>
      <c r="X254" s="7">
        <v>451</v>
      </c>
      <c r="Y254" s="7">
        <v>393</v>
      </c>
      <c r="Z254" s="7">
        <v>360</v>
      </c>
      <c r="AA254" s="6" t="s">
        <v>133</v>
      </c>
      <c r="AB254" s="6" t="s">
        <v>133</v>
      </c>
    </row>
    <row r="255" spans="1:28" ht="15.75" customHeight="1">
      <c r="A255" s="8">
        <v>244</v>
      </c>
      <c r="B255" s="11" t="s">
        <v>1819</v>
      </c>
      <c r="C255" s="6">
        <v>91</v>
      </c>
      <c r="D255" s="6">
        <v>0.14000000000000001</v>
      </c>
      <c r="E255" s="6">
        <v>6.25</v>
      </c>
      <c r="F255" s="6">
        <v>0.9</v>
      </c>
      <c r="G255" s="6" t="s">
        <v>133</v>
      </c>
      <c r="H255" t="s">
        <v>134</v>
      </c>
      <c r="I255" s="6">
        <v>36</v>
      </c>
      <c r="J255" s="6">
        <v>39</v>
      </c>
      <c r="K255" s="6">
        <v>20</v>
      </c>
      <c r="L255" s="6" t="s">
        <v>133</v>
      </c>
      <c r="M255" s="6" t="s">
        <v>133</v>
      </c>
      <c r="N255" s="6" t="s">
        <v>133</v>
      </c>
      <c r="O255" s="6" t="s">
        <v>133</v>
      </c>
      <c r="P255" s="6">
        <v>38</v>
      </c>
      <c r="Q255" s="6">
        <v>20</v>
      </c>
      <c r="R255" s="6">
        <v>50</v>
      </c>
      <c r="S255" s="6" t="s">
        <v>133</v>
      </c>
      <c r="T255" s="6" t="s">
        <v>133</v>
      </c>
      <c r="U255" s="6" t="s">
        <v>133</v>
      </c>
      <c r="V255" s="6" t="s">
        <v>133</v>
      </c>
      <c r="W255" s="6" t="s">
        <v>133</v>
      </c>
      <c r="X255" s="6" t="s">
        <v>133</v>
      </c>
      <c r="Y255" s="6" t="s">
        <v>133</v>
      </c>
      <c r="Z255" s="6" t="s">
        <v>133</v>
      </c>
      <c r="AA255" s="6" t="s">
        <v>133</v>
      </c>
      <c r="AB255" s="6" t="s">
        <v>133</v>
      </c>
    </row>
    <row r="256" spans="1:28" ht="15.75" customHeight="1">
      <c r="A256" s="8">
        <v>245</v>
      </c>
      <c r="B256" s="11" t="s">
        <v>1820</v>
      </c>
      <c r="C256" s="6">
        <v>82.5</v>
      </c>
      <c r="D256" s="6">
        <v>0.64</v>
      </c>
      <c r="E256" s="6">
        <v>6.25</v>
      </c>
      <c r="F256" s="6">
        <v>4</v>
      </c>
      <c r="G256" s="6" t="s">
        <v>133</v>
      </c>
      <c r="H256" t="s">
        <v>134</v>
      </c>
      <c r="I256" s="7">
        <v>116</v>
      </c>
      <c r="J256" s="7">
        <v>208</v>
      </c>
      <c r="K256" s="7">
        <v>144</v>
      </c>
      <c r="L256" s="7">
        <v>60</v>
      </c>
      <c r="M256" s="6" t="s">
        <v>133</v>
      </c>
      <c r="N256" s="7">
        <v>192</v>
      </c>
      <c r="O256" s="7">
        <v>112</v>
      </c>
      <c r="P256" s="7">
        <v>132</v>
      </c>
      <c r="Q256" s="6" t="s">
        <v>133</v>
      </c>
      <c r="R256" s="7">
        <v>160</v>
      </c>
      <c r="S256" s="7">
        <v>224</v>
      </c>
      <c r="T256" s="7">
        <v>76</v>
      </c>
      <c r="U256" s="7">
        <v>156</v>
      </c>
      <c r="V256" s="7">
        <v>744</v>
      </c>
      <c r="W256" s="7">
        <v>356</v>
      </c>
      <c r="X256" s="7">
        <v>148</v>
      </c>
      <c r="Y256" s="7">
        <v>128</v>
      </c>
      <c r="Z256" s="7">
        <v>148</v>
      </c>
      <c r="AA256" s="7">
        <v>1216</v>
      </c>
      <c r="AB256" s="7">
        <v>3196</v>
      </c>
    </row>
    <row r="257" spans="1:28" ht="15.75" customHeight="1">
      <c r="A257" s="8">
        <v>246</v>
      </c>
      <c r="B257" s="11" t="s">
        <v>1821</v>
      </c>
      <c r="C257" s="26">
        <v>69.8</v>
      </c>
      <c r="D257" s="26">
        <v>0.96</v>
      </c>
      <c r="E257" s="26">
        <v>6.25</v>
      </c>
      <c r="F257" s="28" t="s">
        <v>1822</v>
      </c>
      <c r="G257" s="26">
        <v>14.2</v>
      </c>
      <c r="H257" t="s">
        <v>134</v>
      </c>
      <c r="I257" s="27">
        <v>240</v>
      </c>
      <c r="J257" s="27">
        <v>438</v>
      </c>
      <c r="K257" s="27">
        <v>252</v>
      </c>
      <c r="L257" s="27">
        <v>90</v>
      </c>
      <c r="M257" s="27">
        <v>126</v>
      </c>
      <c r="N257" s="27">
        <v>282</v>
      </c>
      <c r="O257" s="27">
        <v>174</v>
      </c>
      <c r="P257" s="27">
        <v>258</v>
      </c>
      <c r="Q257" s="27">
        <v>66</v>
      </c>
      <c r="R257" s="27">
        <v>336</v>
      </c>
      <c r="S257" s="27">
        <v>258</v>
      </c>
      <c r="T257" s="27">
        <v>114</v>
      </c>
      <c r="U257" s="27">
        <v>336</v>
      </c>
      <c r="V257" s="27">
        <v>661</v>
      </c>
      <c r="W257" s="27">
        <v>672</v>
      </c>
      <c r="X257" s="27">
        <v>336</v>
      </c>
      <c r="Y257" s="27">
        <v>312</v>
      </c>
      <c r="Z257" s="27">
        <v>234</v>
      </c>
      <c r="AA257" s="27">
        <v>2263</v>
      </c>
      <c r="AB257" s="27">
        <v>5186</v>
      </c>
    </row>
    <row r="258" spans="1:28" ht="15.75" customHeight="1">
      <c r="A258" s="8">
        <v>247</v>
      </c>
      <c r="B258" s="11" t="s">
        <v>1823</v>
      </c>
      <c r="C258" s="6">
        <v>79</v>
      </c>
      <c r="D258" s="6">
        <v>0.54</v>
      </c>
      <c r="E258" s="6">
        <v>6.25</v>
      </c>
      <c r="F258" s="10" t="s">
        <v>1824</v>
      </c>
      <c r="G258" s="6">
        <v>12</v>
      </c>
      <c r="H258" t="s">
        <v>134</v>
      </c>
      <c r="I258" s="7">
        <v>145</v>
      </c>
      <c r="J258" s="7">
        <v>256</v>
      </c>
      <c r="K258" s="7">
        <v>199</v>
      </c>
      <c r="L258" s="7">
        <v>64</v>
      </c>
      <c r="M258" s="7">
        <v>41</v>
      </c>
      <c r="N258" s="7">
        <v>172</v>
      </c>
      <c r="O258" s="7">
        <v>118</v>
      </c>
      <c r="P258" s="7">
        <v>141</v>
      </c>
      <c r="Q258" s="6" t="s">
        <v>133</v>
      </c>
      <c r="R258" s="7">
        <v>182</v>
      </c>
      <c r="S258" s="7">
        <v>186</v>
      </c>
      <c r="T258" s="7">
        <v>81</v>
      </c>
      <c r="U258" s="7">
        <v>172</v>
      </c>
      <c r="V258" s="7">
        <v>287</v>
      </c>
      <c r="W258" s="7">
        <v>438</v>
      </c>
      <c r="X258" s="7">
        <v>162</v>
      </c>
      <c r="Y258" s="7">
        <v>216</v>
      </c>
      <c r="Z258" s="7">
        <v>145</v>
      </c>
      <c r="AA258" t="s">
        <v>1825</v>
      </c>
      <c r="AB258" t="s">
        <v>1826</v>
      </c>
    </row>
    <row r="259" spans="1:28" ht="15.75" customHeight="1">
      <c r="A259" s="8">
        <v>248</v>
      </c>
      <c r="B259" s="11" t="s">
        <v>1827</v>
      </c>
      <c r="C259" s="6">
        <v>79.5</v>
      </c>
      <c r="D259" s="6">
        <v>0.46</v>
      </c>
      <c r="E259" s="6">
        <v>6.25</v>
      </c>
      <c r="F259" s="10" t="s">
        <v>1828</v>
      </c>
      <c r="G259" s="6">
        <v>10.4</v>
      </c>
      <c r="H259" t="s">
        <v>134</v>
      </c>
      <c r="I259" s="7">
        <v>259</v>
      </c>
      <c r="J259" s="7">
        <v>216</v>
      </c>
      <c r="K259" s="7">
        <v>144</v>
      </c>
      <c r="L259" s="7">
        <v>46</v>
      </c>
      <c r="M259" s="7">
        <v>40</v>
      </c>
      <c r="N259" s="7">
        <v>135</v>
      </c>
      <c r="O259" s="7">
        <v>121</v>
      </c>
      <c r="P259" s="7">
        <v>106</v>
      </c>
      <c r="Q259" s="6" t="s">
        <v>133</v>
      </c>
      <c r="R259" s="7">
        <v>155</v>
      </c>
      <c r="S259" s="7">
        <v>135</v>
      </c>
      <c r="T259" s="7">
        <v>58</v>
      </c>
      <c r="U259" s="7">
        <v>141</v>
      </c>
      <c r="V259" s="7">
        <v>247</v>
      </c>
      <c r="W259" s="7">
        <v>279</v>
      </c>
      <c r="X259" s="7">
        <v>124</v>
      </c>
      <c r="Y259" s="7">
        <v>147</v>
      </c>
      <c r="Z259" s="7">
        <v>118</v>
      </c>
      <c r="AA259" t="s">
        <v>1829</v>
      </c>
      <c r="AB259" t="s">
        <v>1830</v>
      </c>
    </row>
    <row r="260" spans="1:28" ht="15.75" customHeight="1">
      <c r="A260" s="8">
        <v>249</v>
      </c>
      <c r="B260" s="11" t="s">
        <v>1831</v>
      </c>
      <c r="C260" s="6">
        <v>81</v>
      </c>
      <c r="D260" s="6">
        <v>0.7</v>
      </c>
      <c r="E260" s="6">
        <v>6.25</v>
      </c>
      <c r="F260" s="10" t="s">
        <v>1832</v>
      </c>
      <c r="G260" s="6">
        <v>22.1</v>
      </c>
      <c r="H260" t="s">
        <v>134</v>
      </c>
      <c r="I260" s="7">
        <v>179</v>
      </c>
      <c r="J260" s="7">
        <v>280</v>
      </c>
      <c r="K260" s="7">
        <v>192</v>
      </c>
      <c r="L260" s="7">
        <v>52</v>
      </c>
      <c r="M260" s="6" t="s">
        <v>133</v>
      </c>
      <c r="N260" s="7">
        <v>197</v>
      </c>
      <c r="O260" s="7">
        <v>136</v>
      </c>
      <c r="P260" s="7">
        <v>158</v>
      </c>
      <c r="Q260" s="6" t="s">
        <v>133</v>
      </c>
      <c r="R260" s="7">
        <v>223</v>
      </c>
      <c r="S260" s="7">
        <v>197</v>
      </c>
      <c r="T260" s="7">
        <v>70</v>
      </c>
      <c r="U260" s="7">
        <v>192</v>
      </c>
      <c r="V260" s="7">
        <v>398</v>
      </c>
      <c r="W260" s="7">
        <v>560</v>
      </c>
      <c r="X260" s="7">
        <v>206</v>
      </c>
      <c r="Y260" s="7">
        <v>192</v>
      </c>
      <c r="Z260" s="7">
        <v>171</v>
      </c>
      <c r="AA260" s="6" t="s">
        <v>133</v>
      </c>
      <c r="AB260" s="6" t="s">
        <v>133</v>
      </c>
    </row>
    <row r="261" spans="1:28" ht="15.75" customHeight="1">
      <c r="A261" s="8">
        <v>250</v>
      </c>
      <c r="B261" s="11" t="s">
        <v>1833</v>
      </c>
      <c r="C261" s="6">
        <v>94.8</v>
      </c>
      <c r="D261" s="6">
        <v>0.21</v>
      </c>
      <c r="E261" s="6">
        <v>6.25</v>
      </c>
      <c r="F261" s="10" t="s">
        <v>1834</v>
      </c>
      <c r="G261" s="6">
        <v>24.4</v>
      </c>
      <c r="H261" t="s">
        <v>134</v>
      </c>
      <c r="I261" s="7">
        <v>50</v>
      </c>
      <c r="J261" s="7">
        <v>83</v>
      </c>
      <c r="K261" s="7">
        <v>50</v>
      </c>
      <c r="L261" s="7">
        <v>24</v>
      </c>
      <c r="M261" s="6" t="s">
        <v>133</v>
      </c>
      <c r="N261" s="7">
        <v>67</v>
      </c>
      <c r="O261" s="7">
        <v>35</v>
      </c>
      <c r="P261" s="7">
        <v>54</v>
      </c>
      <c r="Q261" s="6" t="s">
        <v>133</v>
      </c>
      <c r="R261" s="7">
        <v>71</v>
      </c>
      <c r="S261" s="7">
        <v>59</v>
      </c>
      <c r="T261" s="7">
        <v>21</v>
      </c>
      <c r="U261" s="7">
        <v>56</v>
      </c>
      <c r="V261" s="7">
        <v>151</v>
      </c>
      <c r="W261" s="7">
        <v>134</v>
      </c>
      <c r="X261" s="7">
        <v>54</v>
      </c>
      <c r="Y261" s="7">
        <v>68</v>
      </c>
      <c r="Z261" s="7">
        <v>43</v>
      </c>
      <c r="AA261" s="6" t="s">
        <v>133</v>
      </c>
      <c r="AB261" s="6" t="s">
        <v>133</v>
      </c>
    </row>
    <row r="262" spans="1:28" ht="15.75" customHeight="1">
      <c r="A262" s="4">
        <v>251</v>
      </c>
      <c r="B262" s="24" t="s">
        <v>1835</v>
      </c>
      <c r="C262" s="6" t="s">
        <v>133</v>
      </c>
      <c r="D262" s="6" t="s">
        <v>133</v>
      </c>
      <c r="E262" s="6" t="s">
        <v>133</v>
      </c>
      <c r="F262" s="6" t="s">
        <v>133</v>
      </c>
      <c r="G262" s="6" t="s">
        <v>133</v>
      </c>
      <c r="H262" t="s">
        <v>347</v>
      </c>
      <c r="I262" s="6">
        <v>225</v>
      </c>
      <c r="J262" s="6">
        <v>413</v>
      </c>
      <c r="K262" s="6">
        <v>225</v>
      </c>
      <c r="L262" s="6">
        <v>75</v>
      </c>
      <c r="M262" s="6" t="s">
        <v>133</v>
      </c>
      <c r="N262" s="6">
        <v>438</v>
      </c>
      <c r="O262" s="6" t="s">
        <v>133</v>
      </c>
      <c r="P262" s="6">
        <v>250</v>
      </c>
      <c r="Q262" s="6">
        <v>88</v>
      </c>
      <c r="R262" s="6">
        <v>313</v>
      </c>
      <c r="S262" s="6">
        <v>263</v>
      </c>
      <c r="T262" s="6">
        <v>81</v>
      </c>
      <c r="U262" s="6" t="s">
        <v>133</v>
      </c>
      <c r="V262" s="6" t="s">
        <v>133</v>
      </c>
      <c r="W262" s="6" t="s">
        <v>133</v>
      </c>
      <c r="X262" s="6" t="s">
        <v>133</v>
      </c>
      <c r="Y262" s="6" t="s">
        <v>133</v>
      </c>
      <c r="Z262" s="6" t="s">
        <v>133</v>
      </c>
      <c r="AA262" s="6" t="s">
        <v>133</v>
      </c>
      <c r="AB262" s="6"/>
    </row>
    <row r="263" spans="1:28" ht="15.75" customHeight="1">
      <c r="A263" s="8">
        <v>252</v>
      </c>
      <c r="B263" s="11" t="s">
        <v>1836</v>
      </c>
      <c r="C263" s="6">
        <v>80.7</v>
      </c>
      <c r="D263" s="6">
        <v>0.67</v>
      </c>
      <c r="E263" s="6">
        <v>6.25</v>
      </c>
      <c r="F263" s="6">
        <v>4.2</v>
      </c>
      <c r="G263" s="6" t="s">
        <v>133</v>
      </c>
      <c r="H263" t="s">
        <v>134</v>
      </c>
      <c r="I263" s="7">
        <v>194</v>
      </c>
      <c r="J263" s="7">
        <v>331</v>
      </c>
      <c r="K263" s="7">
        <v>247</v>
      </c>
      <c r="L263" s="7">
        <v>64</v>
      </c>
      <c r="M263" s="7">
        <v>52</v>
      </c>
      <c r="N263" s="7">
        <v>206</v>
      </c>
      <c r="O263" s="7">
        <v>155</v>
      </c>
      <c r="P263" s="7">
        <v>194</v>
      </c>
      <c r="Q263" s="6" t="s">
        <v>133</v>
      </c>
      <c r="R263" s="7">
        <v>239</v>
      </c>
      <c r="S263" s="7">
        <v>239</v>
      </c>
      <c r="T263" s="7">
        <v>93</v>
      </c>
      <c r="U263" s="7">
        <v>243</v>
      </c>
      <c r="V263" s="7">
        <v>445</v>
      </c>
      <c r="W263" s="7">
        <v>415</v>
      </c>
      <c r="X263" s="7">
        <v>226</v>
      </c>
      <c r="Y263" s="7">
        <v>198</v>
      </c>
      <c r="Z263" s="7">
        <v>192</v>
      </c>
      <c r="AA263" s="7">
        <v>1754</v>
      </c>
      <c r="AB263" s="7">
        <v>3806</v>
      </c>
    </row>
    <row r="264" spans="1:28" ht="15.75" customHeight="1">
      <c r="A264" s="8">
        <v>253</v>
      </c>
      <c r="B264" s="11" t="s">
        <v>1837</v>
      </c>
      <c r="C264" s="6">
        <v>88.5</v>
      </c>
      <c r="D264" s="6">
        <v>0.43</v>
      </c>
      <c r="E264" s="6">
        <v>6.25</v>
      </c>
      <c r="F264" s="6">
        <v>2.7</v>
      </c>
      <c r="G264" s="6" t="s">
        <v>133</v>
      </c>
      <c r="H264" t="s">
        <v>134</v>
      </c>
      <c r="I264" s="7">
        <v>105</v>
      </c>
      <c r="J264" s="7">
        <v>153</v>
      </c>
      <c r="K264" s="7">
        <v>108</v>
      </c>
      <c r="L264" s="7">
        <v>19</v>
      </c>
      <c r="M264" s="7">
        <v>18</v>
      </c>
      <c r="N264" s="7">
        <v>128</v>
      </c>
      <c r="O264" s="7">
        <v>56</v>
      </c>
      <c r="P264" s="7">
        <v>98</v>
      </c>
      <c r="Q264" s="6" t="s">
        <v>133</v>
      </c>
      <c r="R264" s="7">
        <v>87</v>
      </c>
      <c r="S264" s="7">
        <v>75</v>
      </c>
      <c r="T264" s="7">
        <v>42</v>
      </c>
      <c r="U264" s="7">
        <v>141</v>
      </c>
      <c r="V264" s="7">
        <v>503</v>
      </c>
      <c r="W264" s="7">
        <v>195</v>
      </c>
      <c r="X264" s="7">
        <v>98</v>
      </c>
      <c r="Y264" s="7">
        <v>65</v>
      </c>
      <c r="Z264" s="7">
        <v>117</v>
      </c>
      <c r="AA264" t="s">
        <v>1838</v>
      </c>
      <c r="AB264" t="s">
        <v>1839</v>
      </c>
    </row>
    <row r="265" spans="1:28" ht="15.75" customHeight="1">
      <c r="A265" s="8">
        <v>254</v>
      </c>
      <c r="B265" s="11" t="s">
        <v>1840</v>
      </c>
      <c r="C265" s="6">
        <v>84.3</v>
      </c>
      <c r="D265" s="6">
        <v>0.8</v>
      </c>
      <c r="E265" s="6">
        <v>6.25</v>
      </c>
      <c r="F265" s="6">
        <v>5</v>
      </c>
      <c r="G265" s="6" t="s">
        <v>133</v>
      </c>
      <c r="H265" t="s">
        <v>134</v>
      </c>
      <c r="I265" s="6">
        <v>187</v>
      </c>
      <c r="J265" s="6">
        <v>215</v>
      </c>
      <c r="K265" s="6">
        <v>118</v>
      </c>
      <c r="L265" s="6" t="s">
        <v>133</v>
      </c>
      <c r="M265" s="6" t="s">
        <v>133</v>
      </c>
      <c r="N265" s="6" t="s">
        <v>133</v>
      </c>
      <c r="O265" s="6" t="s">
        <v>133</v>
      </c>
      <c r="P265" s="6">
        <v>168</v>
      </c>
      <c r="Q265" s="6">
        <v>86</v>
      </c>
      <c r="R265" s="6">
        <v>323</v>
      </c>
      <c r="S265" s="6" t="s">
        <v>133</v>
      </c>
      <c r="T265" s="6" t="s">
        <v>133</v>
      </c>
      <c r="U265" s="6" t="s">
        <v>133</v>
      </c>
      <c r="V265" s="6" t="s">
        <v>133</v>
      </c>
      <c r="W265" s="6" t="s">
        <v>133</v>
      </c>
      <c r="X265" s="6" t="s">
        <v>133</v>
      </c>
      <c r="Y265" s="6" t="s">
        <v>133</v>
      </c>
      <c r="Z265" s="6" t="s">
        <v>133</v>
      </c>
      <c r="AA265" s="6" t="s">
        <v>133</v>
      </c>
      <c r="AB265" s="6" t="s">
        <v>133</v>
      </c>
    </row>
    <row r="266" spans="1:28" ht="15.75" customHeight="1">
      <c r="A266" s="8">
        <v>255</v>
      </c>
      <c r="B266" s="11" t="s">
        <v>1841</v>
      </c>
      <c r="C266" s="6" t="s">
        <v>133</v>
      </c>
      <c r="D266" s="6" t="s">
        <v>133</v>
      </c>
      <c r="E266" s="6" t="s">
        <v>133</v>
      </c>
      <c r="F266" s="6" t="s">
        <v>133</v>
      </c>
      <c r="G266" s="6" t="s">
        <v>133</v>
      </c>
      <c r="H266" t="s">
        <v>347</v>
      </c>
      <c r="I266" s="6" t="s">
        <v>133</v>
      </c>
      <c r="J266" s="6" t="s">
        <v>133</v>
      </c>
      <c r="K266" s="6">
        <v>243</v>
      </c>
      <c r="L266" s="6">
        <v>104</v>
      </c>
      <c r="M266" s="6" t="s">
        <v>133</v>
      </c>
      <c r="N266" s="6" t="s">
        <v>133</v>
      </c>
      <c r="O266" s="6" t="s">
        <v>133</v>
      </c>
      <c r="P266" s="6" t="s">
        <v>133</v>
      </c>
      <c r="Q266" s="6" t="s">
        <v>133</v>
      </c>
      <c r="R266" s="6" t="s">
        <v>133</v>
      </c>
      <c r="S266" s="6" t="s">
        <v>133</v>
      </c>
      <c r="T266" s="6" t="s">
        <v>133</v>
      </c>
      <c r="U266" s="6" t="s">
        <v>133</v>
      </c>
      <c r="V266" s="6" t="s">
        <v>133</v>
      </c>
      <c r="W266" s="6" t="s">
        <v>133</v>
      </c>
      <c r="X266" s="6" t="s">
        <v>133</v>
      </c>
      <c r="Y266" s="6" t="s">
        <v>133</v>
      </c>
      <c r="Z266" s="6" t="s">
        <v>133</v>
      </c>
      <c r="AA266" s="6" t="s">
        <v>133</v>
      </c>
      <c r="AB266" s="6" t="s">
        <v>133</v>
      </c>
    </row>
    <row r="267" spans="1:28" ht="15.75" customHeight="1">
      <c r="A267" s="8">
        <v>256</v>
      </c>
      <c r="B267" s="11" t="s">
        <v>1842</v>
      </c>
      <c r="C267" s="6">
        <v>67.900000000000006</v>
      </c>
      <c r="D267" s="6">
        <v>1.1200000000000001</v>
      </c>
      <c r="E267" s="6">
        <v>6.25</v>
      </c>
      <c r="F267" s="10" t="s">
        <v>1843</v>
      </c>
      <c r="G267" s="6" t="s">
        <v>133</v>
      </c>
      <c r="H267" t="s">
        <v>134</v>
      </c>
      <c r="I267" s="7">
        <v>301</v>
      </c>
      <c r="J267" s="7">
        <v>534</v>
      </c>
      <c r="K267" s="7">
        <v>276</v>
      </c>
      <c r="L267" s="7">
        <v>133</v>
      </c>
      <c r="M267" s="6" t="s">
        <v>133</v>
      </c>
      <c r="N267" s="7">
        <v>371</v>
      </c>
      <c r="O267" s="7">
        <v>259</v>
      </c>
      <c r="P267" s="7">
        <v>232</v>
      </c>
      <c r="Q267" s="6" t="s">
        <v>133</v>
      </c>
      <c r="R267" s="7">
        <v>382</v>
      </c>
      <c r="S267" s="7">
        <v>401</v>
      </c>
      <c r="T267" s="7">
        <v>152</v>
      </c>
      <c r="U267" s="7">
        <v>410</v>
      </c>
      <c r="V267" s="7">
        <v>554</v>
      </c>
      <c r="W267" s="7">
        <v>572</v>
      </c>
      <c r="X267" s="7">
        <v>362</v>
      </c>
      <c r="Y267" s="7">
        <v>335</v>
      </c>
      <c r="Z267" s="7">
        <v>208</v>
      </c>
      <c r="AA267" s="6" t="s">
        <v>133</v>
      </c>
      <c r="AB267" s="6" t="s">
        <v>133</v>
      </c>
    </row>
    <row r="268" spans="1:28" ht="15.75" customHeight="1">
      <c r="A268" s="8">
        <v>257</v>
      </c>
      <c r="B268" s="11" t="s">
        <v>1844</v>
      </c>
      <c r="C268" s="6" t="s">
        <v>133</v>
      </c>
      <c r="D268" s="6" t="s">
        <v>133</v>
      </c>
      <c r="E268" s="6" t="s">
        <v>133</v>
      </c>
      <c r="F268" s="6" t="s">
        <v>133</v>
      </c>
      <c r="G268" s="6" t="s">
        <v>133</v>
      </c>
      <c r="H268" t="s">
        <v>347</v>
      </c>
      <c r="I268" s="7">
        <v>338</v>
      </c>
      <c r="J268" s="7">
        <v>575</v>
      </c>
      <c r="K268" s="7">
        <v>419</v>
      </c>
      <c r="L268" s="7">
        <v>119</v>
      </c>
      <c r="M268" s="7">
        <v>56</v>
      </c>
      <c r="N268" s="7">
        <v>356</v>
      </c>
      <c r="O268" s="7">
        <v>256</v>
      </c>
      <c r="P268" s="7">
        <v>319</v>
      </c>
      <c r="Q268" s="7">
        <v>100</v>
      </c>
      <c r="R268" s="7">
        <v>375</v>
      </c>
      <c r="S268" s="7">
        <v>394</v>
      </c>
      <c r="T268" s="7">
        <v>156</v>
      </c>
      <c r="U268" s="7">
        <v>394</v>
      </c>
      <c r="V268" s="7">
        <v>631</v>
      </c>
      <c r="W268" s="7">
        <v>731</v>
      </c>
      <c r="X268" s="7">
        <v>375</v>
      </c>
      <c r="Y268" s="7">
        <v>338</v>
      </c>
      <c r="Z268" s="7">
        <v>300</v>
      </c>
      <c r="AA268" s="7">
        <v>2913</v>
      </c>
      <c r="AB268" s="7">
        <v>6232</v>
      </c>
    </row>
    <row r="269" spans="1:28" ht="15.75" customHeight="1">
      <c r="A269" s="8">
        <v>258</v>
      </c>
      <c r="B269" s="11" t="s">
        <v>1845</v>
      </c>
      <c r="C269" s="12">
        <v>76.5</v>
      </c>
      <c r="D269" s="12">
        <v>1.02</v>
      </c>
      <c r="E269" s="12">
        <v>6.25</v>
      </c>
      <c r="F269" s="12">
        <v>6.4</v>
      </c>
      <c r="G269" s="12" t="s">
        <v>133</v>
      </c>
      <c r="H269" t="s">
        <v>134</v>
      </c>
      <c r="I269" s="15">
        <v>230</v>
      </c>
      <c r="J269" s="15">
        <v>420</v>
      </c>
      <c r="K269" s="15">
        <v>267</v>
      </c>
      <c r="L269" s="15">
        <v>108</v>
      </c>
      <c r="M269" s="15">
        <v>90</v>
      </c>
      <c r="N269" s="15">
        <v>261</v>
      </c>
      <c r="O269" s="15">
        <v>172</v>
      </c>
      <c r="P269" s="15">
        <v>210</v>
      </c>
      <c r="Q269" s="12" t="s">
        <v>133</v>
      </c>
      <c r="R269" s="15">
        <v>281</v>
      </c>
      <c r="S269" s="15">
        <v>267</v>
      </c>
      <c r="T269" s="15">
        <v>96</v>
      </c>
      <c r="U269" s="15">
        <v>281</v>
      </c>
      <c r="V269" s="15">
        <v>600</v>
      </c>
      <c r="W269" s="15">
        <v>484</v>
      </c>
      <c r="X269" s="15">
        <v>274</v>
      </c>
      <c r="Y269" s="15">
        <v>281</v>
      </c>
      <c r="Z269" s="15">
        <v>230</v>
      </c>
      <c r="AA269" t="s">
        <v>1846</v>
      </c>
      <c r="AB269" t="s">
        <v>1847</v>
      </c>
    </row>
    <row r="270" spans="1:28" ht="15.75" customHeight="1">
      <c r="A270" s="8">
        <v>259</v>
      </c>
      <c r="B270" s="11" t="s">
        <v>1848</v>
      </c>
      <c r="C270" s="6">
        <v>81.5</v>
      </c>
      <c r="D270" s="6">
        <v>0.7</v>
      </c>
      <c r="E270" s="6">
        <v>6.25</v>
      </c>
      <c r="F270" s="10" t="s">
        <v>1849</v>
      </c>
      <c r="G270" s="6">
        <v>19.2</v>
      </c>
      <c r="H270" t="s">
        <v>134</v>
      </c>
      <c r="I270" s="7">
        <v>176</v>
      </c>
      <c r="J270" s="7">
        <v>305</v>
      </c>
      <c r="K270" s="7">
        <v>217</v>
      </c>
      <c r="L270" s="7">
        <v>54</v>
      </c>
      <c r="M270" s="7">
        <v>74</v>
      </c>
      <c r="N270" s="7">
        <v>200</v>
      </c>
      <c r="O270" s="7">
        <v>132</v>
      </c>
      <c r="P270" s="7">
        <v>186</v>
      </c>
      <c r="Q270" s="6" t="s">
        <v>133</v>
      </c>
      <c r="R270" s="7">
        <v>225</v>
      </c>
      <c r="S270" s="7">
        <v>193</v>
      </c>
      <c r="T270" s="7">
        <v>85</v>
      </c>
      <c r="U270" s="7">
        <v>209</v>
      </c>
      <c r="V270" s="7">
        <v>564</v>
      </c>
      <c r="W270" s="7">
        <v>440</v>
      </c>
      <c r="X270" s="7">
        <v>190</v>
      </c>
      <c r="Y270" s="7">
        <v>303</v>
      </c>
      <c r="Z270" s="7">
        <v>178</v>
      </c>
      <c r="AA270" s="7">
        <v>1609</v>
      </c>
      <c r="AB270" s="7">
        <v>3771</v>
      </c>
    </row>
    <row r="271" spans="1:28" ht="15.75" customHeight="1">
      <c r="A271" s="8">
        <v>260</v>
      </c>
      <c r="B271" s="11" t="s">
        <v>1850</v>
      </c>
      <c r="C271" s="6">
        <v>88.6</v>
      </c>
      <c r="D271" s="6">
        <v>0.34</v>
      </c>
      <c r="E271" s="6">
        <v>6.25</v>
      </c>
      <c r="F271" s="10" t="s">
        <v>1851</v>
      </c>
      <c r="G271" s="6">
        <v>14.2</v>
      </c>
      <c r="H271" t="s">
        <v>134</v>
      </c>
      <c r="I271" s="7">
        <v>51</v>
      </c>
      <c r="J271" s="7">
        <v>81</v>
      </c>
      <c r="K271" s="7">
        <v>70</v>
      </c>
      <c r="L271" s="7">
        <v>28</v>
      </c>
      <c r="M271" s="7">
        <v>21</v>
      </c>
      <c r="N271" s="7">
        <v>49</v>
      </c>
      <c r="O271" s="7">
        <v>30</v>
      </c>
      <c r="P271" s="7">
        <v>49</v>
      </c>
      <c r="Q271" s="7">
        <v>12</v>
      </c>
      <c r="R271" s="7">
        <v>66</v>
      </c>
      <c r="S271" s="7">
        <v>76</v>
      </c>
      <c r="T271" s="7">
        <v>38</v>
      </c>
      <c r="U271" s="7">
        <v>64</v>
      </c>
      <c r="V271" s="7">
        <v>421</v>
      </c>
      <c r="W271" s="7">
        <v>319</v>
      </c>
      <c r="X271" s="7">
        <v>55</v>
      </c>
      <c r="Y271" s="7">
        <v>187</v>
      </c>
      <c r="Z271" s="7">
        <v>57</v>
      </c>
      <c r="AA271" s="7">
        <v>457</v>
      </c>
      <c r="AB271" s="7">
        <v>1674</v>
      </c>
    </row>
    <row r="272" spans="1:28" ht="15.75" customHeight="1">
      <c r="A272" s="8">
        <v>261</v>
      </c>
      <c r="B272" s="11" t="s">
        <v>1852</v>
      </c>
      <c r="C272" s="6">
        <v>88.8</v>
      </c>
      <c r="D272" s="6">
        <v>0.22</v>
      </c>
      <c r="E272" s="6">
        <v>6.25</v>
      </c>
      <c r="F272" s="10" t="s">
        <v>1853</v>
      </c>
      <c r="G272" s="6">
        <v>10</v>
      </c>
      <c r="H272" t="s">
        <v>134</v>
      </c>
      <c r="I272" s="6">
        <v>20</v>
      </c>
      <c r="J272" s="6">
        <v>37</v>
      </c>
      <c r="K272" s="6">
        <v>63</v>
      </c>
      <c r="L272" s="6">
        <v>16</v>
      </c>
      <c r="M272" s="6" t="s">
        <v>133</v>
      </c>
      <c r="N272" s="6">
        <v>38</v>
      </c>
      <c r="O272" s="6" t="s">
        <v>133</v>
      </c>
      <c r="P272" s="6">
        <v>20</v>
      </c>
      <c r="Q272" s="6">
        <v>20</v>
      </c>
      <c r="R272" s="6">
        <v>30</v>
      </c>
      <c r="S272" s="6">
        <v>256</v>
      </c>
      <c r="T272" s="6">
        <v>14</v>
      </c>
      <c r="U272" s="6" t="s">
        <v>133</v>
      </c>
      <c r="V272" s="6" t="s">
        <v>133</v>
      </c>
      <c r="W272" s="6" t="s">
        <v>133</v>
      </c>
      <c r="X272" s="6" t="s">
        <v>133</v>
      </c>
      <c r="Y272" s="6" t="s">
        <v>133</v>
      </c>
      <c r="Z272" s="6" t="s">
        <v>133</v>
      </c>
      <c r="AA272" s="6" t="s">
        <v>133</v>
      </c>
      <c r="AB272" s="6" t="s">
        <v>133</v>
      </c>
    </row>
    <row r="273" spans="1:28" ht="15.75" customHeight="1">
      <c r="A273" s="8">
        <v>262</v>
      </c>
      <c r="B273" s="11" t="s">
        <v>1854</v>
      </c>
      <c r="C273" s="6">
        <v>85</v>
      </c>
      <c r="D273" s="6">
        <v>0.59</v>
      </c>
      <c r="E273" s="6">
        <v>6.25</v>
      </c>
      <c r="F273" s="10" t="s">
        <v>1855</v>
      </c>
      <c r="G273" s="6">
        <v>18.399999999999999</v>
      </c>
      <c r="H273" t="s">
        <v>134</v>
      </c>
      <c r="I273" s="6" t="s">
        <v>133</v>
      </c>
      <c r="J273" s="6" t="s">
        <v>133</v>
      </c>
      <c r="K273" s="6">
        <v>531</v>
      </c>
      <c r="L273" s="6">
        <v>18</v>
      </c>
      <c r="M273" s="6" t="s">
        <v>133</v>
      </c>
      <c r="N273" s="6" t="s">
        <v>133</v>
      </c>
      <c r="O273" s="6" t="s">
        <v>133</v>
      </c>
      <c r="P273" s="6" t="s">
        <v>133</v>
      </c>
      <c r="Q273" s="6">
        <v>74</v>
      </c>
      <c r="R273" s="6" t="s">
        <v>133</v>
      </c>
      <c r="S273" s="6" t="s">
        <v>133</v>
      </c>
      <c r="T273" s="6" t="s">
        <v>133</v>
      </c>
      <c r="U273" s="6" t="s">
        <v>133</v>
      </c>
      <c r="V273" s="6" t="s">
        <v>133</v>
      </c>
      <c r="W273" s="6" t="s">
        <v>133</v>
      </c>
      <c r="X273" s="6" t="s">
        <v>133</v>
      </c>
      <c r="Y273" s="6" t="s">
        <v>133</v>
      </c>
      <c r="Z273" s="6" t="s">
        <v>133</v>
      </c>
      <c r="AA273" s="6" t="s">
        <v>133</v>
      </c>
      <c r="AB273" s="6" t="s">
        <v>133</v>
      </c>
    </row>
    <row r="274" spans="1:28" ht="15.75" customHeight="1">
      <c r="A274" s="8">
        <v>263</v>
      </c>
      <c r="B274" s="11" t="s">
        <v>1856</v>
      </c>
      <c r="C274" s="6">
        <v>79.5</v>
      </c>
      <c r="D274" s="6">
        <v>0.51</v>
      </c>
      <c r="E274" s="6">
        <v>6.25</v>
      </c>
      <c r="F274" s="10" t="s">
        <v>1857</v>
      </c>
      <c r="G274" s="6">
        <v>11.5</v>
      </c>
      <c r="H274" t="s">
        <v>134</v>
      </c>
      <c r="I274" s="7">
        <v>96</v>
      </c>
      <c r="J274" s="7">
        <v>159</v>
      </c>
      <c r="K274" s="7">
        <v>134</v>
      </c>
      <c r="L274" s="7">
        <v>45</v>
      </c>
      <c r="M274" s="6" t="s">
        <v>133</v>
      </c>
      <c r="N274" s="7">
        <v>143</v>
      </c>
      <c r="O274" s="7">
        <v>86</v>
      </c>
      <c r="P274" s="7">
        <v>118</v>
      </c>
      <c r="Q274" s="6" t="s">
        <v>133</v>
      </c>
      <c r="R274" s="7">
        <v>134</v>
      </c>
      <c r="S274" s="7">
        <v>131</v>
      </c>
      <c r="T274" s="7">
        <v>70</v>
      </c>
      <c r="U274" s="7">
        <v>115</v>
      </c>
      <c r="V274" s="7">
        <v>469</v>
      </c>
      <c r="W274" s="7">
        <v>242</v>
      </c>
      <c r="X274" s="7">
        <v>112</v>
      </c>
      <c r="Y274" s="7">
        <v>118</v>
      </c>
      <c r="Z274" s="7">
        <v>112</v>
      </c>
      <c r="AA274" s="6" t="s">
        <v>133</v>
      </c>
      <c r="AB274" s="6" t="s">
        <v>133</v>
      </c>
    </row>
    <row r="275" spans="1:28" ht="15.75" customHeight="1">
      <c r="A275" s="8">
        <v>264</v>
      </c>
      <c r="B275" s="11" t="s">
        <v>1858</v>
      </c>
      <c r="C275" s="6" t="s">
        <v>133</v>
      </c>
      <c r="D275" s="6" t="s">
        <v>133</v>
      </c>
      <c r="E275" s="6" t="s">
        <v>133</v>
      </c>
      <c r="F275" s="6" t="s">
        <v>133</v>
      </c>
      <c r="G275" s="6" t="s">
        <v>133</v>
      </c>
      <c r="H275" t="s">
        <v>347</v>
      </c>
      <c r="I275" s="6">
        <v>275</v>
      </c>
      <c r="J275" s="6">
        <v>488</v>
      </c>
      <c r="K275" s="6">
        <v>306</v>
      </c>
      <c r="L275" s="6">
        <v>63</v>
      </c>
      <c r="M275" s="6" t="s">
        <v>133</v>
      </c>
      <c r="N275" s="6">
        <v>375</v>
      </c>
      <c r="O275" s="6" t="s">
        <v>133</v>
      </c>
      <c r="P275" s="6">
        <v>275</v>
      </c>
      <c r="Q275" s="6">
        <v>94</v>
      </c>
      <c r="R275" s="6">
        <v>356</v>
      </c>
      <c r="S275" s="6">
        <v>288</v>
      </c>
      <c r="T275" s="6">
        <v>100</v>
      </c>
      <c r="U275" s="6" t="s">
        <v>133</v>
      </c>
      <c r="V275" s="6" t="s">
        <v>133</v>
      </c>
      <c r="W275" s="6" t="s">
        <v>133</v>
      </c>
      <c r="X275" s="6" t="s">
        <v>133</v>
      </c>
      <c r="Y275" s="6" t="s">
        <v>133</v>
      </c>
      <c r="Z275" s="6" t="s">
        <v>133</v>
      </c>
      <c r="AA275" s="6" t="s">
        <v>133</v>
      </c>
      <c r="AB275" s="6" t="s">
        <v>133</v>
      </c>
    </row>
    <row r="276" spans="1:28" ht="15.75" customHeight="1">
      <c r="A276" s="8">
        <v>265</v>
      </c>
      <c r="B276" s="11" t="s">
        <v>184</v>
      </c>
      <c r="C276" s="6">
        <v>75</v>
      </c>
      <c r="D276" s="6">
        <v>1.05</v>
      </c>
      <c r="E276" s="6">
        <v>6.25</v>
      </c>
      <c r="F276" s="10" t="s">
        <v>1859</v>
      </c>
      <c r="G276" s="6">
        <v>33.700000000000003</v>
      </c>
      <c r="H276" t="s">
        <v>134</v>
      </c>
      <c r="I276" s="7">
        <v>273</v>
      </c>
      <c r="J276" s="7">
        <v>457</v>
      </c>
      <c r="K276" s="7">
        <v>479</v>
      </c>
      <c r="L276" s="7">
        <v>61</v>
      </c>
      <c r="M276" s="7">
        <v>63</v>
      </c>
      <c r="N276" s="7">
        <v>289</v>
      </c>
      <c r="O276" s="7">
        <v>204</v>
      </c>
      <c r="P276" s="7">
        <v>247</v>
      </c>
      <c r="Q276" s="6" t="s">
        <v>133</v>
      </c>
      <c r="R276" s="7">
        <v>311</v>
      </c>
      <c r="S276" s="7">
        <v>575</v>
      </c>
      <c r="T276" s="7">
        <v>140</v>
      </c>
      <c r="U276" s="7">
        <v>295</v>
      </c>
      <c r="V276" s="7">
        <v>651</v>
      </c>
      <c r="W276" s="7">
        <v>956</v>
      </c>
      <c r="X276" s="7">
        <v>258</v>
      </c>
      <c r="Y276" s="7">
        <v>252</v>
      </c>
      <c r="Z276" s="7">
        <v>295</v>
      </c>
      <c r="AA276" s="7">
        <v>2449</v>
      </c>
      <c r="AB276" s="7">
        <v>5871</v>
      </c>
    </row>
    <row r="277" spans="1:28" ht="15.75" customHeight="1">
      <c r="A277" s="8">
        <v>266</v>
      </c>
      <c r="B277" s="11" t="s">
        <v>1860</v>
      </c>
      <c r="C277" s="6">
        <v>82.1</v>
      </c>
      <c r="D277" s="6">
        <v>0.74</v>
      </c>
      <c r="E277" s="6">
        <v>6.25</v>
      </c>
      <c r="F277" s="10" t="s">
        <v>1861</v>
      </c>
      <c r="G277" s="6">
        <v>16.3</v>
      </c>
      <c r="H277" t="s">
        <v>134</v>
      </c>
      <c r="I277" s="7">
        <v>199</v>
      </c>
      <c r="J277" s="7">
        <v>352</v>
      </c>
      <c r="K277" s="7">
        <v>226</v>
      </c>
      <c r="L277" s="7">
        <v>78</v>
      </c>
      <c r="M277" s="7">
        <v>65</v>
      </c>
      <c r="N277" s="7">
        <v>232</v>
      </c>
      <c r="O277" s="7">
        <v>176</v>
      </c>
      <c r="P277" s="7">
        <v>195</v>
      </c>
      <c r="Q277" s="6" t="s">
        <v>133</v>
      </c>
      <c r="R277" s="7">
        <v>259</v>
      </c>
      <c r="S277" s="7">
        <v>213</v>
      </c>
      <c r="T277" s="7">
        <v>84</v>
      </c>
      <c r="U277" s="7">
        <v>273</v>
      </c>
      <c r="V277" s="7">
        <v>485</v>
      </c>
      <c r="W277" s="7">
        <v>435</v>
      </c>
      <c r="X277" s="7">
        <v>245</v>
      </c>
      <c r="Y277" s="7">
        <v>245</v>
      </c>
      <c r="Z277" s="7">
        <v>197</v>
      </c>
      <c r="AA277" t="s">
        <v>1862</v>
      </c>
      <c r="AB277" t="s">
        <v>1863</v>
      </c>
    </row>
    <row r="278" spans="1:28" ht="15.75" customHeight="1">
      <c r="A278" s="4">
        <v>267</v>
      </c>
      <c r="B278" s="24" t="s">
        <v>1864</v>
      </c>
      <c r="C278" s="6">
        <v>92.8</v>
      </c>
      <c r="D278" s="6">
        <v>0.19</v>
      </c>
      <c r="E278" s="6">
        <v>6.25</v>
      </c>
      <c r="F278" s="6">
        <v>1.2</v>
      </c>
      <c r="G278" s="6" t="s">
        <v>133</v>
      </c>
      <c r="H278" t="s">
        <v>134</v>
      </c>
      <c r="I278" s="6">
        <v>43</v>
      </c>
      <c r="J278" s="6">
        <v>46</v>
      </c>
      <c r="K278" s="6">
        <v>38</v>
      </c>
      <c r="L278" s="6">
        <v>6</v>
      </c>
      <c r="M278" s="6" t="s">
        <v>133</v>
      </c>
      <c r="N278" s="6">
        <v>53</v>
      </c>
      <c r="O278" s="6" t="s">
        <v>133</v>
      </c>
      <c r="P278" s="6">
        <v>50</v>
      </c>
      <c r="Q278" s="6">
        <v>7</v>
      </c>
      <c r="R278" s="6">
        <v>33</v>
      </c>
      <c r="S278" s="6">
        <v>24</v>
      </c>
      <c r="T278" s="6">
        <v>14</v>
      </c>
      <c r="U278" s="6" t="s">
        <v>133</v>
      </c>
      <c r="V278" s="6" t="s">
        <v>133</v>
      </c>
      <c r="W278" s="6" t="s">
        <v>133</v>
      </c>
      <c r="X278" s="6" t="s">
        <v>133</v>
      </c>
      <c r="Y278" s="6" t="s">
        <v>133</v>
      </c>
      <c r="Z278" s="6" t="s">
        <v>133</v>
      </c>
      <c r="AA278" s="6" t="s">
        <v>133</v>
      </c>
      <c r="AB278" s="6" t="s">
        <v>133</v>
      </c>
    </row>
    <row r="279" spans="1:28" ht="15.75" customHeight="1">
      <c r="A279" s="8">
        <v>268</v>
      </c>
      <c r="B279" s="11" t="s">
        <v>1865</v>
      </c>
      <c r="C279" s="6">
        <v>84</v>
      </c>
      <c r="D279" s="6">
        <v>0.74</v>
      </c>
      <c r="E279" s="6">
        <v>6.25</v>
      </c>
      <c r="F279" s="10" t="s">
        <v>1866</v>
      </c>
      <c r="G279" s="6">
        <v>26.7</v>
      </c>
      <c r="H279" t="s">
        <v>134</v>
      </c>
      <c r="I279" s="7">
        <v>218</v>
      </c>
      <c r="J279" s="7">
        <v>359</v>
      </c>
      <c r="K279" s="7">
        <v>234</v>
      </c>
      <c r="L279" s="7">
        <v>96</v>
      </c>
      <c r="M279" s="7">
        <v>74</v>
      </c>
      <c r="N279" s="7">
        <v>255</v>
      </c>
      <c r="O279" s="7">
        <v>172</v>
      </c>
      <c r="P279" s="7">
        <v>197</v>
      </c>
      <c r="Q279" s="7">
        <v>57</v>
      </c>
      <c r="R279" s="7">
        <v>256</v>
      </c>
      <c r="S279" s="7">
        <v>213</v>
      </c>
      <c r="T279" s="7">
        <v>94</v>
      </c>
      <c r="U279" s="7">
        <v>248</v>
      </c>
      <c r="V279" s="7">
        <v>429</v>
      </c>
      <c r="W279" s="7">
        <v>565</v>
      </c>
      <c r="X279" s="7">
        <v>251</v>
      </c>
      <c r="Y279" s="7">
        <v>227</v>
      </c>
      <c r="Z279" s="7">
        <v>211</v>
      </c>
      <c r="AA279" s="7">
        <v>1918</v>
      </c>
      <c r="AB279" s="7">
        <v>4156</v>
      </c>
    </row>
    <row r="280" spans="1:28" ht="15.75" customHeight="1">
      <c r="A280" s="8">
        <v>269</v>
      </c>
      <c r="B280" s="11" t="s">
        <v>1867</v>
      </c>
      <c r="C280" s="6">
        <v>80</v>
      </c>
      <c r="D280" s="6">
        <v>0.57999999999999996</v>
      </c>
      <c r="E280" s="6">
        <v>6.25</v>
      </c>
      <c r="F280" s="6">
        <v>3.6</v>
      </c>
      <c r="G280" s="6" t="s">
        <v>133</v>
      </c>
      <c r="H280" t="s">
        <v>134</v>
      </c>
      <c r="I280" s="7">
        <v>174</v>
      </c>
      <c r="J280" s="7">
        <v>316</v>
      </c>
      <c r="K280" s="7">
        <v>177</v>
      </c>
      <c r="L280" s="7">
        <v>58</v>
      </c>
      <c r="M280" s="6" t="s">
        <v>133</v>
      </c>
      <c r="N280" s="7">
        <v>203</v>
      </c>
      <c r="O280" s="7">
        <v>153</v>
      </c>
      <c r="P280" s="7">
        <v>177</v>
      </c>
      <c r="Q280" s="6" t="s">
        <v>133</v>
      </c>
      <c r="R280" s="7">
        <v>214</v>
      </c>
      <c r="S280" s="7">
        <v>163</v>
      </c>
      <c r="T280" s="7">
        <v>72</v>
      </c>
      <c r="U280" s="7">
        <v>225</v>
      </c>
      <c r="V280" s="7">
        <v>330</v>
      </c>
      <c r="W280" s="7">
        <v>443</v>
      </c>
      <c r="X280" s="7">
        <v>214</v>
      </c>
      <c r="Y280" s="7">
        <v>177</v>
      </c>
      <c r="Z280" s="7">
        <v>171</v>
      </c>
      <c r="AA280" s="6" t="s">
        <v>133</v>
      </c>
      <c r="AB280" s="6" t="s">
        <v>133</v>
      </c>
    </row>
    <row r="281" spans="1:28" ht="15.75" customHeight="1">
      <c r="A281" s="8">
        <v>270</v>
      </c>
      <c r="B281" s="11" t="s">
        <v>1868</v>
      </c>
      <c r="C281" s="6">
        <v>89.2</v>
      </c>
      <c r="D281" s="6">
        <v>0.64</v>
      </c>
      <c r="E281" s="6">
        <v>6.25</v>
      </c>
      <c r="F281" s="10" t="s">
        <v>1869</v>
      </c>
      <c r="G281" s="6">
        <v>36.1</v>
      </c>
      <c r="H281" t="s">
        <v>134</v>
      </c>
      <c r="I281" s="7">
        <v>218</v>
      </c>
      <c r="J281" s="7">
        <v>400</v>
      </c>
      <c r="K281" s="7">
        <v>254</v>
      </c>
      <c r="L281" s="7">
        <v>80</v>
      </c>
      <c r="M281" s="7">
        <v>38</v>
      </c>
      <c r="N281" s="7">
        <v>250</v>
      </c>
      <c r="O281" s="7">
        <v>196</v>
      </c>
      <c r="P281" s="7">
        <v>204</v>
      </c>
      <c r="Q281" s="6" t="s">
        <v>133</v>
      </c>
      <c r="R281" s="7">
        <v>250</v>
      </c>
      <c r="S281" s="7">
        <v>292</v>
      </c>
      <c r="T281" s="7">
        <v>90</v>
      </c>
      <c r="U281" s="7">
        <v>254</v>
      </c>
      <c r="V281" s="7">
        <v>406</v>
      </c>
      <c r="W281" s="7">
        <v>490</v>
      </c>
      <c r="X281" s="7">
        <v>236</v>
      </c>
      <c r="Y281" s="7">
        <v>182</v>
      </c>
      <c r="Z281" s="7">
        <v>182</v>
      </c>
      <c r="AA281" s="7">
        <v>1942</v>
      </c>
      <c r="AB281" s="7">
        <v>4074</v>
      </c>
    </row>
    <row r="282" spans="1:28" ht="15.75" customHeight="1">
      <c r="A282" s="8">
        <v>271</v>
      </c>
      <c r="B282" s="11" t="s">
        <v>185</v>
      </c>
      <c r="C282" s="6">
        <v>92.6</v>
      </c>
      <c r="D282" s="6">
        <v>0.16</v>
      </c>
      <c r="E282" s="6">
        <v>6.25</v>
      </c>
      <c r="F282" s="10" t="s">
        <v>1870</v>
      </c>
      <c r="G282" s="6">
        <v>10.6</v>
      </c>
      <c r="H282" t="s">
        <v>134</v>
      </c>
      <c r="I282" s="6">
        <v>37</v>
      </c>
      <c r="J282" s="6">
        <v>52</v>
      </c>
      <c r="K282" s="6">
        <v>43</v>
      </c>
      <c r="L282" s="6">
        <v>9</v>
      </c>
      <c r="M282" s="6" t="s">
        <v>133</v>
      </c>
      <c r="N282" s="6">
        <v>33</v>
      </c>
      <c r="O282" s="6" t="s">
        <v>133</v>
      </c>
      <c r="P282" s="6">
        <v>27</v>
      </c>
      <c r="Q282" s="6">
        <v>11</v>
      </c>
      <c r="R282" s="6">
        <v>48</v>
      </c>
      <c r="S282" s="6">
        <v>36</v>
      </c>
      <c r="T282" s="6">
        <v>16</v>
      </c>
      <c r="U282" s="6" t="s">
        <v>133</v>
      </c>
      <c r="V282" s="6" t="s">
        <v>133</v>
      </c>
      <c r="W282" s="6" t="s">
        <v>133</v>
      </c>
      <c r="X282" s="6" t="s">
        <v>133</v>
      </c>
      <c r="Y282" s="6" t="s">
        <v>133</v>
      </c>
      <c r="Z282" s="6" t="s">
        <v>133</v>
      </c>
      <c r="AA282" s="6" t="s">
        <v>133</v>
      </c>
      <c r="AB282" s="6" t="s">
        <v>133</v>
      </c>
    </row>
    <row r="283" spans="1:28" ht="15.75" customHeight="1">
      <c r="A283" s="8">
        <v>272</v>
      </c>
      <c r="B283" s="11" t="s">
        <v>1871</v>
      </c>
      <c r="C283" s="6">
        <v>72</v>
      </c>
      <c r="D283" s="6">
        <v>0.86</v>
      </c>
      <c r="E283" s="6">
        <v>6.25</v>
      </c>
      <c r="F283" s="10" t="s">
        <v>1872</v>
      </c>
      <c r="G283" s="6">
        <v>36.700000000000003</v>
      </c>
      <c r="H283" t="s">
        <v>134</v>
      </c>
      <c r="I283" s="7">
        <v>113</v>
      </c>
      <c r="J283" s="7">
        <v>248</v>
      </c>
      <c r="K283" s="7">
        <v>182</v>
      </c>
      <c r="L283" s="7">
        <v>70</v>
      </c>
      <c r="M283" s="6" t="s">
        <v>133</v>
      </c>
      <c r="N283" s="7">
        <v>236</v>
      </c>
      <c r="O283" s="7">
        <v>113</v>
      </c>
      <c r="P283" s="7">
        <v>145</v>
      </c>
      <c r="Q283" s="6" t="s">
        <v>133</v>
      </c>
      <c r="R283" s="7">
        <v>215</v>
      </c>
      <c r="S283" s="7">
        <v>182</v>
      </c>
      <c r="T283" s="7">
        <v>86</v>
      </c>
      <c r="U283" s="7">
        <v>210</v>
      </c>
      <c r="V283" s="7">
        <v>860</v>
      </c>
      <c r="W283" s="7">
        <v>494</v>
      </c>
      <c r="X283" s="7">
        <v>199</v>
      </c>
      <c r="Y283" s="7">
        <v>156</v>
      </c>
      <c r="Z283" s="7">
        <v>167</v>
      </c>
      <c r="AA283" s="6" t="s">
        <v>133</v>
      </c>
      <c r="AB283" s="6" t="s">
        <v>133</v>
      </c>
    </row>
    <row r="284" spans="1:28" ht="15.75" customHeight="1">
      <c r="A284" s="8">
        <v>273</v>
      </c>
      <c r="B284" s="11" t="s">
        <v>1873</v>
      </c>
      <c r="C284" s="6">
        <v>93.7</v>
      </c>
      <c r="D284" s="6">
        <v>0.18</v>
      </c>
      <c r="E284" s="6">
        <v>6.25</v>
      </c>
      <c r="F284" s="10" t="s">
        <v>1874</v>
      </c>
      <c r="G284" s="6">
        <v>15.1</v>
      </c>
      <c r="H284" t="s">
        <v>134</v>
      </c>
      <c r="I284" s="6">
        <v>54</v>
      </c>
      <c r="J284" s="6">
        <v>75</v>
      </c>
      <c r="K284" s="6">
        <v>48</v>
      </c>
      <c r="L284" s="6">
        <v>10</v>
      </c>
      <c r="M284" s="6" t="s">
        <v>133</v>
      </c>
      <c r="N284" s="6">
        <v>48</v>
      </c>
      <c r="O284" s="6" t="s">
        <v>133</v>
      </c>
      <c r="P284" s="6">
        <v>42</v>
      </c>
      <c r="Q284" s="6">
        <v>4</v>
      </c>
      <c r="R284" s="6">
        <v>71</v>
      </c>
      <c r="S284" s="6">
        <v>126</v>
      </c>
      <c r="T284" s="6">
        <v>29</v>
      </c>
      <c r="U284" s="6" t="s">
        <v>133</v>
      </c>
      <c r="V284" s="6" t="s">
        <v>133</v>
      </c>
      <c r="W284" s="6" t="s">
        <v>133</v>
      </c>
      <c r="X284" s="6" t="s">
        <v>133</v>
      </c>
      <c r="Y284" s="6" t="s">
        <v>133</v>
      </c>
      <c r="Z284" s="6" t="s">
        <v>133</v>
      </c>
      <c r="AA284" s="6" t="s">
        <v>133</v>
      </c>
      <c r="AB284" s="6" t="s">
        <v>133</v>
      </c>
    </row>
    <row r="285" spans="1:28" ht="15.75" customHeight="1">
      <c r="A285" s="8">
        <v>274</v>
      </c>
      <c r="B285" s="11" t="s">
        <v>1875</v>
      </c>
      <c r="C285" s="6" t="s">
        <v>133</v>
      </c>
      <c r="D285" s="6" t="s">
        <v>133</v>
      </c>
      <c r="E285" s="6" t="s">
        <v>133</v>
      </c>
      <c r="F285" s="6" t="s">
        <v>133</v>
      </c>
      <c r="G285" s="6" t="s">
        <v>133</v>
      </c>
      <c r="H285" t="s">
        <v>347</v>
      </c>
      <c r="I285" s="7">
        <v>297</v>
      </c>
      <c r="J285" s="7">
        <v>591</v>
      </c>
      <c r="K285" s="7">
        <v>453</v>
      </c>
      <c r="L285" s="7">
        <v>131</v>
      </c>
      <c r="M285" s="7">
        <v>56</v>
      </c>
      <c r="N285" s="7">
        <v>385</v>
      </c>
      <c r="O285" s="7">
        <v>281</v>
      </c>
      <c r="P285" s="7">
        <v>347</v>
      </c>
      <c r="Q285" s="7">
        <v>113</v>
      </c>
      <c r="R285" s="7">
        <v>410</v>
      </c>
      <c r="S285" s="7">
        <v>425</v>
      </c>
      <c r="T285" s="7">
        <v>155</v>
      </c>
      <c r="U285" s="7">
        <v>423</v>
      </c>
      <c r="V285" s="7">
        <v>582</v>
      </c>
      <c r="W285" s="7">
        <v>728</v>
      </c>
      <c r="X285" s="7">
        <v>350</v>
      </c>
      <c r="Y285" s="7">
        <v>328</v>
      </c>
      <c r="Z285" s="7">
        <v>313</v>
      </c>
      <c r="AA285" s="7">
        <v>3064</v>
      </c>
      <c r="AB285" s="7">
        <v>6368</v>
      </c>
    </row>
    <row r="286" spans="1:28" ht="15.75" customHeight="1">
      <c r="A286" s="8">
        <v>275</v>
      </c>
      <c r="B286" s="11" t="s">
        <v>1876</v>
      </c>
      <c r="C286" s="6" t="s">
        <v>133</v>
      </c>
      <c r="D286" s="6" t="s">
        <v>133</v>
      </c>
      <c r="E286" s="6" t="s">
        <v>133</v>
      </c>
      <c r="F286" s="6" t="s">
        <v>133</v>
      </c>
      <c r="G286" s="6" t="s">
        <v>133</v>
      </c>
      <c r="H286" t="s">
        <v>347</v>
      </c>
      <c r="I286" s="7">
        <v>331</v>
      </c>
      <c r="J286" s="7">
        <v>594</v>
      </c>
      <c r="K286" s="7">
        <v>625</v>
      </c>
      <c r="L286" s="7">
        <v>106</v>
      </c>
      <c r="M286" s="7">
        <v>44</v>
      </c>
      <c r="N286" s="7">
        <v>381</v>
      </c>
      <c r="O286" s="7">
        <v>275</v>
      </c>
      <c r="P286" s="7">
        <v>338</v>
      </c>
      <c r="Q286" s="7">
        <v>106</v>
      </c>
      <c r="R286" s="7">
        <v>425</v>
      </c>
      <c r="S286" s="7">
        <v>400</v>
      </c>
      <c r="T286" s="7">
        <v>156</v>
      </c>
      <c r="U286" s="7">
        <v>381</v>
      </c>
      <c r="V286" s="7">
        <v>625</v>
      </c>
      <c r="W286" s="7">
        <v>719</v>
      </c>
      <c r="X286" s="7">
        <v>338</v>
      </c>
      <c r="Y286" s="7">
        <v>319</v>
      </c>
      <c r="Z286" s="7">
        <v>288</v>
      </c>
      <c r="AA286" s="7">
        <v>3225</v>
      </c>
      <c r="AB286" s="7">
        <v>6451</v>
      </c>
    </row>
    <row r="287" spans="1:28" ht="15.75" customHeight="1">
      <c r="A287" s="4">
        <v>276</v>
      </c>
      <c r="B287" s="24" t="s">
        <v>1877</v>
      </c>
      <c r="C287" s="6">
        <v>74.2</v>
      </c>
      <c r="D287" s="6">
        <v>0.66</v>
      </c>
      <c r="E287" s="6">
        <v>6.25</v>
      </c>
      <c r="F287" s="10" t="s">
        <v>1878</v>
      </c>
      <c r="G287" s="6">
        <v>10.6</v>
      </c>
      <c r="H287" t="s">
        <v>134</v>
      </c>
      <c r="I287" s="6" t="s">
        <v>133</v>
      </c>
      <c r="J287" s="6" t="s">
        <v>133</v>
      </c>
      <c r="K287" s="6">
        <v>252</v>
      </c>
      <c r="L287" s="6">
        <v>40</v>
      </c>
      <c r="M287" s="6" t="s">
        <v>133</v>
      </c>
      <c r="N287" s="6" t="s">
        <v>133</v>
      </c>
      <c r="O287" s="6" t="s">
        <v>133</v>
      </c>
      <c r="P287" s="6" t="s">
        <v>133</v>
      </c>
      <c r="Q287" s="6">
        <v>41</v>
      </c>
      <c r="R287" s="6" t="s">
        <v>133</v>
      </c>
      <c r="S287" s="6" t="s">
        <v>133</v>
      </c>
      <c r="T287" s="6" t="s">
        <v>133</v>
      </c>
      <c r="U287" s="6" t="s">
        <v>133</v>
      </c>
      <c r="V287" s="6" t="s">
        <v>133</v>
      </c>
      <c r="W287" s="6" t="s">
        <v>133</v>
      </c>
      <c r="X287" s="6" t="s">
        <v>133</v>
      </c>
      <c r="Y287" s="6" t="s">
        <v>133</v>
      </c>
      <c r="Z287" s="6" t="s">
        <v>133</v>
      </c>
      <c r="AA287" s="6" t="s">
        <v>133</v>
      </c>
      <c r="AB287" s="6" t="s">
        <v>133</v>
      </c>
    </row>
    <row r="288" spans="1:28" ht="15.75" customHeight="1">
      <c r="A288" s="8">
        <v>277</v>
      </c>
      <c r="B288" s="11" t="s">
        <v>1879</v>
      </c>
      <c r="C288" s="6">
        <v>79</v>
      </c>
      <c r="D288" s="6">
        <v>0.9</v>
      </c>
      <c r="E288" s="6">
        <v>6.25</v>
      </c>
      <c r="F288" s="10" t="s">
        <v>1880</v>
      </c>
      <c r="G288" s="6">
        <v>22</v>
      </c>
      <c r="H288" t="s">
        <v>134</v>
      </c>
      <c r="I288" s="7">
        <v>242</v>
      </c>
      <c r="J288" s="7">
        <v>432</v>
      </c>
      <c r="K288" s="7">
        <v>298</v>
      </c>
      <c r="L288" s="7">
        <v>85</v>
      </c>
      <c r="M288" s="7">
        <v>73</v>
      </c>
      <c r="N288" s="7">
        <v>292</v>
      </c>
      <c r="O288" s="7">
        <v>208</v>
      </c>
      <c r="P288" s="7">
        <v>237</v>
      </c>
      <c r="Q288" s="6" t="s">
        <v>133</v>
      </c>
      <c r="R288" s="7">
        <v>287</v>
      </c>
      <c r="S288" s="7">
        <v>292</v>
      </c>
      <c r="T288" s="7">
        <v>112</v>
      </c>
      <c r="U288" s="7">
        <v>287</v>
      </c>
      <c r="V288" s="7">
        <v>574</v>
      </c>
      <c r="W288" s="7">
        <v>568</v>
      </c>
      <c r="X288" s="7">
        <v>265</v>
      </c>
      <c r="Y288" s="7">
        <v>355</v>
      </c>
      <c r="Z288" s="7">
        <v>230</v>
      </c>
      <c r="AA288" t="s">
        <v>451</v>
      </c>
      <c r="AB288" t="s">
        <v>1881</v>
      </c>
    </row>
    <row r="289" spans="1:28" ht="15.75" customHeight="1">
      <c r="A289" s="8">
        <v>278</v>
      </c>
      <c r="B289" s="11" t="s">
        <v>1882</v>
      </c>
      <c r="C289" s="6" t="s">
        <v>133</v>
      </c>
      <c r="D289" s="6" t="s">
        <v>133</v>
      </c>
      <c r="E289" s="6" t="s">
        <v>133</v>
      </c>
      <c r="F289" s="6" t="s">
        <v>133</v>
      </c>
      <c r="G289" s="6" t="s">
        <v>133</v>
      </c>
      <c r="H289" t="s">
        <v>347</v>
      </c>
      <c r="I289" s="7">
        <v>331</v>
      </c>
      <c r="J289" s="7">
        <v>606</v>
      </c>
      <c r="K289" s="7">
        <v>394</v>
      </c>
      <c r="L289" s="7">
        <v>119</v>
      </c>
      <c r="M289" s="7">
        <v>37</v>
      </c>
      <c r="N289" s="7">
        <v>369</v>
      </c>
      <c r="O289" s="7">
        <v>275</v>
      </c>
      <c r="P289" s="7">
        <v>344</v>
      </c>
      <c r="Q289" s="7">
        <v>81</v>
      </c>
      <c r="R289" s="7">
        <v>394</v>
      </c>
      <c r="S289" s="6" t="s">
        <v>133</v>
      </c>
      <c r="T289" s="7">
        <v>156</v>
      </c>
      <c r="U289" s="7">
        <v>394</v>
      </c>
      <c r="V289" s="7">
        <v>631</v>
      </c>
      <c r="W289" s="7">
        <v>737</v>
      </c>
      <c r="X289" s="7">
        <v>356</v>
      </c>
      <c r="Y289" s="7">
        <v>344</v>
      </c>
      <c r="Z289" s="7">
        <v>300</v>
      </c>
      <c r="AA289" s="7">
        <v>2950</v>
      </c>
      <c r="AB289" s="6" t="s">
        <v>133</v>
      </c>
    </row>
    <row r="290" spans="1:28" ht="16.5" customHeight="1">
      <c r="A290" s="8">
        <v>279</v>
      </c>
      <c r="B290" s="11" t="s">
        <v>1883</v>
      </c>
      <c r="C290" s="6">
        <v>81.2</v>
      </c>
      <c r="D290" s="6">
        <v>0.45</v>
      </c>
      <c r="E290" s="6">
        <v>6.25</v>
      </c>
      <c r="F290" s="10" t="s">
        <v>1884</v>
      </c>
      <c r="G290" s="6">
        <v>12.9</v>
      </c>
      <c r="H290" t="s">
        <v>134</v>
      </c>
      <c r="I290" s="7">
        <v>126</v>
      </c>
      <c r="J290" s="7">
        <v>211</v>
      </c>
      <c r="K290" s="7">
        <v>135</v>
      </c>
      <c r="L290" s="7">
        <v>48</v>
      </c>
      <c r="M290" s="6" t="s">
        <v>133</v>
      </c>
      <c r="N290" s="7">
        <v>155</v>
      </c>
      <c r="O290" s="7">
        <v>104</v>
      </c>
      <c r="P290" s="7">
        <v>138</v>
      </c>
      <c r="Q290" s="6" t="s">
        <v>133</v>
      </c>
      <c r="R290" s="7">
        <v>163</v>
      </c>
      <c r="S290" s="7">
        <v>126</v>
      </c>
      <c r="T290" s="7">
        <v>51</v>
      </c>
      <c r="U290" s="7">
        <v>171</v>
      </c>
      <c r="V290" s="7">
        <v>338</v>
      </c>
      <c r="W290" s="7">
        <v>321</v>
      </c>
      <c r="X290" s="7">
        <v>149</v>
      </c>
      <c r="Y290" s="7">
        <v>126</v>
      </c>
      <c r="Z290" s="7">
        <v>138</v>
      </c>
      <c r="AA290" s="6" t="s">
        <v>133</v>
      </c>
      <c r="AB290" s="6" t="s">
        <v>133</v>
      </c>
    </row>
    <row r="291" spans="1:28" ht="15.75" customHeight="1">
      <c r="A291" s="8">
        <v>280</v>
      </c>
      <c r="B291" s="11" t="s">
        <v>1885</v>
      </c>
      <c r="C291" s="6">
        <v>79.7</v>
      </c>
      <c r="D291" s="6">
        <v>0.9</v>
      </c>
      <c r="E291" s="6">
        <v>6.25</v>
      </c>
      <c r="F291" s="10" t="s">
        <v>1886</v>
      </c>
      <c r="G291" s="6">
        <v>22.8</v>
      </c>
      <c r="H291" t="s">
        <v>134</v>
      </c>
      <c r="I291" s="7">
        <v>287</v>
      </c>
      <c r="J291" s="7">
        <v>529</v>
      </c>
      <c r="K291" s="7">
        <v>326</v>
      </c>
      <c r="L291" s="7">
        <v>146</v>
      </c>
      <c r="M291" s="7">
        <v>95</v>
      </c>
      <c r="N291" s="7">
        <v>332</v>
      </c>
      <c r="O291" s="7">
        <v>253</v>
      </c>
      <c r="P291" s="7">
        <v>281</v>
      </c>
      <c r="Q291" s="6" t="s">
        <v>133</v>
      </c>
      <c r="R291" s="7">
        <v>349</v>
      </c>
      <c r="S291" s="7">
        <v>349</v>
      </c>
      <c r="T291" s="7">
        <v>124</v>
      </c>
      <c r="U291" s="7">
        <v>321</v>
      </c>
      <c r="V291" s="7">
        <v>562</v>
      </c>
      <c r="W291" s="7">
        <v>630</v>
      </c>
      <c r="X291" s="7">
        <v>304</v>
      </c>
      <c r="Y291" s="7">
        <v>355</v>
      </c>
      <c r="Z291" s="7">
        <v>248</v>
      </c>
      <c r="AA291" t="s">
        <v>1887</v>
      </c>
      <c r="AB291" t="s">
        <v>1888</v>
      </c>
    </row>
    <row r="292" spans="1:28" ht="15.75" customHeight="1">
      <c r="A292" s="8">
        <v>281</v>
      </c>
      <c r="B292" s="11" t="s">
        <v>1889</v>
      </c>
      <c r="C292" s="6">
        <v>81.2</v>
      </c>
      <c r="D292" s="6">
        <v>0.75</v>
      </c>
      <c r="E292" s="6">
        <v>6.25</v>
      </c>
      <c r="F292" s="10" t="s">
        <v>1890</v>
      </c>
      <c r="G292" s="6">
        <v>20.8</v>
      </c>
      <c r="H292" t="s">
        <v>134</v>
      </c>
      <c r="I292" s="7">
        <v>214</v>
      </c>
      <c r="J292" s="7">
        <v>364</v>
      </c>
      <c r="K292" s="7">
        <v>203</v>
      </c>
      <c r="L292" s="7">
        <v>58</v>
      </c>
      <c r="M292" s="7">
        <v>61</v>
      </c>
      <c r="N292" s="7">
        <v>236</v>
      </c>
      <c r="O292" s="7">
        <v>167</v>
      </c>
      <c r="P292" s="7">
        <v>218</v>
      </c>
      <c r="Q292" s="6" t="s">
        <v>133</v>
      </c>
      <c r="R292" s="7">
        <v>251</v>
      </c>
      <c r="S292" s="7">
        <v>238</v>
      </c>
      <c r="T292" s="7">
        <v>89</v>
      </c>
      <c r="U292" s="7">
        <v>255</v>
      </c>
      <c r="V292" s="7">
        <v>659</v>
      </c>
      <c r="W292" s="7">
        <v>584</v>
      </c>
      <c r="X292" s="7">
        <v>260</v>
      </c>
      <c r="Y292" s="7">
        <v>206</v>
      </c>
      <c r="Z292" s="7">
        <v>191</v>
      </c>
      <c r="AA292" t="s">
        <v>1891</v>
      </c>
      <c r="AB292" t="s">
        <v>1892</v>
      </c>
    </row>
    <row r="293" spans="1:28" ht="15.75" customHeight="1">
      <c r="A293" s="8">
        <v>282</v>
      </c>
      <c r="B293" s="11" t="s">
        <v>1893</v>
      </c>
      <c r="C293" s="6" t="s">
        <v>133</v>
      </c>
      <c r="D293" s="6" t="s">
        <v>133</v>
      </c>
      <c r="E293" s="6" t="s">
        <v>133</v>
      </c>
      <c r="F293" s="6" t="s">
        <v>133</v>
      </c>
      <c r="G293" s="6" t="s">
        <v>133</v>
      </c>
      <c r="H293" t="s">
        <v>347</v>
      </c>
      <c r="I293" s="6">
        <v>256</v>
      </c>
      <c r="J293" s="6">
        <v>369</v>
      </c>
      <c r="K293" s="6">
        <v>269</v>
      </c>
      <c r="L293" s="6">
        <v>74</v>
      </c>
      <c r="M293" s="6">
        <v>69</v>
      </c>
      <c r="N293" s="6">
        <v>200</v>
      </c>
      <c r="O293" s="6" t="s">
        <v>133</v>
      </c>
      <c r="P293" s="6">
        <v>219</v>
      </c>
      <c r="Q293" s="6">
        <v>87</v>
      </c>
      <c r="R293" s="6">
        <v>319</v>
      </c>
      <c r="S293" s="6" t="s">
        <v>133</v>
      </c>
      <c r="T293" s="6" t="s">
        <v>133</v>
      </c>
      <c r="U293" s="6" t="s">
        <v>133</v>
      </c>
      <c r="V293" s="6" t="s">
        <v>133</v>
      </c>
      <c r="W293" s="6" t="s">
        <v>133</v>
      </c>
      <c r="X293" s="6" t="s">
        <v>133</v>
      </c>
      <c r="Y293" s="6" t="s">
        <v>133</v>
      </c>
      <c r="Z293" s="6" t="s">
        <v>133</v>
      </c>
      <c r="AA293" s="6" t="s">
        <v>133</v>
      </c>
      <c r="AB293" s="6" t="s">
        <v>133</v>
      </c>
    </row>
    <row r="294" spans="1:28" ht="15.75" customHeight="1">
      <c r="A294" s="8">
        <v>283</v>
      </c>
      <c r="B294" s="11" t="s">
        <v>1894</v>
      </c>
      <c r="C294" s="6">
        <v>82</v>
      </c>
      <c r="D294" s="6">
        <v>0.69</v>
      </c>
      <c r="E294" s="6">
        <v>6.25</v>
      </c>
      <c r="F294" s="10" t="s">
        <v>1895</v>
      </c>
      <c r="G294" s="6">
        <v>19</v>
      </c>
      <c r="H294" t="s">
        <v>134</v>
      </c>
      <c r="I294" s="7">
        <v>177</v>
      </c>
      <c r="J294" s="7">
        <v>324</v>
      </c>
      <c r="K294" s="7">
        <v>186</v>
      </c>
      <c r="L294" s="7">
        <v>61</v>
      </c>
      <c r="M294" s="7">
        <v>48</v>
      </c>
      <c r="N294" s="7">
        <v>220</v>
      </c>
      <c r="O294" s="7">
        <v>130</v>
      </c>
      <c r="P294" s="7">
        <v>177</v>
      </c>
      <c r="Q294" s="6" t="s">
        <v>133</v>
      </c>
      <c r="R294" s="7">
        <v>215</v>
      </c>
      <c r="S294" s="7">
        <v>199</v>
      </c>
      <c r="T294" s="7">
        <v>86</v>
      </c>
      <c r="U294" s="7">
        <v>224</v>
      </c>
      <c r="V294" s="7">
        <v>509</v>
      </c>
      <c r="W294" s="7">
        <v>470</v>
      </c>
      <c r="X294" s="7">
        <v>207</v>
      </c>
      <c r="Y294" s="7">
        <v>177</v>
      </c>
      <c r="Z294" s="7">
        <v>168</v>
      </c>
      <c r="AA294" t="s">
        <v>1896</v>
      </c>
      <c r="AB294" t="s">
        <v>1897</v>
      </c>
    </row>
    <row r="295" spans="1:28" ht="15.75" customHeight="1">
      <c r="A295" s="8">
        <v>284</v>
      </c>
      <c r="B295" s="11" t="s">
        <v>1898</v>
      </c>
      <c r="C295" s="6">
        <v>86.8</v>
      </c>
      <c r="D295" s="6">
        <v>0.77</v>
      </c>
      <c r="E295" s="6">
        <v>6.25</v>
      </c>
      <c r="F295" s="10" t="s">
        <v>1899</v>
      </c>
      <c r="G295" s="6">
        <v>34.4</v>
      </c>
      <c r="H295" t="s">
        <v>134</v>
      </c>
      <c r="I295" s="7">
        <v>183</v>
      </c>
      <c r="J295" s="7">
        <v>313</v>
      </c>
      <c r="K295" s="7">
        <v>280</v>
      </c>
      <c r="L295" s="7">
        <v>48</v>
      </c>
      <c r="M295" s="6" t="s">
        <v>133</v>
      </c>
      <c r="N295" s="7">
        <v>284</v>
      </c>
      <c r="O295" s="6" t="s">
        <v>133</v>
      </c>
      <c r="P295" s="7">
        <v>188</v>
      </c>
      <c r="Q295" s="6" t="s">
        <v>133</v>
      </c>
      <c r="R295" s="7">
        <v>308</v>
      </c>
      <c r="S295" s="7">
        <v>226</v>
      </c>
      <c r="T295" s="7">
        <v>53</v>
      </c>
      <c r="U295" s="7">
        <v>241</v>
      </c>
      <c r="V295" s="7">
        <v>443</v>
      </c>
      <c r="W295" s="7">
        <v>438</v>
      </c>
      <c r="X295" s="7">
        <v>226</v>
      </c>
      <c r="Y295" s="7">
        <v>188</v>
      </c>
      <c r="Z295" s="7">
        <v>183</v>
      </c>
      <c r="AA295" s="6" t="s">
        <v>133</v>
      </c>
      <c r="AB295" s="6" t="s">
        <v>133</v>
      </c>
    </row>
    <row r="296" spans="1:28" ht="15.75" customHeight="1">
      <c r="A296" s="4">
        <v>285</v>
      </c>
      <c r="B296" s="24" t="s">
        <v>1900</v>
      </c>
      <c r="C296" s="6">
        <v>92.1</v>
      </c>
      <c r="D296" s="6">
        <v>0.35</v>
      </c>
      <c r="E296" s="6">
        <v>6.25</v>
      </c>
      <c r="F296" s="10" t="s">
        <v>1901</v>
      </c>
      <c r="G296" s="6">
        <v>25.6</v>
      </c>
      <c r="H296" t="s">
        <v>134</v>
      </c>
      <c r="I296" s="7">
        <v>106</v>
      </c>
      <c r="J296" s="7">
        <v>208</v>
      </c>
      <c r="K296" s="7">
        <v>159</v>
      </c>
      <c r="L296" s="7">
        <v>46</v>
      </c>
      <c r="M296" s="7">
        <v>36</v>
      </c>
      <c r="N296" s="7">
        <v>133</v>
      </c>
      <c r="O296" s="7">
        <v>110</v>
      </c>
      <c r="P296" s="7">
        <v>116</v>
      </c>
      <c r="Q296" s="6" t="s">
        <v>133</v>
      </c>
      <c r="R296" s="7">
        <v>133</v>
      </c>
      <c r="S296" s="7">
        <v>139</v>
      </c>
      <c r="T296" s="7">
        <v>56</v>
      </c>
      <c r="U296" s="7">
        <v>139</v>
      </c>
      <c r="V296" s="7">
        <v>217</v>
      </c>
      <c r="W296" s="7">
        <v>257</v>
      </c>
      <c r="X296" s="7">
        <v>113</v>
      </c>
      <c r="Y296" s="7">
        <v>105</v>
      </c>
      <c r="Z296" s="7">
        <v>104</v>
      </c>
      <c r="AA296" s="7">
        <v>1082</v>
      </c>
      <c r="AB296" s="7">
        <v>2213</v>
      </c>
    </row>
    <row r="297" spans="1:28" ht="15.75" customHeight="1">
      <c r="A297" s="8">
        <v>286</v>
      </c>
      <c r="B297" s="11" t="s">
        <v>1902</v>
      </c>
      <c r="C297" s="6">
        <v>77.5</v>
      </c>
      <c r="D297" s="6">
        <v>0.28999999999999998</v>
      </c>
      <c r="E297" s="6">
        <v>6.25</v>
      </c>
      <c r="F297" s="10" t="s">
        <v>1903</v>
      </c>
      <c r="G297" s="6">
        <v>5.9</v>
      </c>
      <c r="H297" t="s">
        <v>134</v>
      </c>
      <c r="I297" s="6" t="s">
        <v>133</v>
      </c>
      <c r="J297" s="6" t="s">
        <v>133</v>
      </c>
      <c r="K297" s="6">
        <v>35</v>
      </c>
      <c r="L297" s="6">
        <v>21</v>
      </c>
      <c r="M297" s="6" t="s">
        <v>133</v>
      </c>
      <c r="N297" s="6" t="s">
        <v>133</v>
      </c>
      <c r="O297" s="6" t="s">
        <v>133</v>
      </c>
      <c r="P297" s="6" t="s">
        <v>133</v>
      </c>
      <c r="Q297" s="6" t="s">
        <v>133</v>
      </c>
      <c r="R297" s="6" t="s">
        <v>133</v>
      </c>
      <c r="S297" s="6" t="s">
        <v>133</v>
      </c>
      <c r="T297" s="6" t="s">
        <v>133</v>
      </c>
      <c r="U297" s="6" t="s">
        <v>133</v>
      </c>
      <c r="V297" s="6" t="s">
        <v>133</v>
      </c>
      <c r="W297" s="6" t="s">
        <v>133</v>
      </c>
      <c r="X297" s="6" t="s">
        <v>133</v>
      </c>
      <c r="Y297" s="6" t="s">
        <v>133</v>
      </c>
      <c r="Z297" s="6" t="s">
        <v>133</v>
      </c>
      <c r="AA297" s="6" t="s">
        <v>133</v>
      </c>
      <c r="AB297" s="6" t="s">
        <v>133</v>
      </c>
    </row>
    <row r="298" spans="1:28" ht="15.75" customHeight="1">
      <c r="A298" s="8">
        <v>287</v>
      </c>
      <c r="B298" s="11" t="s">
        <v>1904</v>
      </c>
      <c r="C298" s="6">
        <v>78</v>
      </c>
      <c r="D298" s="6">
        <v>0.5</v>
      </c>
      <c r="E298" s="6">
        <v>6.25</v>
      </c>
      <c r="F298" s="10" t="s">
        <v>1905</v>
      </c>
      <c r="G298" s="6">
        <v>10.4</v>
      </c>
      <c r="H298" t="s">
        <v>134</v>
      </c>
      <c r="I298" s="7">
        <v>166</v>
      </c>
      <c r="J298" s="7">
        <v>291</v>
      </c>
      <c r="K298" s="7">
        <v>184</v>
      </c>
      <c r="L298" s="7">
        <v>22</v>
      </c>
      <c r="M298" s="7">
        <v>28</v>
      </c>
      <c r="N298" s="7">
        <v>194</v>
      </c>
      <c r="O298" s="7">
        <v>110</v>
      </c>
      <c r="P298" s="7">
        <v>144</v>
      </c>
      <c r="Q298" s="6" t="s">
        <v>133</v>
      </c>
      <c r="R298" s="7">
        <v>181</v>
      </c>
      <c r="S298" s="7">
        <v>184</v>
      </c>
      <c r="T298" s="7">
        <v>72</v>
      </c>
      <c r="U298" s="7">
        <v>175</v>
      </c>
      <c r="V298" s="7">
        <v>275</v>
      </c>
      <c r="W298" s="7">
        <v>312</v>
      </c>
      <c r="X298" s="7">
        <v>156</v>
      </c>
      <c r="Y298" s="7">
        <v>228</v>
      </c>
      <c r="Z298" s="7">
        <v>144</v>
      </c>
      <c r="AA298" t="s">
        <v>1906</v>
      </c>
      <c r="AB298" t="s">
        <v>1907</v>
      </c>
    </row>
    <row r="299" spans="1:28" ht="15.75" customHeight="1">
      <c r="A299" s="8">
        <v>288</v>
      </c>
      <c r="B299" s="11" t="s">
        <v>1908</v>
      </c>
      <c r="C299" s="6">
        <v>81.8</v>
      </c>
      <c r="D299" s="6">
        <v>0.64</v>
      </c>
      <c r="E299" s="6">
        <v>6.25</v>
      </c>
      <c r="F299" s="10" t="s">
        <v>1909</v>
      </c>
      <c r="G299" s="6">
        <v>12.2</v>
      </c>
      <c r="H299" t="s">
        <v>134</v>
      </c>
      <c r="I299" s="7">
        <v>182</v>
      </c>
      <c r="J299" s="7">
        <v>315</v>
      </c>
      <c r="K299" s="7">
        <v>216</v>
      </c>
      <c r="L299" s="7">
        <v>80</v>
      </c>
      <c r="M299" s="7">
        <v>52</v>
      </c>
      <c r="N299" s="7">
        <v>202</v>
      </c>
      <c r="O299" s="7">
        <v>136</v>
      </c>
      <c r="P299" s="7">
        <v>180</v>
      </c>
      <c r="Q299" s="6" t="s">
        <v>133</v>
      </c>
      <c r="R299" s="7">
        <v>224</v>
      </c>
      <c r="S299" s="7">
        <v>186</v>
      </c>
      <c r="T299" s="7">
        <v>74</v>
      </c>
      <c r="U299" s="7">
        <v>212</v>
      </c>
      <c r="V299" s="7">
        <v>368</v>
      </c>
      <c r="W299" s="7">
        <v>458</v>
      </c>
      <c r="X299" s="7">
        <v>194</v>
      </c>
      <c r="Y299" s="7">
        <v>256</v>
      </c>
      <c r="Z299" s="7">
        <v>164</v>
      </c>
      <c r="AA299" t="s">
        <v>1910</v>
      </c>
      <c r="AB299" t="s">
        <v>1911</v>
      </c>
    </row>
    <row r="300" spans="1:28" ht="15.75" customHeight="1">
      <c r="A300" s="8">
        <v>289</v>
      </c>
      <c r="B300" s="11" t="s">
        <v>1912</v>
      </c>
      <c r="C300" s="6">
        <v>84.3</v>
      </c>
      <c r="D300" s="6">
        <v>0.46</v>
      </c>
      <c r="E300" s="6">
        <v>6.25</v>
      </c>
      <c r="F300" s="6">
        <v>2.9</v>
      </c>
      <c r="G300" s="6" t="s">
        <v>133</v>
      </c>
      <c r="H300" t="s">
        <v>134</v>
      </c>
      <c r="I300" s="6">
        <v>148</v>
      </c>
      <c r="J300" s="6">
        <v>136</v>
      </c>
      <c r="K300" s="6">
        <v>65</v>
      </c>
      <c r="L300" s="6" t="s">
        <v>133</v>
      </c>
      <c r="M300" s="6" t="s">
        <v>133</v>
      </c>
      <c r="N300" s="6" t="s">
        <v>133</v>
      </c>
      <c r="O300" s="6" t="s">
        <v>133</v>
      </c>
      <c r="P300" s="6">
        <v>80</v>
      </c>
      <c r="Q300" s="6">
        <v>59</v>
      </c>
      <c r="R300" s="6">
        <v>159</v>
      </c>
      <c r="S300" s="6" t="s">
        <v>133</v>
      </c>
      <c r="T300" s="6" t="s">
        <v>133</v>
      </c>
      <c r="U300" s="6" t="s">
        <v>133</v>
      </c>
      <c r="V300" s="6" t="s">
        <v>133</v>
      </c>
      <c r="W300" s="6" t="s">
        <v>133</v>
      </c>
      <c r="X300" s="6" t="s">
        <v>133</v>
      </c>
      <c r="Y300" s="6" t="s">
        <v>133</v>
      </c>
      <c r="Z300" s="6" t="s">
        <v>133</v>
      </c>
      <c r="AA300" s="6" t="s">
        <v>133</v>
      </c>
      <c r="AB300" s="6" t="s">
        <v>133</v>
      </c>
    </row>
    <row r="301" spans="1:28" ht="15.75" customHeight="1">
      <c r="A301" s="8">
        <v>290</v>
      </c>
      <c r="B301" s="11" t="s">
        <v>1913</v>
      </c>
      <c r="C301" s="6">
        <v>93.8</v>
      </c>
      <c r="D301" s="6">
        <v>0.18</v>
      </c>
      <c r="E301" s="6">
        <v>6.25</v>
      </c>
      <c r="F301" s="10" t="s">
        <v>1914</v>
      </c>
      <c r="G301" s="6">
        <v>13.4</v>
      </c>
      <c r="H301" t="s">
        <v>134</v>
      </c>
      <c r="I301" s="7">
        <v>20</v>
      </c>
      <c r="J301" s="7">
        <v>30</v>
      </c>
      <c r="K301" s="7">
        <v>32</v>
      </c>
      <c r="L301" s="7">
        <v>7</v>
      </c>
      <c r="M301" s="7">
        <v>7</v>
      </c>
      <c r="N301" s="7">
        <v>20</v>
      </c>
      <c r="O301" s="7">
        <v>14</v>
      </c>
      <c r="P301" s="7">
        <v>25</v>
      </c>
      <c r="Q301" s="6" t="s">
        <v>133</v>
      </c>
      <c r="R301" s="7">
        <v>24</v>
      </c>
      <c r="S301" s="7">
        <v>24</v>
      </c>
      <c r="T301" s="7">
        <v>17</v>
      </c>
      <c r="U301" s="7">
        <v>27</v>
      </c>
      <c r="V301" s="7">
        <v>129</v>
      </c>
      <c r="W301" s="7">
        <v>457</v>
      </c>
      <c r="X301" s="7">
        <v>20</v>
      </c>
      <c r="Y301" s="7">
        <v>18</v>
      </c>
      <c r="Z301" s="7">
        <v>28</v>
      </c>
      <c r="AA301" s="7">
        <v>188</v>
      </c>
      <c r="AB301" s="7">
        <v>908</v>
      </c>
    </row>
    <row r="302" spans="1:28" ht="15.75" customHeight="1">
      <c r="A302" s="8">
        <v>291</v>
      </c>
      <c r="B302" s="11" t="s">
        <v>1915</v>
      </c>
      <c r="C302" s="6">
        <v>91.3</v>
      </c>
      <c r="D302" s="6">
        <v>0.14000000000000001</v>
      </c>
      <c r="E302" s="6">
        <v>6.25</v>
      </c>
      <c r="F302" s="10" t="s">
        <v>1916</v>
      </c>
      <c r="G302" s="6">
        <v>9.1</v>
      </c>
      <c r="H302" t="s">
        <v>134</v>
      </c>
      <c r="I302" s="7">
        <v>22</v>
      </c>
      <c r="J302" s="7">
        <v>36</v>
      </c>
      <c r="K302" s="7">
        <v>17</v>
      </c>
      <c r="L302" s="7">
        <v>10</v>
      </c>
      <c r="M302" s="7">
        <v>1</v>
      </c>
      <c r="N302" s="7">
        <v>18</v>
      </c>
      <c r="O302" s="7">
        <v>13</v>
      </c>
      <c r="P302" s="7">
        <v>25</v>
      </c>
      <c r="Q302" s="6" t="s">
        <v>133</v>
      </c>
      <c r="R302" s="7">
        <v>22</v>
      </c>
      <c r="S302" s="7">
        <v>14</v>
      </c>
      <c r="T302" s="7">
        <v>7</v>
      </c>
      <c r="U302" s="7">
        <v>41</v>
      </c>
      <c r="V302" s="7">
        <v>50</v>
      </c>
      <c r="W302" s="7">
        <v>81</v>
      </c>
      <c r="X302" s="7">
        <v>23</v>
      </c>
      <c r="Y302" s="7">
        <v>31</v>
      </c>
      <c r="Z302" s="7">
        <v>29</v>
      </c>
      <c r="AA302" s="7">
        <v>175</v>
      </c>
      <c r="AB302" s="7">
        <v>451</v>
      </c>
    </row>
    <row r="303" spans="1:28" ht="15.75" customHeight="1">
      <c r="A303" s="4">
        <v>292</v>
      </c>
      <c r="B303" s="24" t="s">
        <v>191</v>
      </c>
      <c r="C303" s="6">
        <v>89.3</v>
      </c>
      <c r="D303" s="6">
        <v>0.5</v>
      </c>
      <c r="E303" s="6">
        <v>6.25</v>
      </c>
      <c r="F303" s="10" t="s">
        <v>1917</v>
      </c>
      <c r="G303" s="6">
        <v>24.4</v>
      </c>
      <c r="H303" t="s">
        <v>134</v>
      </c>
      <c r="I303" s="7">
        <v>106</v>
      </c>
      <c r="J303" s="7">
        <v>210</v>
      </c>
      <c r="K303" s="7">
        <v>157</v>
      </c>
      <c r="L303" s="7">
        <v>32</v>
      </c>
      <c r="M303" s="7">
        <v>24</v>
      </c>
      <c r="N303" s="7">
        <v>142</v>
      </c>
      <c r="O303" s="7">
        <v>86</v>
      </c>
      <c r="P303" s="7">
        <v>127</v>
      </c>
      <c r="Q303" s="6" t="s">
        <v>133</v>
      </c>
      <c r="R303" s="7">
        <v>136</v>
      </c>
      <c r="S303" s="7">
        <v>118</v>
      </c>
      <c r="T303" s="7">
        <v>57</v>
      </c>
      <c r="U303" s="7">
        <v>164</v>
      </c>
      <c r="V303" s="7">
        <v>247</v>
      </c>
      <c r="W303" s="7">
        <v>342</v>
      </c>
      <c r="X303" s="7">
        <v>136</v>
      </c>
      <c r="Y303" s="7">
        <v>126</v>
      </c>
      <c r="Z303" s="7">
        <v>116</v>
      </c>
      <c r="AA303" s="7">
        <v>1064</v>
      </c>
      <c r="AB303" s="7">
        <v>2372</v>
      </c>
    </row>
    <row r="304" spans="1:28" ht="15.75" customHeight="1">
      <c r="A304" s="8">
        <v>293</v>
      </c>
      <c r="B304" s="11" t="s">
        <v>1918</v>
      </c>
      <c r="C304" s="6" t="s">
        <v>133</v>
      </c>
      <c r="D304" s="6" t="s">
        <v>133</v>
      </c>
      <c r="E304" s="6" t="s">
        <v>133</v>
      </c>
      <c r="F304" s="6" t="s">
        <v>133</v>
      </c>
      <c r="G304" s="6" t="s">
        <v>133</v>
      </c>
      <c r="H304" t="s">
        <v>347</v>
      </c>
      <c r="I304" s="6">
        <v>275</v>
      </c>
      <c r="J304" s="6">
        <v>538</v>
      </c>
      <c r="K304" s="6">
        <v>450</v>
      </c>
      <c r="L304" s="6">
        <v>113</v>
      </c>
      <c r="M304" s="6">
        <v>75</v>
      </c>
      <c r="N304" s="6" t="s">
        <v>133</v>
      </c>
      <c r="O304" s="6" t="s">
        <v>133</v>
      </c>
      <c r="P304" s="6" t="s">
        <v>133</v>
      </c>
      <c r="Q304" s="6">
        <v>125</v>
      </c>
      <c r="R304" s="6">
        <v>412</v>
      </c>
      <c r="S304" s="6" t="s">
        <v>133</v>
      </c>
      <c r="T304" s="6">
        <v>163</v>
      </c>
      <c r="U304" s="6" t="s">
        <v>133</v>
      </c>
      <c r="V304" s="6" t="s">
        <v>133</v>
      </c>
      <c r="W304" s="6" t="s">
        <v>133</v>
      </c>
      <c r="X304" s="6" t="s">
        <v>133</v>
      </c>
      <c r="Y304" s="6" t="s">
        <v>133</v>
      </c>
      <c r="Z304" s="6" t="s">
        <v>133</v>
      </c>
      <c r="AA304" s="6" t="s">
        <v>133</v>
      </c>
      <c r="AB304" s="6" t="s">
        <v>133</v>
      </c>
    </row>
    <row r="305" spans="1:28" ht="15.75" customHeight="1">
      <c r="A305" s="8">
        <v>294</v>
      </c>
      <c r="B305" s="11" t="s">
        <v>1919</v>
      </c>
      <c r="C305" s="6">
        <v>92.5</v>
      </c>
      <c r="D305" s="6">
        <v>0.28999999999999998</v>
      </c>
      <c r="E305" s="6">
        <v>6.25</v>
      </c>
      <c r="F305" s="10" t="s">
        <v>1920</v>
      </c>
      <c r="G305" s="6">
        <v>22</v>
      </c>
      <c r="H305" t="s">
        <v>134</v>
      </c>
      <c r="I305" s="7">
        <v>54</v>
      </c>
      <c r="J305" s="7">
        <v>103</v>
      </c>
      <c r="K305" s="7">
        <v>89</v>
      </c>
      <c r="L305" s="7">
        <v>20</v>
      </c>
      <c r="M305" s="7">
        <v>27</v>
      </c>
      <c r="N305" s="7">
        <v>87</v>
      </c>
      <c r="O305" s="7">
        <v>49</v>
      </c>
      <c r="P305" s="7">
        <v>56</v>
      </c>
      <c r="Q305" s="6" t="s">
        <v>133</v>
      </c>
      <c r="R305" s="7">
        <v>67</v>
      </c>
      <c r="S305" s="7">
        <v>72</v>
      </c>
      <c r="T305" s="7">
        <v>40</v>
      </c>
      <c r="U305" s="7">
        <v>78</v>
      </c>
      <c r="V305" s="7">
        <v>110</v>
      </c>
      <c r="W305" s="7">
        <v>292</v>
      </c>
      <c r="X305" s="7">
        <v>69</v>
      </c>
      <c r="Y305" s="7">
        <v>72</v>
      </c>
      <c r="Z305" s="7">
        <v>58</v>
      </c>
      <c r="AA305" t="s">
        <v>1921</v>
      </c>
      <c r="AB305" t="s">
        <v>1922</v>
      </c>
    </row>
    <row r="306" spans="1:28" ht="15.75" customHeight="1">
      <c r="A306" s="8">
        <v>295</v>
      </c>
      <c r="B306" s="11" t="s">
        <v>1923</v>
      </c>
      <c r="C306" s="6" t="s">
        <v>133</v>
      </c>
      <c r="D306" s="6" t="s">
        <v>133</v>
      </c>
      <c r="E306" s="6" t="s">
        <v>133</v>
      </c>
      <c r="F306" s="6" t="s">
        <v>133</v>
      </c>
      <c r="G306" s="6" t="s">
        <v>133</v>
      </c>
      <c r="H306" t="s">
        <v>347</v>
      </c>
      <c r="I306" s="6">
        <v>280</v>
      </c>
      <c r="J306" s="6">
        <v>483</v>
      </c>
      <c r="K306" s="6">
        <v>337</v>
      </c>
      <c r="L306" s="6">
        <v>46</v>
      </c>
      <c r="M306" s="6" t="s">
        <v>133</v>
      </c>
      <c r="N306" s="6">
        <v>232</v>
      </c>
      <c r="O306" s="6" t="s">
        <v>133</v>
      </c>
      <c r="P306" s="6" t="s">
        <v>133</v>
      </c>
      <c r="Q306" s="6">
        <v>182</v>
      </c>
      <c r="R306" s="6">
        <v>351</v>
      </c>
      <c r="S306" s="6">
        <v>194</v>
      </c>
      <c r="T306" s="6">
        <v>126</v>
      </c>
      <c r="U306" s="6" t="s">
        <v>133</v>
      </c>
      <c r="V306" s="6" t="s">
        <v>133</v>
      </c>
      <c r="W306" s="6" t="s">
        <v>133</v>
      </c>
      <c r="X306" s="6" t="s">
        <v>133</v>
      </c>
      <c r="Y306" s="6" t="s">
        <v>133</v>
      </c>
      <c r="Z306" s="6" t="s">
        <v>133</v>
      </c>
      <c r="AA306" s="6" t="s">
        <v>133</v>
      </c>
      <c r="AB306" s="6" t="s">
        <v>133</v>
      </c>
    </row>
    <row r="307" spans="1:28" ht="15.75" customHeight="1">
      <c r="A307" s="8">
        <v>296</v>
      </c>
      <c r="B307" s="11" t="s">
        <v>1924</v>
      </c>
      <c r="C307" s="6" t="s">
        <v>133</v>
      </c>
      <c r="D307" s="6" t="s">
        <v>133</v>
      </c>
      <c r="E307" s="6" t="s">
        <v>133</v>
      </c>
      <c r="F307" s="6" t="s">
        <v>133</v>
      </c>
      <c r="G307" s="6" t="s">
        <v>133</v>
      </c>
      <c r="H307" t="s">
        <v>347</v>
      </c>
      <c r="I307" s="7">
        <v>310</v>
      </c>
      <c r="J307" s="7">
        <v>597</v>
      </c>
      <c r="K307" s="7">
        <v>387</v>
      </c>
      <c r="L307" s="7">
        <v>151</v>
      </c>
      <c r="M307" s="7">
        <v>50</v>
      </c>
      <c r="N307" s="7">
        <v>386</v>
      </c>
      <c r="O307" s="7">
        <v>254</v>
      </c>
      <c r="P307" s="7">
        <v>334</v>
      </c>
      <c r="Q307" s="6" t="s">
        <v>133</v>
      </c>
      <c r="R307" s="7">
        <v>391</v>
      </c>
      <c r="S307" s="7">
        <v>424</v>
      </c>
      <c r="T307" s="7">
        <v>131</v>
      </c>
      <c r="U307" s="7">
        <v>430</v>
      </c>
      <c r="V307" s="7">
        <v>599</v>
      </c>
      <c r="W307" s="7">
        <v>729</v>
      </c>
      <c r="X307" s="7">
        <v>369</v>
      </c>
      <c r="Y307" s="7">
        <v>325</v>
      </c>
      <c r="Z307" s="7">
        <v>284</v>
      </c>
      <c r="AA307" s="7">
        <v>2975</v>
      </c>
      <c r="AB307" s="7">
        <v>6266</v>
      </c>
    </row>
    <row r="308" spans="1:28" ht="15.75" customHeight="1">
      <c r="A308" s="8">
        <v>296</v>
      </c>
      <c r="B308" s="11" t="s">
        <v>192</v>
      </c>
      <c r="C308" s="6">
        <v>91.5</v>
      </c>
      <c r="D308" s="6">
        <v>0.59</v>
      </c>
      <c r="E308" s="6">
        <v>6.25</v>
      </c>
      <c r="F308" s="6">
        <v>3.7</v>
      </c>
      <c r="G308" s="6" t="s">
        <v>133</v>
      </c>
      <c r="H308" t="s">
        <v>134</v>
      </c>
      <c r="I308" s="7">
        <v>83</v>
      </c>
      <c r="J308" s="7">
        <v>136</v>
      </c>
      <c r="K308" s="7">
        <v>165</v>
      </c>
      <c r="L308" s="7">
        <v>17</v>
      </c>
      <c r="M308" s="7">
        <v>19</v>
      </c>
      <c r="N308" s="7">
        <v>77</v>
      </c>
      <c r="O308" s="7">
        <v>71</v>
      </c>
      <c r="P308" s="7">
        <v>100</v>
      </c>
      <c r="Q308" s="7">
        <v>38</v>
      </c>
      <c r="R308" s="7">
        <v>94</v>
      </c>
      <c r="S308" s="7">
        <v>218</v>
      </c>
      <c r="T308" s="7">
        <v>50</v>
      </c>
      <c r="U308" s="7">
        <v>171</v>
      </c>
      <c r="V308" s="7">
        <v>165</v>
      </c>
      <c r="W308" s="7">
        <v>260</v>
      </c>
      <c r="X308" s="7">
        <v>94</v>
      </c>
      <c r="Y308" s="7">
        <v>189</v>
      </c>
      <c r="Z308" s="7">
        <v>100</v>
      </c>
      <c r="AA308" s="7">
        <v>800</v>
      </c>
      <c r="AB308" s="7">
        <v>2047</v>
      </c>
    </row>
    <row r="309" spans="1:28" ht="15.75" customHeight="1">
      <c r="A309" s="8">
        <v>296</v>
      </c>
      <c r="B309" s="11" t="s">
        <v>1925</v>
      </c>
      <c r="C309" s="12" t="s">
        <v>133</v>
      </c>
      <c r="D309" s="12">
        <v>0.54</v>
      </c>
      <c r="E309" s="12">
        <v>6.25</v>
      </c>
      <c r="F309" s="12">
        <v>3.4</v>
      </c>
      <c r="G309" s="12" t="s">
        <v>133</v>
      </c>
      <c r="H309" t="s">
        <v>134</v>
      </c>
      <c r="I309" s="15">
        <v>138</v>
      </c>
      <c r="J309" s="15">
        <v>219</v>
      </c>
      <c r="K309" s="15">
        <v>199</v>
      </c>
      <c r="L309" s="15">
        <v>48</v>
      </c>
      <c r="M309" s="15">
        <v>27</v>
      </c>
      <c r="N309" s="15">
        <v>129</v>
      </c>
      <c r="O309" s="15">
        <v>108</v>
      </c>
      <c r="P309" s="15">
        <v>138</v>
      </c>
      <c r="Q309" s="12">
        <v>54</v>
      </c>
      <c r="R309" s="15">
        <v>159</v>
      </c>
      <c r="S309" s="15">
        <v>168</v>
      </c>
      <c r="T309" s="15">
        <v>68</v>
      </c>
      <c r="U309" s="15">
        <v>179</v>
      </c>
      <c r="V309" s="15">
        <v>311</v>
      </c>
      <c r="W309" s="15">
        <v>419</v>
      </c>
      <c r="X309" s="15">
        <v>138</v>
      </c>
      <c r="Y309" s="15">
        <v>138</v>
      </c>
      <c r="Z309" s="15">
        <v>149</v>
      </c>
      <c r="AA309" s="15">
        <v>1219</v>
      </c>
      <c r="AB309" s="15">
        <v>2789</v>
      </c>
    </row>
    <row r="310" spans="1:28" ht="15.75" customHeight="1">
      <c r="A310" s="4">
        <v>297</v>
      </c>
      <c r="B310" s="24" t="s">
        <v>1926</v>
      </c>
      <c r="C310" s="11">
        <v>84</v>
      </c>
      <c r="D310" s="11">
        <v>0.06</v>
      </c>
      <c r="E310" s="11">
        <v>6.25</v>
      </c>
      <c r="F310" s="10" t="s">
        <v>1927</v>
      </c>
      <c r="G310" s="6">
        <v>2.2999999999999998</v>
      </c>
      <c r="H310" t="s">
        <v>134</v>
      </c>
      <c r="I310" s="7">
        <v>13</v>
      </c>
      <c r="J310" s="7">
        <v>23</v>
      </c>
      <c r="K310" s="7">
        <v>22</v>
      </c>
      <c r="L310" s="7">
        <v>3</v>
      </c>
      <c r="M310" s="7">
        <v>5</v>
      </c>
      <c r="N310" s="7">
        <v>10</v>
      </c>
      <c r="O310" s="7">
        <v>6</v>
      </c>
      <c r="P310" s="7">
        <v>14</v>
      </c>
      <c r="Q310" s="7">
        <v>3</v>
      </c>
      <c r="R310" s="7">
        <v>15</v>
      </c>
      <c r="S310" s="7">
        <v>10</v>
      </c>
      <c r="T310" s="7">
        <v>7</v>
      </c>
      <c r="U310" s="7">
        <v>17</v>
      </c>
      <c r="V310" s="7">
        <v>78</v>
      </c>
      <c r="W310" s="7">
        <v>42</v>
      </c>
      <c r="X310" s="7">
        <v>14</v>
      </c>
      <c r="Y310" s="7">
        <v>13</v>
      </c>
      <c r="Z310" s="7">
        <v>16</v>
      </c>
      <c r="AA310" s="7">
        <v>114</v>
      </c>
      <c r="AB310" s="7">
        <v>311</v>
      </c>
    </row>
    <row r="311" spans="1:28" ht="15.75" customHeight="1">
      <c r="A311" s="8">
        <v>298</v>
      </c>
      <c r="B311" s="11" t="s">
        <v>1928</v>
      </c>
      <c r="C311" s="11">
        <v>82</v>
      </c>
      <c r="D311" s="11">
        <v>0.13</v>
      </c>
      <c r="E311" s="11">
        <v>6.25</v>
      </c>
      <c r="F311" s="10" t="s">
        <v>1929</v>
      </c>
      <c r="G311" s="6">
        <v>5.2</v>
      </c>
      <c r="H311" t="s">
        <v>134</v>
      </c>
      <c r="I311" s="7">
        <v>14</v>
      </c>
      <c r="J311" s="7">
        <v>23</v>
      </c>
      <c r="K311" s="7">
        <v>23</v>
      </c>
      <c r="L311" s="7">
        <v>4</v>
      </c>
      <c r="M311" s="6" t="s">
        <v>133</v>
      </c>
      <c r="N311" s="7">
        <v>13</v>
      </c>
      <c r="O311" s="7">
        <v>10</v>
      </c>
      <c r="P311" s="7">
        <v>16</v>
      </c>
      <c r="Q311" s="6" t="s">
        <v>133</v>
      </c>
      <c r="R311" s="7">
        <v>19</v>
      </c>
      <c r="S311" s="7">
        <v>10</v>
      </c>
      <c r="T311" s="7">
        <v>13</v>
      </c>
      <c r="U311" s="7">
        <v>28</v>
      </c>
      <c r="V311" s="7">
        <v>191</v>
      </c>
      <c r="W311" s="7">
        <v>48</v>
      </c>
      <c r="X311" s="7">
        <v>14</v>
      </c>
      <c r="Y311" s="7">
        <v>22</v>
      </c>
      <c r="Z311" s="7">
        <v>23</v>
      </c>
      <c r="AA311" s="6" t="s">
        <v>133</v>
      </c>
      <c r="AB311" s="6" t="s">
        <v>133</v>
      </c>
    </row>
    <row r="312" spans="1:28" ht="15.75" customHeight="1">
      <c r="A312" s="8">
        <v>299</v>
      </c>
      <c r="B312" s="11" t="s">
        <v>1930</v>
      </c>
      <c r="C312" s="11">
        <v>80.3</v>
      </c>
      <c r="D312" s="11">
        <v>0.22</v>
      </c>
      <c r="E312" s="11">
        <v>6.25</v>
      </c>
      <c r="F312" s="10" t="s">
        <v>1931</v>
      </c>
      <c r="G312" s="6">
        <v>3.9</v>
      </c>
      <c r="H312" t="s">
        <v>134</v>
      </c>
      <c r="I312" s="7">
        <v>47</v>
      </c>
      <c r="J312" s="7">
        <v>76</v>
      </c>
      <c r="K312" s="7">
        <v>59</v>
      </c>
      <c r="L312" s="7">
        <v>29</v>
      </c>
      <c r="M312" s="6" t="s">
        <v>133</v>
      </c>
      <c r="N312" s="7">
        <v>48</v>
      </c>
      <c r="O312" s="7">
        <v>32</v>
      </c>
      <c r="P312" s="7">
        <v>40</v>
      </c>
      <c r="Q312" s="6" t="s">
        <v>133</v>
      </c>
      <c r="R312" s="7">
        <v>63</v>
      </c>
      <c r="S312" s="7">
        <v>47</v>
      </c>
      <c r="T312" s="7">
        <v>25</v>
      </c>
      <c r="U312" s="7">
        <v>82</v>
      </c>
      <c r="V312" s="7">
        <v>311</v>
      </c>
      <c r="W312" s="7">
        <v>169</v>
      </c>
      <c r="X312" s="7">
        <v>55</v>
      </c>
      <c r="Y312" s="7">
        <v>54</v>
      </c>
      <c r="Z312" s="7">
        <v>56</v>
      </c>
      <c r="AA312" s="6" t="s">
        <v>133</v>
      </c>
      <c r="AB312" s="6" t="s">
        <v>133</v>
      </c>
    </row>
    <row r="313" spans="1:28" ht="15.75" customHeight="1">
      <c r="A313" s="8">
        <v>300</v>
      </c>
      <c r="B313" s="11" t="s">
        <v>1932</v>
      </c>
      <c r="C313" s="11">
        <v>71</v>
      </c>
      <c r="D313" s="11">
        <v>0.18</v>
      </c>
      <c r="E313" s="11">
        <v>6.25</v>
      </c>
      <c r="F313" s="10" t="s">
        <v>1933</v>
      </c>
      <c r="G313" s="6">
        <v>4.3</v>
      </c>
      <c r="H313" t="s">
        <v>134</v>
      </c>
      <c r="I313" s="7">
        <v>32</v>
      </c>
      <c r="J313" s="7">
        <v>53</v>
      </c>
      <c r="K313" s="7">
        <v>46</v>
      </c>
      <c r="L313" s="7">
        <v>22</v>
      </c>
      <c r="M313" s="7">
        <v>30</v>
      </c>
      <c r="N313" s="7">
        <v>44</v>
      </c>
      <c r="O313" s="7">
        <v>29</v>
      </c>
      <c r="P313" s="7">
        <v>38</v>
      </c>
      <c r="Q313" s="6" t="s">
        <v>133</v>
      </c>
      <c r="R313" s="7">
        <v>45</v>
      </c>
      <c r="S313" s="7">
        <v>84</v>
      </c>
      <c r="T313" s="7">
        <v>84</v>
      </c>
      <c r="U313" s="7">
        <v>50</v>
      </c>
      <c r="V313" s="7">
        <v>118</v>
      </c>
      <c r="W313" s="7">
        <v>104</v>
      </c>
      <c r="X313" s="7">
        <v>47</v>
      </c>
      <c r="Y313" s="7">
        <v>46</v>
      </c>
      <c r="Z313" s="7">
        <v>44</v>
      </c>
      <c r="AA313" s="7">
        <v>352</v>
      </c>
      <c r="AB313" s="7">
        <v>929</v>
      </c>
    </row>
    <row r="314" spans="1:28" ht="15.75" customHeight="1">
      <c r="A314" s="8">
        <v>301</v>
      </c>
      <c r="B314" s="11" t="s">
        <v>1934</v>
      </c>
      <c r="C314" s="11">
        <v>16</v>
      </c>
      <c r="D314" s="11">
        <v>0.35</v>
      </c>
      <c r="E314" s="11">
        <v>6.25</v>
      </c>
      <c r="F314" s="10" t="s">
        <v>1935</v>
      </c>
      <c r="G314" s="6">
        <v>2.5</v>
      </c>
      <c r="H314" t="s">
        <v>134</v>
      </c>
      <c r="I314" s="7">
        <v>77</v>
      </c>
      <c r="J314" s="7">
        <v>105</v>
      </c>
      <c r="K314" s="7">
        <v>105</v>
      </c>
      <c r="L314" s="7">
        <v>20</v>
      </c>
      <c r="M314" s="6" t="s">
        <v>133</v>
      </c>
      <c r="N314" s="7">
        <v>79</v>
      </c>
      <c r="O314" s="7">
        <v>50</v>
      </c>
      <c r="P314" s="7">
        <v>107</v>
      </c>
      <c r="Q314" s="6" t="s">
        <v>133</v>
      </c>
      <c r="R314" s="7">
        <v>90</v>
      </c>
      <c r="S314" s="7">
        <v>88</v>
      </c>
      <c r="T314" s="7">
        <v>33</v>
      </c>
      <c r="U314" s="7">
        <v>110</v>
      </c>
      <c r="V314" s="7">
        <v>195</v>
      </c>
      <c r="W314" s="7">
        <v>210</v>
      </c>
      <c r="X314" s="7">
        <v>101</v>
      </c>
      <c r="Y314" s="7">
        <v>136</v>
      </c>
      <c r="Z314" s="7">
        <v>127</v>
      </c>
      <c r="AA314" s="6" t="s">
        <v>133</v>
      </c>
      <c r="AB314" s="6" t="s">
        <v>133</v>
      </c>
    </row>
    <row r="315" spans="1:28" ht="15.75" customHeight="1">
      <c r="A315" s="8">
        <v>302</v>
      </c>
      <c r="B315" s="11" t="s">
        <v>1936</v>
      </c>
      <c r="C315" s="11">
        <v>74.2</v>
      </c>
      <c r="D315" s="11">
        <v>0.34</v>
      </c>
      <c r="E315" s="11">
        <v>6.25</v>
      </c>
      <c r="F315" s="10" t="s">
        <v>1937</v>
      </c>
      <c r="G315" s="6">
        <v>7.7</v>
      </c>
      <c r="H315" t="s">
        <v>134</v>
      </c>
      <c r="I315" s="6" t="s">
        <v>133</v>
      </c>
      <c r="J315" s="6" t="s">
        <v>133</v>
      </c>
      <c r="K315" s="7">
        <v>106</v>
      </c>
      <c r="L315" s="7">
        <v>12</v>
      </c>
      <c r="M315" s="6" t="s">
        <v>133</v>
      </c>
      <c r="N315" s="6" t="s">
        <v>133</v>
      </c>
      <c r="O315" s="6" t="s">
        <v>133</v>
      </c>
      <c r="P315" s="6" t="s">
        <v>133</v>
      </c>
      <c r="Q315" s="7">
        <v>17</v>
      </c>
      <c r="R315" s="6" t="s">
        <v>133</v>
      </c>
      <c r="S315" s="6" t="s">
        <v>133</v>
      </c>
      <c r="T315" s="6" t="s">
        <v>133</v>
      </c>
      <c r="U315" s="6" t="s">
        <v>133</v>
      </c>
      <c r="V315" s="6" t="s">
        <v>133</v>
      </c>
      <c r="W315" s="6" t="s">
        <v>133</v>
      </c>
      <c r="X315" s="6" t="s">
        <v>133</v>
      </c>
      <c r="Y315" s="6" t="s">
        <v>133</v>
      </c>
      <c r="Z315" s="6" t="s">
        <v>133</v>
      </c>
      <c r="AA315" s="6" t="s">
        <v>133</v>
      </c>
      <c r="AB315" s="6" t="s">
        <v>133</v>
      </c>
    </row>
    <row r="316" spans="1:28" ht="15.75" customHeight="1">
      <c r="A316" s="8">
        <v>303</v>
      </c>
      <c r="B316" s="11" t="s">
        <v>1938</v>
      </c>
      <c r="C316" s="11">
        <v>10.8</v>
      </c>
      <c r="D316" s="11">
        <v>0.8</v>
      </c>
      <c r="E316" s="11">
        <v>6.25</v>
      </c>
      <c r="F316" s="6">
        <v>5</v>
      </c>
      <c r="G316" s="6" t="s">
        <v>133</v>
      </c>
      <c r="H316" t="s">
        <v>134</v>
      </c>
      <c r="I316" s="7">
        <v>95</v>
      </c>
      <c r="J316" s="7">
        <v>150</v>
      </c>
      <c r="K316" s="7">
        <v>95</v>
      </c>
      <c r="L316" s="7">
        <v>80</v>
      </c>
      <c r="M316" s="7">
        <v>70</v>
      </c>
      <c r="N316" s="7">
        <v>104</v>
      </c>
      <c r="O316" s="7">
        <v>70</v>
      </c>
      <c r="P316" s="7">
        <v>215</v>
      </c>
      <c r="Q316" s="6" t="s">
        <v>133</v>
      </c>
      <c r="R316" s="7">
        <v>140</v>
      </c>
      <c r="S316" s="7">
        <v>135</v>
      </c>
      <c r="T316" s="7">
        <v>40</v>
      </c>
      <c r="U316" s="7">
        <v>155</v>
      </c>
      <c r="V316" s="7">
        <v>250</v>
      </c>
      <c r="W316" s="7">
        <v>315</v>
      </c>
      <c r="X316" s="7">
        <v>138</v>
      </c>
      <c r="Y316" s="6" t="s">
        <v>133</v>
      </c>
      <c r="Z316" s="7">
        <v>115</v>
      </c>
      <c r="AA316" s="6" t="s">
        <v>133</v>
      </c>
      <c r="AB316" s="6" t="s">
        <v>133</v>
      </c>
    </row>
    <row r="317" spans="1:28" ht="15.75" customHeight="1">
      <c r="A317" s="8">
        <v>304</v>
      </c>
      <c r="B317" s="11" t="s">
        <v>1939</v>
      </c>
      <c r="C317" s="41">
        <v>17.2</v>
      </c>
      <c r="D317" s="41">
        <v>0.43</v>
      </c>
      <c r="E317" s="41">
        <v>6.25</v>
      </c>
      <c r="F317" s="13" t="s">
        <v>1940</v>
      </c>
      <c r="G317" s="12">
        <v>3.1</v>
      </c>
      <c r="H317" t="s">
        <v>134</v>
      </c>
      <c r="I317" s="15">
        <v>66</v>
      </c>
      <c r="J317" s="15">
        <v>114</v>
      </c>
      <c r="K317" s="15">
        <v>81</v>
      </c>
      <c r="L317" s="15">
        <v>22</v>
      </c>
      <c r="M317" s="15">
        <v>52</v>
      </c>
      <c r="N317" s="15">
        <v>74</v>
      </c>
      <c r="O317" s="15">
        <v>21</v>
      </c>
      <c r="P317" s="15">
        <v>76</v>
      </c>
      <c r="Q317" s="12" t="s">
        <v>133</v>
      </c>
      <c r="R317" s="15">
        <v>93</v>
      </c>
      <c r="S317" s="15">
        <v>66</v>
      </c>
      <c r="T317" s="15">
        <v>33</v>
      </c>
      <c r="U317" s="15">
        <v>147</v>
      </c>
      <c r="V317" s="15">
        <v>201</v>
      </c>
      <c r="W317" s="15">
        <v>271</v>
      </c>
      <c r="X317" s="15">
        <v>150</v>
      </c>
      <c r="Y317" s="15">
        <v>159</v>
      </c>
      <c r="Z317" s="15">
        <v>98</v>
      </c>
      <c r="AA317" t="s">
        <v>1941</v>
      </c>
      <c r="AB317" t="s">
        <v>1942</v>
      </c>
    </row>
    <row r="318" spans="1:28" ht="15.75" customHeight="1">
      <c r="A318" s="4">
        <v>305</v>
      </c>
      <c r="B318" s="24" t="s">
        <v>1943</v>
      </c>
      <c r="C318" s="6">
        <v>56.2</v>
      </c>
      <c r="D318" s="6">
        <v>0.74</v>
      </c>
      <c r="E318" s="6">
        <v>6.25</v>
      </c>
      <c r="F318" s="10" t="s">
        <v>1944</v>
      </c>
      <c r="G318" s="6">
        <v>5.9</v>
      </c>
      <c r="H318" t="s">
        <v>134</v>
      </c>
      <c r="I318" s="7">
        <v>250</v>
      </c>
      <c r="J318" s="7">
        <v>328</v>
      </c>
      <c r="K318" s="7">
        <v>176</v>
      </c>
      <c r="L318" s="7">
        <v>74</v>
      </c>
      <c r="M318" s="7">
        <v>56</v>
      </c>
      <c r="N318" s="7">
        <v>185</v>
      </c>
      <c r="O318" s="7">
        <v>236</v>
      </c>
      <c r="P318" s="7">
        <v>185</v>
      </c>
      <c r="Q318" s="6" t="s">
        <v>133</v>
      </c>
      <c r="R318" s="7">
        <v>282</v>
      </c>
      <c r="S318" s="7">
        <v>194</v>
      </c>
      <c r="T318" s="7">
        <v>74</v>
      </c>
      <c r="U318" s="7">
        <v>305</v>
      </c>
      <c r="V318" s="7">
        <v>536</v>
      </c>
      <c r="W318" s="7">
        <v>462</v>
      </c>
      <c r="X318" s="7">
        <v>222</v>
      </c>
      <c r="Y318" s="7">
        <v>305</v>
      </c>
      <c r="Z318" s="7">
        <v>213</v>
      </c>
      <c r="AA318" t="s">
        <v>1891</v>
      </c>
      <c r="AB318" t="s">
        <v>1945</v>
      </c>
    </row>
    <row r="319" spans="1:28" ht="15.75" customHeight="1">
      <c r="A319" s="8">
        <v>306</v>
      </c>
      <c r="B319" s="11" t="s">
        <v>1946</v>
      </c>
      <c r="C319" s="6">
        <v>81.7</v>
      </c>
      <c r="D319" s="6">
        <v>0.19</v>
      </c>
      <c r="E319" s="6">
        <v>6.25</v>
      </c>
      <c r="F319" s="10" t="s">
        <v>1947</v>
      </c>
      <c r="G319" s="6">
        <v>6.1</v>
      </c>
      <c r="H319" t="s">
        <v>134</v>
      </c>
      <c r="I319" s="7">
        <v>36</v>
      </c>
      <c r="J319" s="7">
        <v>51</v>
      </c>
      <c r="K319" s="7">
        <v>48</v>
      </c>
      <c r="L319" s="7">
        <v>10</v>
      </c>
      <c r="M319" s="7">
        <v>19</v>
      </c>
      <c r="N319" s="7">
        <v>28</v>
      </c>
      <c r="O319" s="7">
        <v>51</v>
      </c>
      <c r="P319" s="7">
        <v>38</v>
      </c>
      <c r="Q319" s="7">
        <v>10</v>
      </c>
      <c r="R319" s="7">
        <v>46</v>
      </c>
      <c r="S319" s="7">
        <v>27</v>
      </c>
      <c r="T319" s="7">
        <v>17</v>
      </c>
      <c r="U319" s="7">
        <v>72</v>
      </c>
      <c r="V319" s="7">
        <v>285</v>
      </c>
      <c r="W319" s="7">
        <v>114</v>
      </c>
      <c r="X319" s="7">
        <v>40</v>
      </c>
      <c r="Y319" s="7">
        <v>78</v>
      </c>
      <c r="Z319" s="7">
        <v>59</v>
      </c>
      <c r="AA319" s="7">
        <v>337</v>
      </c>
      <c r="AB319" s="7">
        <v>1029</v>
      </c>
    </row>
    <row r="320" spans="1:28" ht="15.75" customHeight="1">
      <c r="A320" s="8">
        <v>307</v>
      </c>
      <c r="B320" s="11" t="s">
        <v>1948</v>
      </c>
      <c r="C320" s="6">
        <v>81.5</v>
      </c>
      <c r="D320" s="6">
        <v>0.11</v>
      </c>
      <c r="E320" s="6">
        <v>6.25</v>
      </c>
      <c r="F320" s="10" t="s">
        <v>1949</v>
      </c>
      <c r="G320" s="6">
        <v>3.5</v>
      </c>
      <c r="H320" t="s">
        <v>134</v>
      </c>
      <c r="I320" s="7">
        <v>6</v>
      </c>
      <c r="J320" s="7">
        <v>14</v>
      </c>
      <c r="K320" s="7">
        <v>15</v>
      </c>
      <c r="L320" s="7">
        <v>23</v>
      </c>
      <c r="M320" s="7">
        <v>11</v>
      </c>
      <c r="N320" s="7">
        <v>14</v>
      </c>
      <c r="O320" s="7">
        <v>12</v>
      </c>
      <c r="P320" s="7">
        <v>19</v>
      </c>
      <c r="Q320" s="7">
        <v>3</v>
      </c>
      <c r="R320" s="7">
        <v>19</v>
      </c>
      <c r="S320" s="7">
        <v>51</v>
      </c>
      <c r="T320" s="7">
        <v>25</v>
      </c>
      <c r="U320" s="7">
        <v>29</v>
      </c>
      <c r="V320" s="7">
        <v>84</v>
      </c>
      <c r="W320" s="7">
        <v>143</v>
      </c>
      <c r="X320" s="7">
        <v>21</v>
      </c>
      <c r="Y320" s="7">
        <v>23</v>
      </c>
      <c r="Z320" s="7">
        <v>33</v>
      </c>
      <c r="AA320" s="7">
        <v>136</v>
      </c>
      <c r="AB320" s="7">
        <v>545</v>
      </c>
    </row>
    <row r="321" spans="1:28" ht="15.75" customHeight="1">
      <c r="A321" s="8">
        <v>308</v>
      </c>
      <c r="B321" s="11" t="s">
        <v>1950</v>
      </c>
      <c r="C321" s="6">
        <v>82.8</v>
      </c>
      <c r="D321" s="6">
        <v>0.13</v>
      </c>
      <c r="E321" s="6">
        <v>6.25</v>
      </c>
      <c r="F321" s="10" t="s">
        <v>1951</v>
      </c>
      <c r="G321" s="6">
        <v>3.9</v>
      </c>
      <c r="H321" t="s">
        <v>134</v>
      </c>
      <c r="I321" s="6" t="s">
        <v>133</v>
      </c>
      <c r="J321" s="6" t="s">
        <v>133</v>
      </c>
      <c r="K321" s="6">
        <v>24</v>
      </c>
      <c r="L321" s="6">
        <v>8</v>
      </c>
      <c r="M321" s="6" t="s">
        <v>133</v>
      </c>
      <c r="N321" s="6" t="s">
        <v>133</v>
      </c>
      <c r="O321" s="6" t="s">
        <v>133</v>
      </c>
      <c r="P321" s="6" t="s">
        <v>133</v>
      </c>
      <c r="Q321" s="6">
        <v>8</v>
      </c>
      <c r="R321" s="6" t="s">
        <v>133</v>
      </c>
      <c r="S321" s="6" t="s">
        <v>133</v>
      </c>
      <c r="T321" s="6" t="s">
        <v>133</v>
      </c>
      <c r="U321" s="6" t="s">
        <v>133</v>
      </c>
      <c r="V321" s="6" t="s">
        <v>133</v>
      </c>
      <c r="W321" s="6" t="s">
        <v>133</v>
      </c>
      <c r="X321" s="6" t="s">
        <v>133</v>
      </c>
      <c r="Y321" s="6" t="s">
        <v>133</v>
      </c>
      <c r="Z321" s="6" t="s">
        <v>133</v>
      </c>
      <c r="AA321" s="6" t="s">
        <v>133</v>
      </c>
      <c r="AB321" s="6" t="s">
        <v>133</v>
      </c>
    </row>
    <row r="322" spans="1:28" ht="15.75" customHeight="1">
      <c r="A322" s="8">
        <v>309</v>
      </c>
      <c r="B322" s="11" t="s">
        <v>1952</v>
      </c>
      <c r="C322" s="6">
        <v>83</v>
      </c>
      <c r="D322" s="6">
        <v>0.1</v>
      </c>
      <c r="E322" s="6">
        <v>6.25</v>
      </c>
      <c r="F322" s="10" t="s">
        <v>1953</v>
      </c>
      <c r="G322" s="6">
        <v>3.4</v>
      </c>
      <c r="H322" t="s">
        <v>134</v>
      </c>
      <c r="I322" s="6" t="s">
        <v>133</v>
      </c>
      <c r="J322" s="6" t="s">
        <v>133</v>
      </c>
      <c r="K322" s="6">
        <v>65</v>
      </c>
      <c r="L322" s="6">
        <v>6</v>
      </c>
      <c r="M322" s="6" t="s">
        <v>133</v>
      </c>
      <c r="N322" s="6" t="s">
        <v>133</v>
      </c>
      <c r="O322" s="6" t="s">
        <v>133</v>
      </c>
      <c r="P322" s="6" t="s">
        <v>133</v>
      </c>
      <c r="Q322" s="6">
        <v>12</v>
      </c>
      <c r="R322" s="6" t="s">
        <v>133</v>
      </c>
      <c r="S322" s="6" t="s">
        <v>133</v>
      </c>
      <c r="T322" s="6" t="s">
        <v>133</v>
      </c>
      <c r="U322" s="6" t="s">
        <v>133</v>
      </c>
      <c r="V322" s="6" t="s">
        <v>133</v>
      </c>
      <c r="W322" s="6" t="s">
        <v>133</v>
      </c>
      <c r="X322" s="6" t="s">
        <v>133</v>
      </c>
      <c r="Y322" s="6" t="s">
        <v>133</v>
      </c>
      <c r="Z322" s="6" t="s">
        <v>133</v>
      </c>
      <c r="AA322" s="6" t="s">
        <v>133</v>
      </c>
      <c r="AB322" s="6" t="s">
        <v>133</v>
      </c>
    </row>
    <row r="323" spans="1:28" ht="15.75" customHeight="1">
      <c r="A323" s="8">
        <v>310</v>
      </c>
      <c r="B323" s="11" t="s">
        <v>1954</v>
      </c>
      <c r="C323" s="6">
        <v>13.2</v>
      </c>
      <c r="D323" s="6">
        <v>0.54</v>
      </c>
      <c r="E323" s="6">
        <v>6.25</v>
      </c>
      <c r="F323" s="10" t="s">
        <v>1955</v>
      </c>
      <c r="G323" s="6">
        <v>3.8</v>
      </c>
      <c r="H323" t="s">
        <v>134</v>
      </c>
      <c r="I323" s="7">
        <v>124</v>
      </c>
      <c r="J323" s="7">
        <v>198</v>
      </c>
      <c r="K323" s="7">
        <v>117</v>
      </c>
      <c r="L323" s="7">
        <v>49</v>
      </c>
      <c r="M323" s="7">
        <v>74</v>
      </c>
      <c r="N323" s="7">
        <v>126</v>
      </c>
      <c r="O323" s="7">
        <v>117</v>
      </c>
      <c r="P323" s="7">
        <v>120</v>
      </c>
      <c r="Q323" s="6" t="s">
        <v>133</v>
      </c>
      <c r="R323" s="7">
        <v>148</v>
      </c>
      <c r="S323" s="7">
        <v>106</v>
      </c>
      <c r="T323" s="7">
        <v>70</v>
      </c>
      <c r="U323" s="7">
        <v>181</v>
      </c>
      <c r="V323" s="7">
        <v>687</v>
      </c>
      <c r="W323" s="7">
        <v>322</v>
      </c>
      <c r="X323" s="7">
        <v>145</v>
      </c>
      <c r="Y323" s="7">
        <v>144</v>
      </c>
      <c r="Z323" s="7">
        <v>157</v>
      </c>
      <c r="AA323" t="s">
        <v>1956</v>
      </c>
      <c r="AB323" t="s">
        <v>1957</v>
      </c>
    </row>
    <row r="324" spans="1:28" ht="15.75" customHeight="1">
      <c r="A324" s="8">
        <v>311</v>
      </c>
      <c r="B324" s="11" t="s">
        <v>1958</v>
      </c>
      <c r="C324" s="6">
        <v>87.4</v>
      </c>
      <c r="D324" s="6">
        <v>0.13</v>
      </c>
      <c r="E324" s="6">
        <v>6.25</v>
      </c>
      <c r="F324" s="10" t="s">
        <v>1959</v>
      </c>
      <c r="G324" s="6">
        <v>6.1</v>
      </c>
      <c r="H324" t="s">
        <v>134</v>
      </c>
      <c r="I324" s="7">
        <v>23</v>
      </c>
      <c r="J324" s="7">
        <v>22</v>
      </c>
      <c r="K324" s="7">
        <v>43</v>
      </c>
      <c r="L324" s="7">
        <v>12</v>
      </c>
      <c r="M324" s="7">
        <v>10</v>
      </c>
      <c r="N324" s="7">
        <v>30</v>
      </c>
      <c r="O324" s="7">
        <v>17</v>
      </c>
      <c r="P324" s="7">
        <v>12</v>
      </c>
      <c r="Q324" s="7">
        <v>6</v>
      </c>
      <c r="R324" s="7">
        <v>31</v>
      </c>
      <c r="S324" s="7">
        <v>52</v>
      </c>
      <c r="T324" s="7">
        <v>12</v>
      </c>
      <c r="U324" s="7">
        <v>51</v>
      </c>
      <c r="V324" s="7">
        <v>114</v>
      </c>
      <c r="W324" s="7">
        <v>99</v>
      </c>
      <c r="X324" s="7">
        <v>83</v>
      </c>
      <c r="Y324" s="7">
        <v>45</v>
      </c>
      <c r="Z324" s="7">
        <v>23</v>
      </c>
      <c r="AA324" s="7">
        <v>206</v>
      </c>
      <c r="AB324" s="7">
        <v>685</v>
      </c>
    </row>
    <row r="325" spans="1:28" ht="15.75" customHeight="1">
      <c r="A325" s="4">
        <v>312</v>
      </c>
      <c r="B325" s="24" t="s">
        <v>1960</v>
      </c>
      <c r="C325" s="6">
        <v>90.8</v>
      </c>
      <c r="D325" s="6">
        <v>0.06</v>
      </c>
      <c r="E325" s="6">
        <v>6.25</v>
      </c>
      <c r="F325" s="10" t="s">
        <v>1961</v>
      </c>
      <c r="G325" s="6">
        <v>4.2</v>
      </c>
      <c r="H325" t="s">
        <v>134</v>
      </c>
      <c r="I325" s="6" t="s">
        <v>133</v>
      </c>
      <c r="J325" s="6" t="s">
        <v>133</v>
      </c>
      <c r="K325" s="6">
        <v>24</v>
      </c>
      <c r="L325" s="6">
        <v>2</v>
      </c>
      <c r="M325" s="6" t="s">
        <v>133</v>
      </c>
      <c r="N325" s="6" t="s">
        <v>133</v>
      </c>
      <c r="O325" s="6" t="s">
        <v>133</v>
      </c>
      <c r="P325" s="6" t="s">
        <v>133</v>
      </c>
      <c r="Q325" s="6">
        <v>8</v>
      </c>
      <c r="R325" s="6" t="s">
        <v>133</v>
      </c>
      <c r="S325" s="6" t="s">
        <v>133</v>
      </c>
      <c r="T325" s="6" t="s">
        <v>133</v>
      </c>
      <c r="U325" s="6" t="s">
        <v>133</v>
      </c>
      <c r="V325" s="6" t="s">
        <v>133</v>
      </c>
      <c r="W325" s="6" t="s">
        <v>133</v>
      </c>
      <c r="X325" s="6" t="s">
        <v>133</v>
      </c>
      <c r="Y325" s="6" t="s">
        <v>133</v>
      </c>
      <c r="Z325" s="6" t="s">
        <v>133</v>
      </c>
      <c r="AA325" s="6" t="s">
        <v>133</v>
      </c>
      <c r="AB325" s="6" t="s">
        <v>133</v>
      </c>
    </row>
    <row r="326" spans="1:28" ht="15.75" customHeight="1">
      <c r="A326" s="8">
        <v>313</v>
      </c>
      <c r="B326" s="11" t="s">
        <v>1962</v>
      </c>
      <c r="C326" s="6">
        <v>86.6</v>
      </c>
      <c r="D326" s="6">
        <v>0.13</v>
      </c>
      <c r="E326" s="6">
        <v>6.25</v>
      </c>
      <c r="F326" s="10" t="s">
        <v>1963</v>
      </c>
      <c r="G326" s="6">
        <v>5.7</v>
      </c>
      <c r="H326" t="s">
        <v>134</v>
      </c>
      <c r="I326" s="7">
        <v>13</v>
      </c>
      <c r="J326" s="7">
        <v>29</v>
      </c>
      <c r="K326" s="7">
        <v>30</v>
      </c>
      <c r="L326" s="7">
        <v>31</v>
      </c>
      <c r="M326" s="7">
        <v>9</v>
      </c>
      <c r="N326" s="7">
        <v>18</v>
      </c>
      <c r="O326" s="7">
        <v>21</v>
      </c>
      <c r="P326" s="7">
        <v>27</v>
      </c>
      <c r="Q326" s="7">
        <v>4</v>
      </c>
      <c r="R326" s="7">
        <v>40</v>
      </c>
      <c r="S326" s="7">
        <v>17</v>
      </c>
      <c r="T326" s="7">
        <v>17</v>
      </c>
      <c r="U326" s="7">
        <v>40</v>
      </c>
      <c r="V326" s="7">
        <v>92</v>
      </c>
      <c r="W326" s="7">
        <v>143</v>
      </c>
      <c r="X326" s="7">
        <v>16</v>
      </c>
      <c r="Y326" s="7">
        <v>27</v>
      </c>
      <c r="Z326" s="7">
        <v>34</v>
      </c>
      <c r="AA326" s="7">
        <v>222</v>
      </c>
      <c r="AB326" s="7">
        <v>608</v>
      </c>
    </row>
    <row r="327" spans="1:28" ht="15.75" customHeight="1">
      <c r="A327" s="8">
        <v>314</v>
      </c>
      <c r="B327" s="11" t="s">
        <v>1964</v>
      </c>
      <c r="C327" s="6">
        <v>83.2</v>
      </c>
      <c r="D327" s="6">
        <v>0.08</v>
      </c>
      <c r="E327" s="6">
        <v>6.25</v>
      </c>
      <c r="F327" s="10" t="s">
        <v>1965</v>
      </c>
      <c r="G327" s="6">
        <v>2.8</v>
      </c>
      <c r="H327" t="s">
        <v>134</v>
      </c>
      <c r="I327" s="7">
        <v>14</v>
      </c>
      <c r="J327" s="7">
        <v>20</v>
      </c>
      <c r="K327" s="7">
        <v>14</v>
      </c>
      <c r="L327" s="7">
        <v>5</v>
      </c>
      <c r="M327" s="7">
        <v>4</v>
      </c>
      <c r="N327" s="7">
        <v>12</v>
      </c>
      <c r="O327" s="7">
        <v>19</v>
      </c>
      <c r="P327" s="7">
        <v>13</v>
      </c>
      <c r="Q327" s="7">
        <v>4</v>
      </c>
      <c r="R327" s="7">
        <v>20</v>
      </c>
      <c r="S327" s="7">
        <v>6</v>
      </c>
      <c r="T327" s="7">
        <v>5</v>
      </c>
      <c r="U327" s="7">
        <v>22</v>
      </c>
      <c r="V327" s="7">
        <v>224</v>
      </c>
      <c r="W327" s="7">
        <v>43</v>
      </c>
      <c r="X327" s="7">
        <v>12</v>
      </c>
      <c r="Y327" s="7">
        <v>11</v>
      </c>
      <c r="Z327" s="7">
        <v>25</v>
      </c>
      <c r="AA327" s="7">
        <v>125</v>
      </c>
      <c r="AB327" s="7">
        <v>473</v>
      </c>
    </row>
    <row r="328" spans="1:28" ht="15.75" customHeight="1">
      <c r="A328" s="8">
        <v>315</v>
      </c>
      <c r="B328" s="11" t="s">
        <v>1966</v>
      </c>
      <c r="C328" s="6">
        <v>79.599999999999994</v>
      </c>
      <c r="D328" s="6">
        <v>0.13</v>
      </c>
      <c r="E328" s="6">
        <v>6.25</v>
      </c>
      <c r="F328" s="10" t="s">
        <v>1967</v>
      </c>
      <c r="G328" s="6">
        <v>3.7</v>
      </c>
      <c r="H328" t="s">
        <v>134</v>
      </c>
      <c r="I328" s="7">
        <v>36</v>
      </c>
      <c r="J328" s="7">
        <v>52</v>
      </c>
      <c r="K328" s="7">
        <v>42</v>
      </c>
      <c r="L328" s="7">
        <v>8</v>
      </c>
      <c r="M328" s="7">
        <v>18</v>
      </c>
      <c r="N328" s="7">
        <v>38</v>
      </c>
      <c r="O328" s="7">
        <v>20</v>
      </c>
      <c r="P328" s="7">
        <v>49</v>
      </c>
      <c r="Q328" s="7">
        <v>14</v>
      </c>
      <c r="R328" s="7">
        <v>38</v>
      </c>
      <c r="S328" s="7">
        <v>47</v>
      </c>
      <c r="T328" s="7">
        <v>17</v>
      </c>
      <c r="U328" s="7">
        <v>29</v>
      </c>
      <c r="V328" s="7">
        <v>68</v>
      </c>
      <c r="W328" s="7">
        <v>143</v>
      </c>
      <c r="X328" s="7">
        <v>27</v>
      </c>
      <c r="Y328" s="7">
        <v>25</v>
      </c>
      <c r="Z328" s="7">
        <v>29</v>
      </c>
      <c r="AA328" s="7">
        <v>315</v>
      </c>
      <c r="AB328" s="7">
        <v>700</v>
      </c>
    </row>
    <row r="329" spans="1:28" ht="15.75" customHeight="1">
      <c r="A329" s="8">
        <v>316</v>
      </c>
      <c r="B329" s="11" t="s">
        <v>1968</v>
      </c>
      <c r="C329" s="6">
        <v>82.9</v>
      </c>
      <c r="D329" s="6">
        <v>0.16</v>
      </c>
      <c r="E329" s="6">
        <v>6.25</v>
      </c>
      <c r="F329" s="10" t="s">
        <v>1969</v>
      </c>
      <c r="G329" s="6">
        <v>5.4</v>
      </c>
      <c r="H329" t="s">
        <v>134</v>
      </c>
      <c r="I329" s="6">
        <v>40</v>
      </c>
      <c r="J329" s="6">
        <v>52</v>
      </c>
      <c r="K329" s="6">
        <v>40</v>
      </c>
      <c r="L329" s="6">
        <v>7</v>
      </c>
      <c r="M329" s="6" t="s">
        <v>133</v>
      </c>
      <c r="N329" s="6">
        <v>54</v>
      </c>
      <c r="O329" s="6" t="s">
        <v>133</v>
      </c>
      <c r="P329" s="6">
        <v>48</v>
      </c>
      <c r="Q329" s="6">
        <v>8</v>
      </c>
      <c r="R329" s="6">
        <v>37</v>
      </c>
      <c r="S329" s="6">
        <v>38</v>
      </c>
      <c r="T329" s="6">
        <v>15</v>
      </c>
      <c r="U329" s="6" t="s">
        <v>133</v>
      </c>
      <c r="V329" s="6" t="s">
        <v>133</v>
      </c>
      <c r="W329" s="6" t="s">
        <v>133</v>
      </c>
      <c r="X329" s="6" t="s">
        <v>133</v>
      </c>
      <c r="Y329" s="6" t="s">
        <v>133</v>
      </c>
      <c r="Z329" s="6" t="s">
        <v>133</v>
      </c>
      <c r="AA329" s="6" t="s">
        <v>133</v>
      </c>
      <c r="AB329" s="6" t="s">
        <v>133</v>
      </c>
    </row>
    <row r="330" spans="1:28" ht="15.75" customHeight="1">
      <c r="A330" s="8">
        <v>317</v>
      </c>
      <c r="B330" s="11" t="s">
        <v>1970</v>
      </c>
      <c r="C330" s="6">
        <v>10.199999999999999</v>
      </c>
      <c r="D330" s="6">
        <v>1.33</v>
      </c>
      <c r="E330" s="6">
        <v>6.25</v>
      </c>
      <c r="F330" s="6">
        <v>8.3000000000000007</v>
      </c>
      <c r="G330" s="6" t="s">
        <v>133</v>
      </c>
      <c r="H330" t="s">
        <v>134</v>
      </c>
      <c r="I330" s="7">
        <v>366</v>
      </c>
      <c r="J330" s="7">
        <v>582</v>
      </c>
      <c r="K330" s="7">
        <v>499</v>
      </c>
      <c r="L330" s="7">
        <v>207</v>
      </c>
      <c r="M330" s="6" t="s">
        <v>133</v>
      </c>
      <c r="N330" s="7">
        <v>357</v>
      </c>
      <c r="O330" s="7">
        <v>350</v>
      </c>
      <c r="P330" s="7">
        <v>399</v>
      </c>
      <c r="Q330" s="6" t="s">
        <v>133</v>
      </c>
      <c r="R330" s="7">
        <v>440</v>
      </c>
      <c r="S330" s="7">
        <v>649</v>
      </c>
      <c r="T330" s="7">
        <v>225</v>
      </c>
      <c r="U330" s="7">
        <v>407</v>
      </c>
      <c r="V330" s="7">
        <v>110</v>
      </c>
      <c r="W330" s="7">
        <v>1471</v>
      </c>
      <c r="X330" s="7">
        <v>624</v>
      </c>
      <c r="Y330" s="7">
        <v>200</v>
      </c>
      <c r="Z330" s="7">
        <v>440</v>
      </c>
      <c r="AA330" s="6" t="s">
        <v>133</v>
      </c>
      <c r="AB330" s="6" t="s">
        <v>133</v>
      </c>
    </row>
    <row r="331" spans="1:28" ht="15.75" customHeight="1">
      <c r="A331" s="8">
        <v>318</v>
      </c>
      <c r="B331" s="11" t="s">
        <v>1971</v>
      </c>
      <c r="C331" s="12">
        <v>89.9</v>
      </c>
      <c r="D331" s="12">
        <v>0.13</v>
      </c>
      <c r="E331" s="12">
        <v>6.25</v>
      </c>
      <c r="F331" s="13" t="s">
        <v>1972</v>
      </c>
      <c r="G331" s="12">
        <v>7.5</v>
      </c>
      <c r="H331" t="s">
        <v>134</v>
      </c>
      <c r="I331" s="15">
        <v>18</v>
      </c>
      <c r="J331" s="15">
        <v>42</v>
      </c>
      <c r="K331" s="15">
        <v>32</v>
      </c>
      <c r="L331" s="15">
        <v>1</v>
      </c>
      <c r="M331" s="15">
        <v>7</v>
      </c>
      <c r="N331" s="15">
        <v>23</v>
      </c>
      <c r="O331" s="15">
        <v>27</v>
      </c>
      <c r="P331" s="15">
        <v>25</v>
      </c>
      <c r="Q331" s="15">
        <v>9</v>
      </c>
      <c r="R331" s="15">
        <v>23</v>
      </c>
      <c r="S331" s="15">
        <v>35</v>
      </c>
      <c r="T331" s="15">
        <v>16</v>
      </c>
      <c r="U331" s="15">
        <v>42</v>
      </c>
      <c r="V331" s="15">
        <v>182</v>
      </c>
      <c r="W331" s="15">
        <v>120</v>
      </c>
      <c r="X331" s="15">
        <v>32</v>
      </c>
      <c r="Y331" s="15">
        <v>26</v>
      </c>
      <c r="Z331" s="15">
        <v>31</v>
      </c>
      <c r="AA331" s="15">
        <v>207</v>
      </c>
      <c r="AB331" s="15">
        <v>691</v>
      </c>
    </row>
    <row r="332" spans="1:28" ht="15.75" customHeight="1">
      <c r="A332" s="4">
        <v>319</v>
      </c>
      <c r="B332" s="24" t="s">
        <v>1973</v>
      </c>
      <c r="C332" s="6">
        <v>61</v>
      </c>
      <c r="D332" s="6">
        <v>2.83</v>
      </c>
      <c r="E332" s="6">
        <v>6.25</v>
      </c>
      <c r="F332" s="10" t="s">
        <v>1974</v>
      </c>
      <c r="G332" s="6">
        <v>29.3</v>
      </c>
      <c r="H332" t="s">
        <v>134</v>
      </c>
      <c r="I332" s="7">
        <v>852</v>
      </c>
      <c r="J332" s="7">
        <v>1435</v>
      </c>
      <c r="K332" s="7">
        <v>1573</v>
      </c>
      <c r="L332" s="7">
        <v>478</v>
      </c>
      <c r="M332" s="7">
        <v>226</v>
      </c>
      <c r="N332" s="7">
        <v>778</v>
      </c>
      <c r="O332" s="7">
        <v>637</v>
      </c>
      <c r="P332" s="7">
        <v>812</v>
      </c>
      <c r="Q332" s="6" t="s">
        <v>133</v>
      </c>
      <c r="R332" s="7">
        <v>886</v>
      </c>
      <c r="S332" s="7">
        <v>1118</v>
      </c>
      <c r="T332" s="7">
        <v>603</v>
      </c>
      <c r="U332" s="7">
        <v>1033</v>
      </c>
      <c r="V332" s="7">
        <v>1590</v>
      </c>
      <c r="W332" s="7">
        <v>2703</v>
      </c>
      <c r="X332" s="7">
        <v>860</v>
      </c>
      <c r="Y332" s="7">
        <v>668</v>
      </c>
      <c r="Z332" s="7">
        <v>713</v>
      </c>
      <c r="AA332" s="7">
        <v>7875</v>
      </c>
      <c r="AB332" s="7">
        <v>17163</v>
      </c>
    </row>
    <row r="333" spans="1:28" ht="15.75" customHeight="1">
      <c r="A333" s="8">
        <v>320</v>
      </c>
      <c r="B333" s="11" t="s">
        <v>1975</v>
      </c>
      <c r="C333" s="6">
        <v>74</v>
      </c>
      <c r="D333" s="6">
        <v>2.56</v>
      </c>
      <c r="E333" s="6">
        <v>6.25</v>
      </c>
      <c r="F333" s="10" t="s">
        <v>1976</v>
      </c>
      <c r="G333" s="6">
        <v>47.8</v>
      </c>
      <c r="H333" t="s">
        <v>134</v>
      </c>
      <c r="I333" s="6">
        <v>940</v>
      </c>
      <c r="J333" s="6">
        <v>1452</v>
      </c>
      <c r="K333" s="6">
        <v>1249</v>
      </c>
      <c r="L333" s="6">
        <v>376</v>
      </c>
      <c r="M333" s="6">
        <v>205</v>
      </c>
      <c r="N333" s="6">
        <v>783</v>
      </c>
      <c r="O333" s="6">
        <v>627</v>
      </c>
      <c r="P333" s="6">
        <v>714</v>
      </c>
      <c r="Q333" s="6">
        <v>172</v>
      </c>
      <c r="R333" s="6">
        <v>947</v>
      </c>
      <c r="S333" s="6">
        <v>1037</v>
      </c>
      <c r="T333" s="6">
        <v>407</v>
      </c>
      <c r="U333" s="6">
        <v>1001</v>
      </c>
      <c r="V333" s="6">
        <v>1398</v>
      </c>
      <c r="W333" s="6">
        <v>2202</v>
      </c>
      <c r="X333" s="6">
        <v>899</v>
      </c>
      <c r="Y333" s="6">
        <v>755</v>
      </c>
      <c r="Z333" s="6">
        <v>911</v>
      </c>
      <c r="AA333" s="6">
        <v>7465</v>
      </c>
      <c r="AB333" s="6">
        <v>16075</v>
      </c>
    </row>
    <row r="334" spans="1:28" ht="15.75" customHeight="1">
      <c r="A334" s="8">
        <v>321</v>
      </c>
      <c r="B334" s="11" t="s">
        <v>1977</v>
      </c>
      <c r="C334" s="6" t="s">
        <v>133</v>
      </c>
      <c r="D334" s="6" t="s">
        <v>133</v>
      </c>
      <c r="E334" s="6" t="s">
        <v>133</v>
      </c>
      <c r="F334" s="6" t="s">
        <v>133</v>
      </c>
      <c r="G334" s="6" t="s">
        <v>133</v>
      </c>
      <c r="H334" t="s">
        <v>347</v>
      </c>
      <c r="I334" s="7">
        <v>281</v>
      </c>
      <c r="J334" s="7">
        <v>480</v>
      </c>
      <c r="K334" s="7">
        <v>508</v>
      </c>
      <c r="L334" s="7">
        <v>151</v>
      </c>
      <c r="M334" s="7">
        <v>75</v>
      </c>
      <c r="N334" s="7">
        <v>266</v>
      </c>
      <c r="O334" s="7">
        <v>206</v>
      </c>
      <c r="P334" s="7">
        <v>228</v>
      </c>
      <c r="Q334" s="7">
        <v>81</v>
      </c>
      <c r="R334" s="7">
        <v>285</v>
      </c>
      <c r="S334" s="7">
        <v>364</v>
      </c>
      <c r="T334" s="7">
        <v>175</v>
      </c>
      <c r="U334" s="7">
        <v>352</v>
      </c>
      <c r="V334" s="7">
        <v>430</v>
      </c>
      <c r="W334" s="7">
        <v>799</v>
      </c>
      <c r="X334" s="7">
        <v>288</v>
      </c>
      <c r="Y334" s="7">
        <v>255</v>
      </c>
      <c r="Z334" s="7">
        <v>174</v>
      </c>
      <c r="AA334" s="7">
        <v>2561</v>
      </c>
      <c r="AB334" s="7">
        <v>5398</v>
      </c>
    </row>
    <row r="335" spans="1:28" ht="15.75" customHeight="1">
      <c r="A335" s="8">
        <v>322</v>
      </c>
      <c r="B335" s="11" t="s">
        <v>1978</v>
      </c>
      <c r="C335" s="6" t="s">
        <v>133</v>
      </c>
      <c r="D335" s="6" t="s">
        <v>133</v>
      </c>
      <c r="E335" s="6" t="s">
        <v>133</v>
      </c>
      <c r="F335" s="6" t="s">
        <v>133</v>
      </c>
      <c r="G335" s="6" t="s">
        <v>133</v>
      </c>
      <c r="H335" t="s">
        <v>347</v>
      </c>
      <c r="I335" s="7">
        <v>70</v>
      </c>
      <c r="J335" s="7">
        <v>782</v>
      </c>
      <c r="K335" s="7">
        <v>568</v>
      </c>
      <c r="L335" s="7">
        <v>93</v>
      </c>
      <c r="M335" s="7">
        <v>63</v>
      </c>
      <c r="N335" s="7">
        <v>467</v>
      </c>
      <c r="O335" s="7">
        <v>227</v>
      </c>
      <c r="P335" s="7">
        <v>319</v>
      </c>
      <c r="Q335" s="6" t="s">
        <v>133</v>
      </c>
      <c r="R335" s="7">
        <v>539</v>
      </c>
      <c r="S335" s="7">
        <v>250</v>
      </c>
      <c r="T335" s="7">
        <v>357</v>
      </c>
      <c r="U335" s="7">
        <v>501</v>
      </c>
      <c r="V335" s="7">
        <v>646</v>
      </c>
      <c r="W335" s="7">
        <v>576</v>
      </c>
      <c r="X335" s="7">
        <v>266</v>
      </c>
      <c r="Y335" s="7">
        <v>280</v>
      </c>
      <c r="Z335" s="7">
        <v>356</v>
      </c>
      <c r="AA335" s="7">
        <v>3207</v>
      </c>
      <c r="AB335" s="7">
        <v>6439</v>
      </c>
    </row>
    <row r="336" spans="1:28" ht="15.75" customHeight="1">
      <c r="A336" s="8">
        <v>322</v>
      </c>
      <c r="B336" s="11" t="s">
        <v>1979</v>
      </c>
      <c r="C336" s="6" t="s">
        <v>133</v>
      </c>
      <c r="D336" s="6">
        <v>2.4300000000000002</v>
      </c>
      <c r="E336" s="6">
        <v>6.25</v>
      </c>
      <c r="F336" s="6">
        <v>15.2</v>
      </c>
      <c r="G336" s="6" t="s">
        <v>133</v>
      </c>
      <c r="H336" t="s">
        <v>134</v>
      </c>
      <c r="I336" s="7">
        <v>700</v>
      </c>
      <c r="J336" s="7">
        <v>943</v>
      </c>
      <c r="K336" s="7">
        <v>979</v>
      </c>
      <c r="L336" s="7">
        <v>272</v>
      </c>
      <c r="M336" s="7">
        <v>454</v>
      </c>
      <c r="N336" s="7">
        <v>909</v>
      </c>
      <c r="O336" s="7">
        <v>1237</v>
      </c>
      <c r="P336" s="7">
        <v>651</v>
      </c>
      <c r="Q336" s="7">
        <v>197</v>
      </c>
      <c r="R336" s="7">
        <v>919</v>
      </c>
      <c r="S336" s="7">
        <v>634</v>
      </c>
      <c r="T336" s="7">
        <v>471</v>
      </c>
      <c r="U336" s="7">
        <v>989</v>
      </c>
      <c r="V336" s="7">
        <v>1533</v>
      </c>
      <c r="W336" s="7">
        <v>1946</v>
      </c>
      <c r="X336" s="7">
        <v>792</v>
      </c>
      <c r="Y336" s="7">
        <v>841</v>
      </c>
      <c r="Z336" s="7">
        <v>707</v>
      </c>
      <c r="AA336" s="7">
        <v>7261</v>
      </c>
      <c r="AB336" s="7">
        <v>15174</v>
      </c>
    </row>
    <row r="337" spans="1:28" ht="15.75" customHeight="1">
      <c r="A337" s="8">
        <v>323</v>
      </c>
      <c r="B337" s="11" t="s">
        <v>1980</v>
      </c>
      <c r="C337" s="6">
        <v>66</v>
      </c>
      <c r="D337" s="6">
        <v>3.2</v>
      </c>
      <c r="E337" s="6">
        <v>6.25</v>
      </c>
      <c r="F337" s="10" t="s">
        <v>1981</v>
      </c>
      <c r="G337" s="6">
        <v>42.7</v>
      </c>
      <c r="H337" t="s">
        <v>134</v>
      </c>
      <c r="I337" s="6">
        <v>1069</v>
      </c>
      <c r="J337" s="6">
        <v>1472</v>
      </c>
      <c r="K337" s="6">
        <v>1590</v>
      </c>
      <c r="L337" s="6">
        <v>502</v>
      </c>
      <c r="M337" s="6">
        <v>262</v>
      </c>
      <c r="N337" s="6">
        <v>800</v>
      </c>
      <c r="O337" s="6">
        <v>669</v>
      </c>
      <c r="P337" s="6">
        <v>794</v>
      </c>
      <c r="Q337" s="6">
        <v>205</v>
      </c>
      <c r="R337" s="6">
        <v>1018</v>
      </c>
      <c r="S337" s="6">
        <v>1114</v>
      </c>
      <c r="T337" s="6">
        <v>525</v>
      </c>
      <c r="U337" s="6">
        <v>682</v>
      </c>
      <c r="V337" s="6">
        <v>1834</v>
      </c>
      <c r="W337" s="6">
        <v>3002</v>
      </c>
      <c r="X337" s="6">
        <v>1059</v>
      </c>
      <c r="Y337" s="6">
        <v>829</v>
      </c>
      <c r="Z337" s="6">
        <v>781</v>
      </c>
      <c r="AA337" s="6">
        <v>8380</v>
      </c>
      <c r="AB337" s="6">
        <v>18206</v>
      </c>
    </row>
    <row r="338" spans="1:28" ht="15.75" customHeight="1">
      <c r="A338" s="8">
        <v>324</v>
      </c>
      <c r="B338" s="11" t="s">
        <v>1982</v>
      </c>
      <c r="C338" s="6">
        <v>74</v>
      </c>
      <c r="D338" s="6">
        <v>2.56</v>
      </c>
      <c r="E338" s="6">
        <v>6.25</v>
      </c>
      <c r="F338" s="10" t="s">
        <v>1983</v>
      </c>
      <c r="G338" s="6">
        <v>47.8</v>
      </c>
      <c r="H338" t="s">
        <v>134</v>
      </c>
      <c r="I338" s="6">
        <v>845</v>
      </c>
      <c r="J338" s="6">
        <v>247</v>
      </c>
      <c r="K338" s="6">
        <v>149</v>
      </c>
      <c r="L338" s="6">
        <v>420</v>
      </c>
      <c r="M338" s="6">
        <v>261</v>
      </c>
      <c r="N338" s="6">
        <v>699</v>
      </c>
      <c r="O338" s="6">
        <v>509</v>
      </c>
      <c r="P338" s="6">
        <v>783</v>
      </c>
      <c r="Q338" s="6">
        <v>154</v>
      </c>
      <c r="R338" s="6">
        <v>781</v>
      </c>
      <c r="S338" s="6">
        <v>1139</v>
      </c>
      <c r="T338" s="6">
        <v>364</v>
      </c>
      <c r="U338" s="6">
        <v>724</v>
      </c>
      <c r="V338" s="6">
        <v>1372</v>
      </c>
      <c r="W338" s="6">
        <v>2417</v>
      </c>
      <c r="X338" s="6">
        <v>781</v>
      </c>
      <c r="Y338" s="6">
        <v>758</v>
      </c>
      <c r="Z338" s="6">
        <v>709</v>
      </c>
      <c r="AA338" s="6">
        <v>6848</v>
      </c>
      <c r="AB338" s="6">
        <v>15112</v>
      </c>
    </row>
    <row r="339" spans="1:28" ht="15.75" customHeight="1">
      <c r="A339" s="8">
        <v>325</v>
      </c>
      <c r="B339" s="11" t="s">
        <v>1984</v>
      </c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</row>
    <row r="340" spans="1:28" ht="15.75" customHeight="1">
      <c r="A340" s="4">
        <v>326</v>
      </c>
      <c r="B340" s="24" t="s">
        <v>1985</v>
      </c>
      <c r="C340" s="6">
        <v>74</v>
      </c>
      <c r="D340" s="6">
        <v>3.2</v>
      </c>
      <c r="E340" s="6">
        <v>6.25</v>
      </c>
      <c r="F340" s="10" t="s">
        <v>1986</v>
      </c>
      <c r="G340" s="6">
        <v>68.3</v>
      </c>
      <c r="H340" t="s">
        <v>134</v>
      </c>
      <c r="I340" s="6">
        <v>1299</v>
      </c>
      <c r="J340" s="6">
        <v>1901</v>
      </c>
      <c r="K340" s="6">
        <v>2000</v>
      </c>
      <c r="L340" s="6">
        <v>560</v>
      </c>
      <c r="M340" s="6">
        <v>259</v>
      </c>
      <c r="N340" s="6">
        <v>762</v>
      </c>
      <c r="O340" s="6">
        <v>682</v>
      </c>
      <c r="P340" s="6">
        <v>781</v>
      </c>
      <c r="Q340" s="6">
        <v>202</v>
      </c>
      <c r="R340" s="6">
        <v>1002</v>
      </c>
      <c r="S340" s="6">
        <v>1440</v>
      </c>
      <c r="T340" s="6">
        <v>560</v>
      </c>
      <c r="U340" s="6">
        <v>1082</v>
      </c>
      <c r="V340" s="6">
        <v>1661</v>
      </c>
      <c r="W340" s="6">
        <v>2442</v>
      </c>
      <c r="X340" s="6">
        <v>861</v>
      </c>
      <c r="Y340" s="6">
        <v>800</v>
      </c>
      <c r="Z340" s="6">
        <v>842</v>
      </c>
      <c r="AA340" s="6">
        <v>9448</v>
      </c>
      <c r="AB340" s="6">
        <v>19136</v>
      </c>
    </row>
    <row r="341" spans="1:28" ht="15.75" customHeight="1">
      <c r="A341" s="8">
        <v>327</v>
      </c>
      <c r="B341" s="11" t="s">
        <v>1987</v>
      </c>
      <c r="C341" s="6">
        <v>73.2</v>
      </c>
      <c r="D341" s="6">
        <v>3.84</v>
      </c>
      <c r="E341" s="6">
        <v>6.25</v>
      </c>
      <c r="F341" s="10" t="s">
        <v>1988</v>
      </c>
      <c r="G341" s="6">
        <v>90.7</v>
      </c>
      <c r="H341" t="s">
        <v>134</v>
      </c>
      <c r="I341" s="6">
        <v>2124</v>
      </c>
      <c r="J341" s="6">
        <v>2331</v>
      </c>
      <c r="K341" s="6">
        <v>2266</v>
      </c>
      <c r="L341" s="6">
        <v>626</v>
      </c>
      <c r="M341" s="6" t="s">
        <v>133</v>
      </c>
      <c r="N341" s="6">
        <v>787</v>
      </c>
      <c r="O341" s="6" t="s">
        <v>133</v>
      </c>
      <c r="P341" s="6">
        <v>1797</v>
      </c>
      <c r="Q341" s="6">
        <v>257</v>
      </c>
      <c r="R341" s="6">
        <v>1283</v>
      </c>
      <c r="S341" s="6">
        <v>1340</v>
      </c>
      <c r="T341" s="6">
        <v>764</v>
      </c>
      <c r="U341" s="6" t="s">
        <v>133</v>
      </c>
      <c r="V341" s="6" t="s">
        <v>133</v>
      </c>
      <c r="W341" s="6" t="s">
        <v>133</v>
      </c>
      <c r="X341" s="6" t="s">
        <v>133</v>
      </c>
      <c r="Y341" s="6" t="s">
        <v>133</v>
      </c>
      <c r="Z341" s="6" t="s">
        <v>133</v>
      </c>
      <c r="AA341" s="6" t="s">
        <v>133</v>
      </c>
      <c r="AB341" s="6" t="s">
        <v>133</v>
      </c>
    </row>
    <row r="342" spans="1:28" ht="15.75" customHeight="1">
      <c r="A342" s="8">
        <v>328</v>
      </c>
      <c r="B342" s="11" t="s">
        <v>1989</v>
      </c>
      <c r="C342" s="6" t="s">
        <v>133</v>
      </c>
      <c r="D342" s="6" t="s">
        <v>133</v>
      </c>
      <c r="E342" s="6" t="s">
        <v>133</v>
      </c>
      <c r="F342" s="6" t="s">
        <v>133</v>
      </c>
      <c r="G342" s="6" t="s">
        <v>133</v>
      </c>
      <c r="H342" t="s">
        <v>347</v>
      </c>
      <c r="I342" s="7">
        <v>281</v>
      </c>
      <c r="J342" s="7">
        <v>479</v>
      </c>
      <c r="K342" s="7">
        <v>518</v>
      </c>
      <c r="L342" s="7">
        <v>128</v>
      </c>
      <c r="M342" s="7">
        <v>111</v>
      </c>
      <c r="N342" s="7">
        <v>270</v>
      </c>
      <c r="O342" s="7">
        <v>208</v>
      </c>
      <c r="P342" s="7">
        <v>260</v>
      </c>
      <c r="Q342" s="7">
        <v>66</v>
      </c>
      <c r="R342" s="7">
        <v>149</v>
      </c>
      <c r="S342" s="7">
        <v>439</v>
      </c>
      <c r="T342" s="7">
        <v>251</v>
      </c>
      <c r="U342" s="7">
        <v>421</v>
      </c>
      <c r="V342" s="7">
        <v>596</v>
      </c>
      <c r="W342" s="7">
        <v>1016</v>
      </c>
      <c r="X342" s="6" t="s">
        <v>133</v>
      </c>
      <c r="Y342" s="7">
        <v>278</v>
      </c>
      <c r="Z342" s="7">
        <v>270</v>
      </c>
      <c r="AA342" s="7">
        <v>2470</v>
      </c>
      <c r="AB342" s="6" t="s">
        <v>133</v>
      </c>
    </row>
    <row r="343" spans="1:28" ht="15.75" customHeight="1">
      <c r="A343" s="8">
        <v>329</v>
      </c>
      <c r="B343" s="11" t="s">
        <v>1990</v>
      </c>
      <c r="C343" s="6" t="s">
        <v>133</v>
      </c>
      <c r="D343" s="6">
        <v>2.56</v>
      </c>
      <c r="E343" s="6">
        <v>6.25</v>
      </c>
      <c r="F343" s="10" t="s">
        <v>1991</v>
      </c>
      <c r="G343" s="6">
        <v>25.2</v>
      </c>
      <c r="H343" t="s">
        <v>134</v>
      </c>
      <c r="I343" s="6">
        <v>817</v>
      </c>
      <c r="J343" s="6">
        <v>1208</v>
      </c>
      <c r="K343" s="6">
        <v>1206</v>
      </c>
      <c r="L343" s="6">
        <v>371</v>
      </c>
      <c r="M343" s="6">
        <v>241</v>
      </c>
      <c r="N343" s="6">
        <v>640</v>
      </c>
      <c r="O343" s="6">
        <v>545</v>
      </c>
      <c r="P343" s="6">
        <v>645</v>
      </c>
      <c r="Q343" s="6" t="s">
        <v>133</v>
      </c>
      <c r="R343" s="6">
        <v>878</v>
      </c>
      <c r="S343" s="6">
        <v>1014</v>
      </c>
      <c r="T343" s="6">
        <v>504</v>
      </c>
      <c r="U343" s="6" t="s">
        <v>133</v>
      </c>
      <c r="V343" s="6">
        <v>1498</v>
      </c>
      <c r="W343" s="6">
        <v>2112</v>
      </c>
      <c r="X343" s="6">
        <v>1196</v>
      </c>
      <c r="Y343" s="6">
        <v>850</v>
      </c>
      <c r="Z343" s="6">
        <v>668</v>
      </c>
      <c r="AA343" t="s">
        <v>1992</v>
      </c>
      <c r="AB343" s="6" t="s">
        <v>133</v>
      </c>
    </row>
    <row r="344" spans="1:28" ht="15.75" customHeight="1">
      <c r="A344" s="8">
        <v>330</v>
      </c>
      <c r="B344" s="11" t="s">
        <v>1993</v>
      </c>
      <c r="C344" s="6" t="s">
        <v>133</v>
      </c>
      <c r="D344" s="6" t="s">
        <v>133</v>
      </c>
      <c r="E344" s="6" t="s">
        <v>133</v>
      </c>
      <c r="F344" s="6" t="s">
        <v>133</v>
      </c>
      <c r="G344" s="6" t="s">
        <v>133</v>
      </c>
      <c r="H344" t="s">
        <v>347</v>
      </c>
      <c r="I344" s="7">
        <v>179</v>
      </c>
      <c r="J344" s="7">
        <v>374</v>
      </c>
      <c r="K344" s="7">
        <v>328</v>
      </c>
      <c r="L344" s="7">
        <v>89</v>
      </c>
      <c r="M344" s="7">
        <v>49</v>
      </c>
      <c r="N344" s="7">
        <v>213</v>
      </c>
      <c r="O344" s="7">
        <v>140</v>
      </c>
      <c r="P344" s="7">
        <v>193</v>
      </c>
      <c r="Q344" s="6" t="s">
        <v>133</v>
      </c>
      <c r="R344" s="7">
        <v>278</v>
      </c>
      <c r="S344" s="7">
        <v>433</v>
      </c>
      <c r="T344" s="7">
        <v>112</v>
      </c>
      <c r="U344" s="7">
        <v>488</v>
      </c>
      <c r="V344" s="7">
        <v>446</v>
      </c>
      <c r="W344" s="7">
        <v>700</v>
      </c>
      <c r="X344" s="7">
        <v>873</v>
      </c>
      <c r="Y344" s="7">
        <v>545</v>
      </c>
      <c r="Z344" s="7">
        <v>254</v>
      </c>
      <c r="AA344" s="7">
        <v>1898</v>
      </c>
      <c r="AB344" s="7">
        <v>5749</v>
      </c>
    </row>
    <row r="345" spans="1:28" ht="15.75" customHeight="1">
      <c r="A345" s="8">
        <v>331</v>
      </c>
      <c r="B345" s="11" t="s">
        <v>1994</v>
      </c>
      <c r="C345" s="6">
        <v>56</v>
      </c>
      <c r="D345" s="6">
        <v>2.5</v>
      </c>
      <c r="E345" s="6">
        <v>6.25</v>
      </c>
      <c r="F345" s="10" t="s">
        <v>1995</v>
      </c>
      <c r="G345" s="6">
        <v>21</v>
      </c>
      <c r="H345" t="s">
        <v>134</v>
      </c>
      <c r="I345" s="6">
        <v>778</v>
      </c>
      <c r="J345" s="6">
        <v>1203</v>
      </c>
      <c r="K345" s="6">
        <v>1275</v>
      </c>
      <c r="L345" s="6">
        <v>383</v>
      </c>
      <c r="M345" s="6">
        <v>200</v>
      </c>
      <c r="N345" s="6">
        <v>625</v>
      </c>
      <c r="O345" s="6">
        <v>515</v>
      </c>
      <c r="P345" s="6">
        <v>733</v>
      </c>
      <c r="Q345" s="6">
        <v>198</v>
      </c>
      <c r="R345" s="6">
        <v>790</v>
      </c>
      <c r="S345" s="6">
        <v>1075</v>
      </c>
      <c r="T345" s="6">
        <v>428</v>
      </c>
      <c r="U345" s="6">
        <v>1033</v>
      </c>
      <c r="V345" s="6">
        <v>1373</v>
      </c>
      <c r="W345" s="6">
        <v>2305</v>
      </c>
      <c r="X345" s="6">
        <v>925</v>
      </c>
      <c r="Y345" s="6">
        <v>730</v>
      </c>
      <c r="Z345" s="6">
        <v>655</v>
      </c>
      <c r="AA345" s="6">
        <v>6700</v>
      </c>
      <c r="AB345" s="6">
        <v>15224</v>
      </c>
    </row>
    <row r="346" spans="1:28" ht="15.75" customHeight="1">
      <c r="A346" s="8">
        <v>332</v>
      </c>
      <c r="B346" s="11" t="s">
        <v>1996</v>
      </c>
      <c r="C346" s="6">
        <v>74</v>
      </c>
      <c r="D346" s="6">
        <v>2.56</v>
      </c>
      <c r="E346" s="6">
        <v>6.25</v>
      </c>
      <c r="F346" s="10" t="s">
        <v>1997</v>
      </c>
      <c r="G346" s="6">
        <v>47.8</v>
      </c>
      <c r="H346" t="s">
        <v>134</v>
      </c>
      <c r="I346" s="6">
        <v>824</v>
      </c>
      <c r="J346" s="6">
        <v>1467</v>
      </c>
      <c r="K346" s="6">
        <v>1357</v>
      </c>
      <c r="L346" s="6">
        <v>333</v>
      </c>
      <c r="M346" s="6" t="s">
        <v>133</v>
      </c>
      <c r="N346" s="6">
        <v>786</v>
      </c>
      <c r="O346" s="6" t="s">
        <v>133</v>
      </c>
      <c r="P346" s="6">
        <v>758</v>
      </c>
      <c r="Q346" s="6">
        <v>246</v>
      </c>
      <c r="R346" s="6">
        <v>909</v>
      </c>
      <c r="S346" s="6">
        <v>960</v>
      </c>
      <c r="T346" s="6">
        <v>420</v>
      </c>
      <c r="U346" s="6" t="s">
        <v>133</v>
      </c>
      <c r="V346" s="6" t="s">
        <v>133</v>
      </c>
      <c r="W346" s="6" t="s">
        <v>133</v>
      </c>
      <c r="X346" s="6" t="s">
        <v>133</v>
      </c>
      <c r="Y346" s="6" t="s">
        <v>133</v>
      </c>
      <c r="Z346" s="6" t="s">
        <v>133</v>
      </c>
      <c r="AA346" s="6" t="s">
        <v>133</v>
      </c>
      <c r="AB346" s="6" t="s">
        <v>133</v>
      </c>
    </row>
    <row r="347" spans="1:28" ht="15.75" customHeight="1">
      <c r="A347" s="8">
        <v>333</v>
      </c>
      <c r="B347" s="11" t="s">
        <v>1998</v>
      </c>
      <c r="C347" s="6">
        <v>42</v>
      </c>
      <c r="D347" s="6">
        <v>1.9</v>
      </c>
      <c r="E347" s="6">
        <v>6.25</v>
      </c>
      <c r="F347" s="10" t="s">
        <v>1999</v>
      </c>
      <c r="G347" s="6">
        <v>11.2</v>
      </c>
      <c r="H347" t="s">
        <v>134</v>
      </c>
      <c r="I347" s="6">
        <v>608</v>
      </c>
      <c r="J347" s="6">
        <v>897</v>
      </c>
      <c r="K347" s="6">
        <v>961</v>
      </c>
      <c r="L347" s="6">
        <v>321</v>
      </c>
      <c r="M347" s="6">
        <v>133</v>
      </c>
      <c r="N347" s="6">
        <v>496</v>
      </c>
      <c r="O347" s="6">
        <v>426</v>
      </c>
      <c r="P347" s="6">
        <v>583</v>
      </c>
      <c r="Q347" s="6">
        <v>162</v>
      </c>
      <c r="R347" s="6">
        <v>616</v>
      </c>
      <c r="S347" s="6">
        <v>756</v>
      </c>
      <c r="T347" s="6">
        <v>391</v>
      </c>
      <c r="U347" s="6">
        <v>654</v>
      </c>
      <c r="V347" s="6">
        <v>1060</v>
      </c>
      <c r="W347" s="6">
        <v>1718</v>
      </c>
      <c r="X347" s="6">
        <v>676</v>
      </c>
      <c r="Y347" s="6">
        <v>542</v>
      </c>
      <c r="Z347" s="6">
        <v>496</v>
      </c>
      <c r="AA347" s="6">
        <v>5203</v>
      </c>
      <c r="AB347" s="6">
        <v>11496</v>
      </c>
    </row>
    <row r="348" spans="1:28" ht="15.75" customHeight="1">
      <c r="A348" s="8">
        <v>334</v>
      </c>
      <c r="B348" s="11" t="s">
        <v>2000</v>
      </c>
      <c r="C348" s="12">
        <v>74</v>
      </c>
      <c r="D348" s="12">
        <v>2.56</v>
      </c>
      <c r="E348" s="12">
        <v>6.25</v>
      </c>
      <c r="F348" s="13" t="s">
        <v>2001</v>
      </c>
      <c r="G348" s="12">
        <v>47.8</v>
      </c>
      <c r="H348" t="s">
        <v>134</v>
      </c>
      <c r="I348" s="12">
        <v>968</v>
      </c>
      <c r="J348" s="12">
        <v>1331</v>
      </c>
      <c r="K348" s="12">
        <v>1354</v>
      </c>
      <c r="L348" s="12">
        <v>407</v>
      </c>
      <c r="M348" s="12">
        <v>218</v>
      </c>
      <c r="N348" s="12">
        <v>773</v>
      </c>
      <c r="O348" s="12">
        <v>550</v>
      </c>
      <c r="P348" s="12">
        <v>722</v>
      </c>
      <c r="Q348" s="12">
        <v>207</v>
      </c>
      <c r="R348" s="12">
        <v>952</v>
      </c>
      <c r="S348" s="12">
        <v>1016</v>
      </c>
      <c r="T348" s="12">
        <v>420</v>
      </c>
      <c r="U348" s="12">
        <v>975</v>
      </c>
      <c r="V348" s="12">
        <v>1306</v>
      </c>
      <c r="W348" s="12">
        <v>1871</v>
      </c>
      <c r="X348" s="12">
        <v>1083</v>
      </c>
      <c r="Y348" s="12">
        <v>847</v>
      </c>
      <c r="Z348" s="12">
        <v>753</v>
      </c>
      <c r="AA348" s="12">
        <v>7482</v>
      </c>
      <c r="AB348" s="12">
        <v>15753</v>
      </c>
    </row>
    <row r="349" spans="1:28" ht="15.75" customHeight="1">
      <c r="A349" s="4">
        <v>335</v>
      </c>
      <c r="B349" s="24" t="s">
        <v>2002</v>
      </c>
      <c r="C349" s="6" t="s">
        <v>133</v>
      </c>
      <c r="D349" s="6">
        <v>2.72</v>
      </c>
      <c r="E349" s="6">
        <v>6.25</v>
      </c>
      <c r="F349" s="6">
        <v>17</v>
      </c>
      <c r="G349" s="6" t="s">
        <v>133</v>
      </c>
      <c r="H349" t="s">
        <v>134</v>
      </c>
      <c r="I349" s="7">
        <v>696</v>
      </c>
      <c r="J349" s="7">
        <v>1259</v>
      </c>
      <c r="K349" s="7">
        <v>1268</v>
      </c>
      <c r="L349" s="7">
        <v>356</v>
      </c>
      <c r="M349" s="7">
        <v>392</v>
      </c>
      <c r="N349" s="7">
        <v>696</v>
      </c>
      <c r="O349" s="7">
        <v>579</v>
      </c>
      <c r="P349" s="7">
        <v>696</v>
      </c>
      <c r="Q349" s="6" t="s">
        <v>133</v>
      </c>
      <c r="R349" s="7">
        <v>868</v>
      </c>
      <c r="S349" s="7">
        <v>1200</v>
      </c>
      <c r="T349" s="7">
        <v>356</v>
      </c>
      <c r="U349" s="7">
        <v>1112</v>
      </c>
      <c r="V349" s="7">
        <v>1496</v>
      </c>
      <c r="W349" s="7">
        <v>2328</v>
      </c>
      <c r="X349" s="7">
        <v>1684</v>
      </c>
      <c r="Y349" s="7">
        <v>1140</v>
      </c>
      <c r="Z349" s="7">
        <v>832</v>
      </c>
      <c r="AA349" t="s">
        <v>2003</v>
      </c>
      <c r="AB349" t="s">
        <v>2004</v>
      </c>
    </row>
    <row r="350" spans="1:28" ht="15.75" customHeight="1">
      <c r="A350" s="8">
        <v>336</v>
      </c>
      <c r="B350" s="11" t="s">
        <v>234</v>
      </c>
      <c r="C350" s="6">
        <v>63.3</v>
      </c>
      <c r="D350" s="6">
        <v>2.1</v>
      </c>
      <c r="E350" s="6">
        <v>6.25</v>
      </c>
      <c r="F350" s="10" t="s">
        <v>2005</v>
      </c>
      <c r="G350" s="6" t="s">
        <v>133</v>
      </c>
      <c r="H350" t="s">
        <v>134</v>
      </c>
      <c r="I350" s="6">
        <v>750</v>
      </c>
      <c r="J350" s="6">
        <v>932</v>
      </c>
      <c r="K350" s="6">
        <v>1035</v>
      </c>
      <c r="L350" s="6">
        <v>349</v>
      </c>
      <c r="M350" s="6">
        <v>181</v>
      </c>
      <c r="N350" s="6">
        <v>498</v>
      </c>
      <c r="O350" s="6">
        <v>454</v>
      </c>
      <c r="P350" s="6">
        <v>523</v>
      </c>
      <c r="Q350" s="6" t="s">
        <v>133</v>
      </c>
      <c r="R350" s="6">
        <v>678</v>
      </c>
      <c r="S350" s="6">
        <v>970</v>
      </c>
      <c r="T350" s="6">
        <v>349</v>
      </c>
      <c r="U350" s="6" t="s">
        <v>133</v>
      </c>
      <c r="V350" s="6">
        <v>1233</v>
      </c>
      <c r="W350" s="6">
        <v>1716</v>
      </c>
      <c r="X350" s="6">
        <v>1161</v>
      </c>
      <c r="Y350" s="6">
        <v>792</v>
      </c>
      <c r="Z350" s="6">
        <v>546</v>
      </c>
      <c r="AA350" s="6">
        <v>5400</v>
      </c>
      <c r="AB350" s="6" t="s">
        <v>133</v>
      </c>
    </row>
    <row r="351" spans="1:28" ht="15.75" customHeight="1">
      <c r="A351" s="8">
        <v>337</v>
      </c>
      <c r="B351" s="11" t="s">
        <v>2006</v>
      </c>
      <c r="C351" s="6" t="s">
        <v>133</v>
      </c>
      <c r="D351" s="6" t="s">
        <v>133</v>
      </c>
      <c r="E351" s="6" t="s">
        <v>133</v>
      </c>
      <c r="F351" s="6" t="s">
        <v>133</v>
      </c>
      <c r="G351" s="6" t="s">
        <v>133</v>
      </c>
      <c r="H351" t="s">
        <v>347</v>
      </c>
      <c r="I351" s="7">
        <v>283</v>
      </c>
      <c r="J351" s="7">
        <v>388</v>
      </c>
      <c r="K351" s="7">
        <v>527</v>
      </c>
      <c r="L351" s="7">
        <v>127</v>
      </c>
      <c r="M351" s="7">
        <v>78</v>
      </c>
      <c r="N351" s="7">
        <v>281</v>
      </c>
      <c r="O351" s="7">
        <v>234</v>
      </c>
      <c r="P351" s="7">
        <v>262</v>
      </c>
      <c r="Q351" s="7">
        <v>68</v>
      </c>
      <c r="R351" s="7">
        <v>296</v>
      </c>
      <c r="S351" s="7">
        <v>428</v>
      </c>
      <c r="T351" s="7">
        <v>322</v>
      </c>
      <c r="U351" s="7">
        <v>444</v>
      </c>
      <c r="V351" s="7">
        <v>537</v>
      </c>
      <c r="W351" s="7">
        <v>967</v>
      </c>
      <c r="X351" s="6" t="s">
        <v>133</v>
      </c>
      <c r="Y351" s="6">
        <v>266</v>
      </c>
      <c r="Z351" s="6">
        <v>258</v>
      </c>
      <c r="AA351" s="6">
        <v>2544</v>
      </c>
      <c r="AB351" s="6"/>
    </row>
    <row r="352" spans="1:28" ht="15.75" customHeight="1">
      <c r="A352" s="8">
        <v>338</v>
      </c>
      <c r="B352" s="11" t="s">
        <v>2007</v>
      </c>
      <c r="C352" s="6">
        <v>74</v>
      </c>
      <c r="D352" s="6">
        <v>3.2</v>
      </c>
      <c r="E352" s="6">
        <v>6.25</v>
      </c>
      <c r="F352" s="10" t="s">
        <v>2008</v>
      </c>
      <c r="G352" s="6">
        <v>68.5</v>
      </c>
      <c r="H352" t="s">
        <v>134</v>
      </c>
      <c r="I352" s="7">
        <v>966</v>
      </c>
      <c r="J352" s="7">
        <v>1606</v>
      </c>
      <c r="K352" s="7">
        <v>1923</v>
      </c>
      <c r="L352" s="7">
        <v>557</v>
      </c>
      <c r="M352" s="7">
        <v>173</v>
      </c>
      <c r="N352" s="7">
        <v>909</v>
      </c>
      <c r="O352" s="7">
        <v>758</v>
      </c>
      <c r="P352" s="7">
        <v>874</v>
      </c>
      <c r="Q352" s="6">
        <v>259</v>
      </c>
      <c r="R352" s="7">
        <v>1027</v>
      </c>
      <c r="S352" s="7">
        <v>1418</v>
      </c>
      <c r="T352" s="7">
        <v>736</v>
      </c>
      <c r="U352" s="7">
        <v>1328</v>
      </c>
      <c r="V352" s="7">
        <v>1866</v>
      </c>
      <c r="W352" s="7">
        <v>3190</v>
      </c>
      <c r="X352" s="7">
        <v>1421</v>
      </c>
      <c r="Y352" s="7">
        <v>899</v>
      </c>
      <c r="Z352" s="7">
        <v>810</v>
      </c>
      <c r="AA352" s="7">
        <v>9052</v>
      </c>
      <c r="AB352" s="7">
        <v>20720</v>
      </c>
    </row>
    <row r="353" spans="1:28" ht="15.75" customHeight="1">
      <c r="A353" s="8">
        <v>339</v>
      </c>
      <c r="B353" s="11" t="s">
        <v>2009</v>
      </c>
      <c r="C353" s="12" t="s">
        <v>133</v>
      </c>
      <c r="D353" s="12">
        <v>2.88</v>
      </c>
      <c r="E353" s="12">
        <v>6.25</v>
      </c>
      <c r="F353" s="12">
        <v>18</v>
      </c>
      <c r="G353" s="12" t="s">
        <v>133</v>
      </c>
      <c r="H353" t="s">
        <v>134</v>
      </c>
      <c r="I353" s="15">
        <v>818</v>
      </c>
      <c r="J353" s="15">
        <v>1322</v>
      </c>
      <c r="K353" s="15">
        <v>1558</v>
      </c>
      <c r="L353" s="15">
        <v>406</v>
      </c>
      <c r="M353" s="15">
        <v>259</v>
      </c>
      <c r="N353" s="15">
        <v>740</v>
      </c>
      <c r="O353" s="15">
        <v>590</v>
      </c>
      <c r="P353" s="15">
        <v>685</v>
      </c>
      <c r="Q353" s="15">
        <v>193</v>
      </c>
      <c r="R353" s="15">
        <v>804</v>
      </c>
      <c r="S353" s="15">
        <v>1031</v>
      </c>
      <c r="T353" s="15">
        <v>608</v>
      </c>
      <c r="U353" s="15">
        <v>1086</v>
      </c>
      <c r="V353" s="15">
        <v>1463</v>
      </c>
      <c r="W353" s="15">
        <v>2344</v>
      </c>
      <c r="X353" s="12" t="s">
        <v>133</v>
      </c>
      <c r="Y353" s="15">
        <v>674</v>
      </c>
      <c r="Z353" s="15">
        <v>616</v>
      </c>
      <c r="AA353" s="15">
        <v>7375</v>
      </c>
      <c r="AB353" s="12"/>
    </row>
    <row r="354" spans="1:28" ht="15.75" customHeight="1">
      <c r="A354" s="4">
        <v>340</v>
      </c>
      <c r="B354" s="24" t="s">
        <v>235</v>
      </c>
      <c r="C354" s="6">
        <v>74</v>
      </c>
      <c r="D354" s="6">
        <v>1.98</v>
      </c>
      <c r="E354" s="6">
        <v>6.25</v>
      </c>
      <c r="F354" s="10" t="s">
        <v>2010</v>
      </c>
      <c r="G354" s="6">
        <v>33.200000000000003</v>
      </c>
      <c r="H354" t="s">
        <v>134</v>
      </c>
      <c r="I354" s="7">
        <v>778</v>
      </c>
      <c r="J354" s="7">
        <v>1091</v>
      </c>
      <c r="K354" s="7">
        <v>863</v>
      </c>
      <c r="L354" s="7">
        <v>416</v>
      </c>
      <c r="M354" s="7">
        <v>301</v>
      </c>
      <c r="N354" s="7">
        <v>709</v>
      </c>
      <c r="O354" s="7">
        <v>515</v>
      </c>
      <c r="P354" s="7">
        <v>634</v>
      </c>
      <c r="Q354" s="6" t="s">
        <v>133</v>
      </c>
      <c r="R354" s="7">
        <v>847</v>
      </c>
      <c r="S354" s="7">
        <v>754</v>
      </c>
      <c r="T354" s="7">
        <v>301</v>
      </c>
      <c r="U354" s="7">
        <v>733</v>
      </c>
      <c r="V354" s="7">
        <v>1190</v>
      </c>
      <c r="W354" s="7">
        <v>1576</v>
      </c>
      <c r="X354" s="7">
        <v>410</v>
      </c>
      <c r="Y354" s="7">
        <v>515</v>
      </c>
      <c r="Z354" s="7">
        <v>946</v>
      </c>
      <c r="AA354" s="7">
        <v>6338</v>
      </c>
      <c r="AB354" s="7">
        <v>12763</v>
      </c>
    </row>
    <row r="355" spans="1:28" ht="15.75" customHeight="1">
      <c r="A355" s="8">
        <v>341</v>
      </c>
      <c r="B355" s="11" t="s">
        <v>237</v>
      </c>
      <c r="C355" s="6">
        <v>50</v>
      </c>
      <c r="D355" s="6">
        <v>2.58</v>
      </c>
      <c r="E355" s="6">
        <v>6.25</v>
      </c>
      <c r="F355" s="10" t="s">
        <v>2011</v>
      </c>
      <c r="G355" s="6">
        <v>19.2</v>
      </c>
      <c r="H355" t="s">
        <v>134</v>
      </c>
      <c r="I355" s="6">
        <v>820</v>
      </c>
      <c r="J355" s="6">
        <v>1370</v>
      </c>
      <c r="K355" s="6">
        <v>1202</v>
      </c>
      <c r="L355" s="6">
        <v>364</v>
      </c>
      <c r="M355" s="6">
        <v>235</v>
      </c>
      <c r="N355" s="6">
        <v>728</v>
      </c>
      <c r="O355" s="6">
        <v>704</v>
      </c>
      <c r="P355" s="6">
        <v>753</v>
      </c>
      <c r="Q355" s="6">
        <v>240</v>
      </c>
      <c r="R355" s="6">
        <v>998</v>
      </c>
      <c r="S355" s="6">
        <v>1143</v>
      </c>
      <c r="T355" s="6">
        <v>400</v>
      </c>
      <c r="U355" s="6">
        <v>759</v>
      </c>
      <c r="V355" s="6">
        <v>1685</v>
      </c>
      <c r="W355" s="6">
        <v>2208</v>
      </c>
      <c r="X355" s="6">
        <v>506</v>
      </c>
      <c r="Y355" s="6">
        <v>617</v>
      </c>
      <c r="Z355" s="6">
        <v>1419</v>
      </c>
      <c r="AA355" s="6">
        <v>7414</v>
      </c>
      <c r="AB355" s="6">
        <v>16151</v>
      </c>
    </row>
    <row r="356" spans="1:28" ht="15.75" customHeight="1">
      <c r="A356" s="8">
        <v>342</v>
      </c>
      <c r="B356" s="11" t="s">
        <v>238</v>
      </c>
      <c r="C356" s="6">
        <v>87.3</v>
      </c>
      <c r="D356" s="6">
        <v>1.78</v>
      </c>
      <c r="E356" s="6">
        <v>6.25</v>
      </c>
      <c r="F356" s="10" t="s">
        <v>2012</v>
      </c>
      <c r="G356" s="6">
        <v>92.5</v>
      </c>
      <c r="H356" t="s">
        <v>134</v>
      </c>
      <c r="I356" s="7">
        <v>571</v>
      </c>
      <c r="J356" s="7">
        <v>922</v>
      </c>
      <c r="K356" s="7">
        <v>739</v>
      </c>
      <c r="L356" s="7">
        <v>441</v>
      </c>
      <c r="M356" s="7">
        <v>267</v>
      </c>
      <c r="N356" s="7">
        <v>662</v>
      </c>
      <c r="O356" s="7">
        <v>390</v>
      </c>
      <c r="P356" s="7">
        <v>532</v>
      </c>
      <c r="Q356" s="6" t="s">
        <v>133</v>
      </c>
      <c r="R356" s="7">
        <v>536</v>
      </c>
      <c r="S356" s="7">
        <v>635</v>
      </c>
      <c r="T356" s="7">
        <v>262</v>
      </c>
      <c r="U356" s="7">
        <v>676</v>
      </c>
      <c r="V356" s="7">
        <v>1223</v>
      </c>
      <c r="W356" s="7">
        <v>1668</v>
      </c>
      <c r="X356" s="7">
        <v>395</v>
      </c>
      <c r="Y356" s="7">
        <v>406</v>
      </c>
      <c r="Z356" s="7">
        <v>812</v>
      </c>
      <c r="AA356" s="7">
        <v>5236</v>
      </c>
      <c r="AB356" s="7">
        <v>11313</v>
      </c>
    </row>
    <row r="357" spans="1:28" ht="15.75" customHeight="1">
      <c r="A357" s="8">
        <v>343</v>
      </c>
      <c r="B357" s="11" t="s">
        <v>239</v>
      </c>
      <c r="C357" s="12" t="s">
        <v>133</v>
      </c>
      <c r="D357" s="12">
        <v>1.63</v>
      </c>
      <c r="E357" s="12">
        <v>6.25</v>
      </c>
      <c r="F357" s="12" t="s">
        <v>133</v>
      </c>
      <c r="G357" s="12" t="s">
        <v>133</v>
      </c>
      <c r="H357" t="s">
        <v>134</v>
      </c>
      <c r="I357" s="15">
        <v>469</v>
      </c>
      <c r="J357" s="15">
        <v>866</v>
      </c>
      <c r="K357" s="15">
        <v>743</v>
      </c>
      <c r="L357" s="15">
        <v>662</v>
      </c>
      <c r="M357" s="15">
        <v>326</v>
      </c>
      <c r="N357" s="15">
        <v>774</v>
      </c>
      <c r="O357" s="15">
        <v>499</v>
      </c>
      <c r="P357" s="15">
        <v>652</v>
      </c>
      <c r="Q357" s="15">
        <v>173</v>
      </c>
      <c r="R357" s="15">
        <v>734</v>
      </c>
      <c r="S357" s="15">
        <v>499</v>
      </c>
      <c r="T357" s="15">
        <v>245</v>
      </c>
      <c r="U357" s="15">
        <v>499</v>
      </c>
      <c r="V357" s="15">
        <v>999</v>
      </c>
      <c r="W357" s="15">
        <v>1539</v>
      </c>
      <c r="X357" s="15">
        <v>377</v>
      </c>
      <c r="Y357" s="15">
        <v>417</v>
      </c>
      <c r="Z357" s="15">
        <v>836</v>
      </c>
      <c r="AA357" s="15">
        <v>5897</v>
      </c>
      <c r="AB357" s="15">
        <v>11307</v>
      </c>
    </row>
    <row r="358" spans="1:28" ht="15.75" customHeight="1">
      <c r="A358" s="4">
        <v>344</v>
      </c>
      <c r="B358" s="24" t="s">
        <v>240</v>
      </c>
      <c r="C358" s="6">
        <v>74.099999999999994</v>
      </c>
      <c r="D358" s="6">
        <v>3.01</v>
      </c>
      <c r="E358" s="6">
        <v>6.25</v>
      </c>
      <c r="F358" s="10" t="s">
        <v>2013</v>
      </c>
      <c r="G358" s="6">
        <v>60.8</v>
      </c>
      <c r="H358" t="s">
        <v>134</v>
      </c>
      <c r="I358" s="7">
        <v>900</v>
      </c>
      <c r="J358" s="7">
        <v>1445</v>
      </c>
      <c r="K358" s="7">
        <v>1713</v>
      </c>
      <c r="L358" s="7">
        <v>539</v>
      </c>
      <c r="M358" s="7">
        <v>220</v>
      </c>
      <c r="N358" s="7">
        <v>737</v>
      </c>
      <c r="O358" s="7">
        <v>689</v>
      </c>
      <c r="P358" s="7">
        <v>861</v>
      </c>
      <c r="Q358" s="6" t="s">
        <v>133</v>
      </c>
      <c r="R358" s="7">
        <v>1150</v>
      </c>
      <c r="S358" s="7">
        <v>1066</v>
      </c>
      <c r="T358" s="7">
        <v>665</v>
      </c>
      <c r="U358" s="7">
        <v>1126</v>
      </c>
      <c r="V358" s="7">
        <v>1947</v>
      </c>
      <c r="W358" s="7">
        <v>2655</v>
      </c>
      <c r="X358" s="7">
        <v>906</v>
      </c>
      <c r="Y358" s="7">
        <v>692</v>
      </c>
      <c r="Z358" s="7">
        <v>816</v>
      </c>
      <c r="AA358" s="7">
        <v>8465</v>
      </c>
      <c r="AB358" s="7">
        <v>18338</v>
      </c>
    </row>
    <row r="359" spans="1:28" ht="15.75" customHeight="1">
      <c r="A359" s="8">
        <v>345</v>
      </c>
      <c r="B359" s="11" t="s">
        <v>242</v>
      </c>
      <c r="C359" s="6">
        <v>73</v>
      </c>
      <c r="D359" s="6">
        <v>3.2</v>
      </c>
      <c r="E359" s="6">
        <v>6.25</v>
      </c>
      <c r="F359" s="10" t="s">
        <v>2014</v>
      </c>
      <c r="G359" s="6">
        <v>55.6</v>
      </c>
      <c r="H359" t="s">
        <v>134</v>
      </c>
      <c r="I359" s="7">
        <v>864</v>
      </c>
      <c r="J359" s="7">
        <v>1616</v>
      </c>
      <c r="K359" s="7">
        <v>1504</v>
      </c>
      <c r="L359" s="7">
        <v>528</v>
      </c>
      <c r="M359" s="7">
        <v>221</v>
      </c>
      <c r="N359" s="7">
        <v>752</v>
      </c>
      <c r="O359" s="7">
        <v>784</v>
      </c>
      <c r="P359" s="7">
        <v>896</v>
      </c>
      <c r="Q359" s="6">
        <v>202</v>
      </c>
      <c r="R359" s="7">
        <v>1056</v>
      </c>
      <c r="S359" s="7">
        <v>1136</v>
      </c>
      <c r="T359" s="7">
        <v>416</v>
      </c>
      <c r="U359" s="7">
        <v>1280</v>
      </c>
      <c r="V359" s="7">
        <v>2368</v>
      </c>
      <c r="W359" s="7">
        <v>3104</v>
      </c>
      <c r="X359" s="7">
        <v>1168</v>
      </c>
      <c r="Y359" s="7">
        <v>800</v>
      </c>
      <c r="Z359" s="7">
        <v>784</v>
      </c>
      <c r="AA359" s="7">
        <v>8423</v>
      </c>
      <c r="AB359" s="7">
        <v>19479</v>
      </c>
    </row>
    <row r="360" spans="1:28" ht="15.75" customHeight="1">
      <c r="A360" s="8">
        <v>346</v>
      </c>
      <c r="B360" s="11" t="s">
        <v>243</v>
      </c>
      <c r="C360" s="26">
        <v>81</v>
      </c>
      <c r="D360" s="26">
        <v>2.72</v>
      </c>
      <c r="E360" s="26">
        <v>6.25</v>
      </c>
      <c r="F360" s="28" t="s">
        <v>2015</v>
      </c>
      <c r="G360" s="26">
        <v>95.8</v>
      </c>
      <c r="H360" t="s">
        <v>134</v>
      </c>
      <c r="I360" s="27">
        <v>762</v>
      </c>
      <c r="J360" s="27">
        <v>1251</v>
      </c>
      <c r="K360" s="27">
        <v>1673</v>
      </c>
      <c r="L360" s="27">
        <v>449</v>
      </c>
      <c r="M360" s="27">
        <v>277</v>
      </c>
      <c r="N360" s="27">
        <v>585</v>
      </c>
      <c r="O360" s="27">
        <v>585</v>
      </c>
      <c r="P360" s="27">
        <v>830</v>
      </c>
      <c r="Q360" s="26">
        <v>223</v>
      </c>
      <c r="R360" s="27">
        <v>857</v>
      </c>
      <c r="S360" s="27">
        <v>966</v>
      </c>
      <c r="T360" s="27">
        <v>816</v>
      </c>
      <c r="U360" s="27">
        <v>1129</v>
      </c>
      <c r="V360" s="27">
        <v>1822</v>
      </c>
      <c r="W360" s="27">
        <v>2543</v>
      </c>
      <c r="X360" s="27">
        <v>830</v>
      </c>
      <c r="Y360" s="27">
        <v>585</v>
      </c>
      <c r="Z360" s="27">
        <v>694</v>
      </c>
      <c r="AA360" s="27">
        <v>7492</v>
      </c>
      <c r="AB360" s="27">
        <v>16877</v>
      </c>
    </row>
    <row r="361" spans="1:28" ht="15.75" customHeight="1">
      <c r="A361" s="8">
        <v>347</v>
      </c>
      <c r="B361" s="11" t="s">
        <v>244</v>
      </c>
      <c r="C361" s="6">
        <v>65</v>
      </c>
      <c r="D361" s="6">
        <v>3.2</v>
      </c>
      <c r="E361" s="6">
        <v>6.25</v>
      </c>
      <c r="F361" s="10" t="s">
        <v>2016</v>
      </c>
      <c r="G361" s="6">
        <v>48.5</v>
      </c>
      <c r="H361" t="s">
        <v>134</v>
      </c>
      <c r="I361" s="7">
        <v>1056</v>
      </c>
      <c r="J361" s="7">
        <v>1763</v>
      </c>
      <c r="K361" s="7">
        <v>1802</v>
      </c>
      <c r="L361" s="7">
        <v>621</v>
      </c>
      <c r="M361" s="7">
        <v>243</v>
      </c>
      <c r="N361" s="7">
        <v>925</v>
      </c>
      <c r="O361" s="7">
        <v>774</v>
      </c>
      <c r="P361" s="7">
        <v>1027</v>
      </c>
      <c r="Q361" s="6" t="s">
        <v>133</v>
      </c>
      <c r="R361" s="7">
        <v>1229</v>
      </c>
      <c r="S361" s="7">
        <v>1267</v>
      </c>
      <c r="T361" s="7">
        <v>614</v>
      </c>
      <c r="U361" s="7">
        <v>1328</v>
      </c>
      <c r="V361" s="7">
        <v>2342</v>
      </c>
      <c r="W361" s="7">
        <v>2986</v>
      </c>
      <c r="X361" s="7">
        <v>1062</v>
      </c>
      <c r="Y361" s="7">
        <v>829</v>
      </c>
      <c r="Z361" s="7">
        <v>947</v>
      </c>
      <c r="AA361" s="7">
        <v>9654</v>
      </c>
      <c r="AB361" s="7">
        <v>21029</v>
      </c>
    </row>
    <row r="362" spans="1:28" ht="15.75" customHeight="1">
      <c r="A362" s="8">
        <v>348</v>
      </c>
      <c r="B362" s="11" t="s">
        <v>245</v>
      </c>
      <c r="C362" s="6">
        <v>77</v>
      </c>
      <c r="D362" s="6">
        <v>2.88</v>
      </c>
      <c r="E362" s="6">
        <v>6.25</v>
      </c>
      <c r="F362" s="10" t="s">
        <v>2017</v>
      </c>
      <c r="G362" s="6">
        <v>76.8</v>
      </c>
      <c r="H362" t="s">
        <v>134</v>
      </c>
      <c r="I362" s="7">
        <v>815</v>
      </c>
      <c r="J362" s="7">
        <v>1259</v>
      </c>
      <c r="K362" s="7">
        <v>1604</v>
      </c>
      <c r="L362" s="7">
        <v>469</v>
      </c>
      <c r="M362" s="7">
        <v>181</v>
      </c>
      <c r="N362" s="7">
        <v>671</v>
      </c>
      <c r="O362" s="7">
        <v>547</v>
      </c>
      <c r="P362" s="7">
        <v>786</v>
      </c>
      <c r="Q362" s="6" t="s">
        <v>133</v>
      </c>
      <c r="R362" s="7">
        <v>959</v>
      </c>
      <c r="S362" s="7">
        <v>1017</v>
      </c>
      <c r="T362" s="7">
        <v>547</v>
      </c>
      <c r="U362" s="7">
        <v>1123</v>
      </c>
      <c r="V362" s="7">
        <v>1547</v>
      </c>
      <c r="W362" s="7">
        <v>2382</v>
      </c>
      <c r="X362" s="7">
        <v>1045</v>
      </c>
      <c r="Y362" s="7">
        <v>683</v>
      </c>
      <c r="Z362" s="7">
        <v>700</v>
      </c>
      <c r="AA362" s="7">
        <v>7490</v>
      </c>
      <c r="AB362" s="7">
        <v>16534</v>
      </c>
    </row>
    <row r="363" spans="1:28" ht="15.75" customHeight="1">
      <c r="A363" s="8">
        <v>349</v>
      </c>
      <c r="B363" s="11" t="s">
        <v>246</v>
      </c>
      <c r="C363" s="6">
        <v>77</v>
      </c>
      <c r="D363" s="6">
        <v>2.88</v>
      </c>
      <c r="E363" s="6">
        <v>6.25</v>
      </c>
      <c r="F363" s="10" t="s">
        <v>2018</v>
      </c>
      <c r="G363" s="6">
        <v>80</v>
      </c>
      <c r="H363" t="s">
        <v>134</v>
      </c>
      <c r="I363" s="7">
        <v>832</v>
      </c>
      <c r="J363" s="7">
        <v>1437</v>
      </c>
      <c r="K363" s="7">
        <v>1590</v>
      </c>
      <c r="L363" s="7">
        <v>665</v>
      </c>
      <c r="M363" s="7">
        <v>222</v>
      </c>
      <c r="N363" s="7">
        <v>645</v>
      </c>
      <c r="O363" s="7">
        <v>596</v>
      </c>
      <c r="P363" s="7">
        <v>789</v>
      </c>
      <c r="Q363" s="6" t="s">
        <v>133</v>
      </c>
      <c r="R363" s="7">
        <v>1164</v>
      </c>
      <c r="S363" s="7">
        <v>1166</v>
      </c>
      <c r="T363" s="7">
        <v>469</v>
      </c>
      <c r="U363" s="7">
        <v>1020</v>
      </c>
      <c r="V363" s="7">
        <v>1604</v>
      </c>
      <c r="W363" s="7">
        <v>2402</v>
      </c>
      <c r="X363" s="7">
        <v>890</v>
      </c>
      <c r="Y363" s="7">
        <v>743</v>
      </c>
      <c r="Z363" s="7">
        <v>861</v>
      </c>
      <c r="AA363" s="7">
        <v>8124</v>
      </c>
      <c r="AB363" s="7">
        <v>17279</v>
      </c>
    </row>
    <row r="364" spans="1:28" ht="15.75" customHeight="1">
      <c r="A364" s="8">
        <v>350</v>
      </c>
      <c r="B364" s="11" t="s">
        <v>247</v>
      </c>
      <c r="C364" s="6">
        <v>80</v>
      </c>
      <c r="D364" s="6">
        <v>2.72</v>
      </c>
      <c r="E364" s="6">
        <v>6.25</v>
      </c>
      <c r="F364" s="10" t="s">
        <v>2019</v>
      </c>
      <c r="G364" s="6">
        <v>77.900000000000006</v>
      </c>
      <c r="H364" t="s">
        <v>134</v>
      </c>
      <c r="I364" s="7">
        <v>797</v>
      </c>
      <c r="J364" s="7">
        <v>1450</v>
      </c>
      <c r="K364" s="7">
        <v>1703</v>
      </c>
      <c r="L364" s="7">
        <v>574</v>
      </c>
      <c r="M364" s="7">
        <v>199</v>
      </c>
      <c r="N364" s="7">
        <v>860</v>
      </c>
      <c r="O364" s="7">
        <v>666</v>
      </c>
      <c r="P364" s="7">
        <v>879</v>
      </c>
      <c r="Q364" s="6" t="s">
        <v>133</v>
      </c>
      <c r="R364" s="7">
        <v>889</v>
      </c>
      <c r="S364" s="7">
        <v>1121</v>
      </c>
      <c r="T364" s="7">
        <v>500</v>
      </c>
      <c r="U364" s="7">
        <v>1134</v>
      </c>
      <c r="V364" s="7">
        <v>1817</v>
      </c>
      <c r="W364" s="7">
        <v>2687</v>
      </c>
      <c r="X364" s="7">
        <v>794</v>
      </c>
      <c r="Y364" s="7">
        <v>666</v>
      </c>
      <c r="Z364" s="7">
        <v>849</v>
      </c>
      <c r="AA364" s="7">
        <v>8207</v>
      </c>
      <c r="AB364" s="7">
        <v>17775</v>
      </c>
    </row>
    <row r="365" spans="1:28" ht="15.75" customHeight="1">
      <c r="A365" s="8">
        <v>351</v>
      </c>
      <c r="B365" s="11" t="s">
        <v>2020</v>
      </c>
      <c r="C365" s="6">
        <v>78</v>
      </c>
      <c r="D365" s="6">
        <v>3.2</v>
      </c>
      <c r="E365" s="6">
        <v>6.25</v>
      </c>
      <c r="F365" s="10" t="s">
        <v>2021</v>
      </c>
      <c r="G365" s="6">
        <v>90</v>
      </c>
      <c r="H365" t="s">
        <v>134</v>
      </c>
      <c r="I365" s="6">
        <v>1389</v>
      </c>
      <c r="J365" s="6">
        <v>1709</v>
      </c>
      <c r="K365" s="6">
        <v>1930</v>
      </c>
      <c r="L365" s="6">
        <v>570</v>
      </c>
      <c r="M365" s="6">
        <v>182</v>
      </c>
      <c r="N365" s="6">
        <v>826</v>
      </c>
      <c r="O365" s="6">
        <v>739</v>
      </c>
      <c r="P365" s="6">
        <v>822</v>
      </c>
      <c r="Q365" s="6">
        <v>224</v>
      </c>
      <c r="R365" s="6">
        <v>1101</v>
      </c>
      <c r="S365" s="6">
        <v>1376</v>
      </c>
      <c r="T365" s="6">
        <v>442</v>
      </c>
      <c r="U365" s="6">
        <v>1430</v>
      </c>
      <c r="V365" s="6">
        <v>1552</v>
      </c>
      <c r="W365" s="6">
        <v>2570</v>
      </c>
      <c r="X365" s="6">
        <v>950</v>
      </c>
      <c r="Y365" s="6">
        <v>742</v>
      </c>
      <c r="Z365" s="6">
        <v>912</v>
      </c>
      <c r="AA365" s="6">
        <v>9492</v>
      </c>
      <c r="AB365" s="6">
        <v>19466</v>
      </c>
    </row>
    <row r="366" spans="1:28" ht="15.75" customHeight="1">
      <c r="A366" s="8">
        <v>352</v>
      </c>
      <c r="B366" s="11" t="s">
        <v>2022</v>
      </c>
      <c r="C366" s="6">
        <v>79</v>
      </c>
      <c r="D366" s="6">
        <v>2.88</v>
      </c>
      <c r="E366" s="6">
        <v>6.25</v>
      </c>
      <c r="F366" s="10" t="s">
        <v>2023</v>
      </c>
      <c r="G366" s="6">
        <v>92.3</v>
      </c>
      <c r="H366" t="s">
        <v>134</v>
      </c>
      <c r="I366" s="6">
        <v>919</v>
      </c>
      <c r="J366" s="6">
        <v>1440</v>
      </c>
      <c r="K366" s="6">
        <v>1813</v>
      </c>
      <c r="L366" s="6">
        <v>478</v>
      </c>
      <c r="M366" s="6">
        <v>190</v>
      </c>
      <c r="N366" s="6">
        <v>703</v>
      </c>
      <c r="O366" s="6">
        <v>541</v>
      </c>
      <c r="P366" s="6">
        <v>919</v>
      </c>
      <c r="Q366" s="6">
        <v>184</v>
      </c>
      <c r="R366" s="6">
        <v>1045</v>
      </c>
      <c r="S366" s="6">
        <v>1117</v>
      </c>
      <c r="T366" s="6">
        <v>559</v>
      </c>
      <c r="U366" s="6">
        <v>1279</v>
      </c>
      <c r="V366" s="6">
        <v>1765</v>
      </c>
      <c r="W366" s="6">
        <v>2575</v>
      </c>
      <c r="X366" s="6">
        <v>991</v>
      </c>
      <c r="Y366" s="6">
        <v>685</v>
      </c>
      <c r="Z366" s="6">
        <v>757</v>
      </c>
      <c r="AA366" s="6">
        <v>8232</v>
      </c>
      <c r="AB366" s="6">
        <v>17960</v>
      </c>
    </row>
    <row r="367" spans="1:28" ht="15.75" customHeight="1">
      <c r="A367" s="8">
        <v>353</v>
      </c>
      <c r="B367" s="11" t="s">
        <v>248</v>
      </c>
      <c r="C367" s="6">
        <v>59</v>
      </c>
      <c r="D367" s="6">
        <v>4.32</v>
      </c>
      <c r="E367" s="6">
        <v>6.25</v>
      </c>
      <c r="F367" s="10" t="s">
        <v>2024</v>
      </c>
      <c r="G367" s="6">
        <v>48</v>
      </c>
      <c r="H367" t="s">
        <v>134</v>
      </c>
      <c r="I367" s="7">
        <v>1197</v>
      </c>
      <c r="J367" s="7">
        <v>1836</v>
      </c>
      <c r="K367" s="7">
        <v>2328</v>
      </c>
      <c r="L367" s="7">
        <v>657</v>
      </c>
      <c r="M367" s="7">
        <v>294</v>
      </c>
      <c r="N367" s="7">
        <v>916</v>
      </c>
      <c r="O367" s="7">
        <v>968</v>
      </c>
      <c r="P367" s="7">
        <v>1067</v>
      </c>
      <c r="Q367" s="6" t="s">
        <v>133</v>
      </c>
      <c r="R367" s="7">
        <v>1784</v>
      </c>
      <c r="S367" s="7">
        <v>1374</v>
      </c>
      <c r="T367" s="7">
        <v>1348</v>
      </c>
      <c r="U367" s="7">
        <v>1344</v>
      </c>
      <c r="V367" s="7">
        <v>2497</v>
      </c>
      <c r="W367" s="7">
        <v>3577</v>
      </c>
      <c r="X367" s="7">
        <v>985</v>
      </c>
      <c r="Y367" s="7">
        <v>834</v>
      </c>
      <c r="Z367" s="7">
        <v>968</v>
      </c>
      <c r="AA367" s="7">
        <v>11367</v>
      </c>
      <c r="AB367" s="7">
        <v>24294</v>
      </c>
    </row>
    <row r="368" spans="1:28" ht="15.75" customHeight="1">
      <c r="A368" s="4">
        <v>354</v>
      </c>
      <c r="B368" s="24" t="s">
        <v>249</v>
      </c>
      <c r="C368" s="6">
        <v>81</v>
      </c>
      <c r="D368" s="6">
        <v>2.72</v>
      </c>
      <c r="E368" s="6">
        <v>6.25</v>
      </c>
      <c r="F368" s="10" t="s">
        <v>2025</v>
      </c>
      <c r="G368" s="6">
        <v>65.400000000000006</v>
      </c>
      <c r="H368" t="s">
        <v>134</v>
      </c>
      <c r="I368" s="7">
        <v>797</v>
      </c>
      <c r="J368" s="7">
        <v>1213</v>
      </c>
      <c r="K368" s="7">
        <v>1605</v>
      </c>
      <c r="L368" s="7">
        <v>484</v>
      </c>
      <c r="M368" s="7">
        <v>201</v>
      </c>
      <c r="N368" s="7">
        <v>639</v>
      </c>
      <c r="O368" s="7">
        <v>623</v>
      </c>
      <c r="P368" s="7">
        <v>718</v>
      </c>
      <c r="Q368" s="6" t="s">
        <v>133</v>
      </c>
      <c r="R368" s="7">
        <v>1102</v>
      </c>
      <c r="S368" s="7">
        <v>960</v>
      </c>
      <c r="T368" s="7">
        <v>604</v>
      </c>
      <c r="U368" s="7">
        <v>922</v>
      </c>
      <c r="V368" s="7">
        <v>1904</v>
      </c>
      <c r="W368" s="7">
        <v>2277</v>
      </c>
      <c r="X368" s="7">
        <v>715</v>
      </c>
      <c r="Y368" s="7">
        <v>530</v>
      </c>
      <c r="Z368" s="7">
        <v>685</v>
      </c>
      <c r="AA368" s="7">
        <v>7567</v>
      </c>
      <c r="AB368" s="7">
        <v>16164</v>
      </c>
    </row>
    <row r="369" spans="1:28" ht="15.75" customHeight="1">
      <c r="A369" s="8">
        <v>355</v>
      </c>
      <c r="B369" s="11" t="s">
        <v>250</v>
      </c>
      <c r="C369" s="6">
        <v>81</v>
      </c>
      <c r="D369" s="6">
        <v>2.56</v>
      </c>
      <c r="E369" s="6">
        <v>6.25</v>
      </c>
      <c r="F369" s="10" t="s">
        <v>2026</v>
      </c>
      <c r="G369" s="6">
        <v>54.2</v>
      </c>
      <c r="H369" t="s">
        <v>134</v>
      </c>
      <c r="I369" s="7">
        <v>822</v>
      </c>
      <c r="J369" s="7">
        <v>1344</v>
      </c>
      <c r="K369" s="7">
        <v>1631</v>
      </c>
      <c r="L369" s="7">
        <v>396</v>
      </c>
      <c r="M369" s="7">
        <v>133</v>
      </c>
      <c r="N369" s="7">
        <v>650</v>
      </c>
      <c r="O369" s="7">
        <v>627</v>
      </c>
      <c r="P369" s="7">
        <v>799</v>
      </c>
      <c r="Q369" s="6" t="s">
        <v>133</v>
      </c>
      <c r="R369" s="7">
        <v>909</v>
      </c>
      <c r="S369" s="7">
        <v>1027</v>
      </c>
      <c r="T369" s="7">
        <v>458</v>
      </c>
      <c r="U369" s="7">
        <v>993</v>
      </c>
      <c r="V369" s="7">
        <v>1782</v>
      </c>
      <c r="W369" s="7">
        <v>2680</v>
      </c>
      <c r="X369" s="7">
        <v>719</v>
      </c>
      <c r="Y369" s="7">
        <v>576</v>
      </c>
      <c r="Z369" s="7">
        <v>776</v>
      </c>
      <c r="AA369" s="7">
        <v>7531</v>
      </c>
      <c r="AB369" s="7">
        <v>16542</v>
      </c>
    </row>
    <row r="370" spans="1:28" ht="15.75" customHeight="1">
      <c r="A370" s="8">
        <v>356</v>
      </c>
      <c r="B370" s="11" t="s">
        <v>2027</v>
      </c>
      <c r="C370" s="6">
        <v>78</v>
      </c>
      <c r="D370" s="6">
        <v>3.2</v>
      </c>
      <c r="E370" s="6">
        <v>6.25</v>
      </c>
      <c r="F370" s="10" t="s">
        <v>2028</v>
      </c>
      <c r="G370" s="6">
        <v>89.9</v>
      </c>
      <c r="H370" t="s">
        <v>134</v>
      </c>
      <c r="I370" s="6">
        <v>1488</v>
      </c>
      <c r="J370" s="6">
        <v>1670</v>
      </c>
      <c r="K370" s="6">
        <v>2182</v>
      </c>
      <c r="L370" s="6">
        <v>634</v>
      </c>
      <c r="M370" s="6" t="s">
        <v>133</v>
      </c>
      <c r="N370" s="6">
        <v>774</v>
      </c>
      <c r="O370" s="6">
        <v>1082</v>
      </c>
      <c r="P370" s="6">
        <v>723</v>
      </c>
      <c r="Q370" s="6">
        <v>275</v>
      </c>
      <c r="R370" s="6">
        <v>1078</v>
      </c>
      <c r="S370" s="6">
        <v>1571</v>
      </c>
      <c r="T370" s="6">
        <v>384</v>
      </c>
      <c r="U370" s="6" t="s">
        <v>133</v>
      </c>
      <c r="V370" s="6" t="s">
        <v>133</v>
      </c>
      <c r="W370" s="6" t="s">
        <v>133</v>
      </c>
      <c r="X370" s="6" t="s">
        <v>133</v>
      </c>
      <c r="Y370" s="6" t="s">
        <v>133</v>
      </c>
      <c r="Z370" s="6" t="s">
        <v>133</v>
      </c>
      <c r="AA370" s="6" t="s">
        <v>133</v>
      </c>
      <c r="AB370" s="6" t="s">
        <v>133</v>
      </c>
    </row>
    <row r="371" spans="1:28" ht="15.75" customHeight="1">
      <c r="A371" s="8">
        <v>357</v>
      </c>
      <c r="B371" s="11" t="s">
        <v>251</v>
      </c>
      <c r="C371" s="6">
        <v>80</v>
      </c>
      <c r="D371" s="6">
        <v>2.56</v>
      </c>
      <c r="E371" s="6">
        <v>6.25</v>
      </c>
      <c r="F371" s="10" t="s">
        <v>2029</v>
      </c>
      <c r="G371" s="6">
        <v>75.3</v>
      </c>
      <c r="H371" t="s">
        <v>134</v>
      </c>
      <c r="I371" s="7">
        <v>745</v>
      </c>
      <c r="J371" s="7">
        <v>1388</v>
      </c>
      <c r="K371" s="7">
        <v>1262</v>
      </c>
      <c r="L371" s="7">
        <v>466</v>
      </c>
      <c r="M371" s="7">
        <v>202</v>
      </c>
      <c r="N371" s="7">
        <v>645</v>
      </c>
      <c r="O371" s="7">
        <v>581</v>
      </c>
      <c r="P371" s="7">
        <v>730</v>
      </c>
      <c r="Q371" s="6" t="s">
        <v>133</v>
      </c>
      <c r="R371" s="7">
        <v>765</v>
      </c>
      <c r="S371" s="7">
        <v>1326</v>
      </c>
      <c r="T371" s="7">
        <v>300</v>
      </c>
      <c r="U371" s="7">
        <v>1073</v>
      </c>
      <c r="V371" s="7">
        <v>1728</v>
      </c>
      <c r="W371" s="7">
        <v>2499</v>
      </c>
      <c r="X371" s="7">
        <v>1044</v>
      </c>
      <c r="Y371" s="7">
        <v>701</v>
      </c>
      <c r="Z371" s="7">
        <v>817</v>
      </c>
      <c r="AA371" s="7">
        <v>6967</v>
      </c>
      <c r="AB371" s="7">
        <v>16455</v>
      </c>
    </row>
    <row r="372" spans="1:28" ht="15.75" customHeight="1">
      <c r="A372" s="8">
        <v>358</v>
      </c>
      <c r="B372" s="11" t="s">
        <v>252</v>
      </c>
      <c r="C372" s="6">
        <v>79</v>
      </c>
      <c r="D372" s="6">
        <v>1.6</v>
      </c>
      <c r="E372" s="6">
        <v>6.25</v>
      </c>
      <c r="F372" s="10" t="s">
        <v>2030</v>
      </c>
      <c r="G372" s="6">
        <v>61.5</v>
      </c>
      <c r="H372" t="s">
        <v>134</v>
      </c>
      <c r="I372" s="7">
        <v>472</v>
      </c>
      <c r="J372" s="7">
        <v>773</v>
      </c>
      <c r="K372" s="7">
        <v>797</v>
      </c>
      <c r="L372" s="7">
        <v>274</v>
      </c>
      <c r="M372" s="7">
        <v>158</v>
      </c>
      <c r="N372" s="7">
        <v>414</v>
      </c>
      <c r="O372" s="7">
        <v>416</v>
      </c>
      <c r="P372" s="7">
        <v>469</v>
      </c>
      <c r="Q372" s="6" t="s">
        <v>133</v>
      </c>
      <c r="R372" s="7">
        <v>626</v>
      </c>
      <c r="S372" s="7">
        <v>752</v>
      </c>
      <c r="T372" s="7">
        <v>238</v>
      </c>
      <c r="U372" s="7">
        <v>565</v>
      </c>
      <c r="V372" s="7">
        <v>1117</v>
      </c>
      <c r="W372" s="7">
        <v>1408</v>
      </c>
      <c r="X372" s="7">
        <v>517</v>
      </c>
      <c r="Y372" s="7">
        <v>414</v>
      </c>
      <c r="Z372" s="7">
        <v>512</v>
      </c>
      <c r="AA372" s="7">
        <v>4529</v>
      </c>
      <c r="AB372" s="7">
        <v>10052</v>
      </c>
    </row>
    <row r="373" spans="1:28" ht="15.75" customHeight="1">
      <c r="A373" s="4">
        <v>359</v>
      </c>
      <c r="B373" s="11" t="s">
        <v>2031</v>
      </c>
      <c r="C373" s="6">
        <v>51</v>
      </c>
      <c r="D373" s="6">
        <v>3.52</v>
      </c>
      <c r="E373" s="6">
        <v>6.25</v>
      </c>
      <c r="F373" s="10" t="s">
        <v>2032</v>
      </c>
      <c r="G373" s="6">
        <v>29.9</v>
      </c>
      <c r="H373" t="s">
        <v>134</v>
      </c>
      <c r="I373" s="6">
        <v>1095</v>
      </c>
      <c r="J373" s="6">
        <v>1658</v>
      </c>
      <c r="K373" s="6">
        <v>1844</v>
      </c>
      <c r="L373" s="6">
        <v>644</v>
      </c>
      <c r="M373" s="6" t="s">
        <v>133</v>
      </c>
      <c r="N373" s="6">
        <v>820</v>
      </c>
      <c r="O373" s="6" t="s">
        <v>133</v>
      </c>
      <c r="P373" s="6">
        <v>964</v>
      </c>
      <c r="Q373" s="6">
        <v>211</v>
      </c>
      <c r="R373" s="6">
        <v>1144</v>
      </c>
      <c r="S373" s="6">
        <v>1348</v>
      </c>
      <c r="T373" s="6">
        <v>764</v>
      </c>
      <c r="U373" s="6" t="s">
        <v>133</v>
      </c>
      <c r="V373" s="6">
        <v>1918</v>
      </c>
      <c r="W373" s="6">
        <v>2883</v>
      </c>
      <c r="X373" s="6">
        <v>1331</v>
      </c>
      <c r="Y373" s="11" t="s">
        <v>133</v>
      </c>
      <c r="Z373" s="11" t="s">
        <v>133</v>
      </c>
      <c r="AA373" s="11" t="s">
        <v>133</v>
      </c>
      <c r="AB373" s="11" t="s">
        <v>133</v>
      </c>
    </row>
    <row r="374" spans="1:28" ht="15.75" customHeight="1">
      <c r="A374" s="8">
        <v>360</v>
      </c>
      <c r="B374" s="11" t="s">
        <v>2033</v>
      </c>
      <c r="C374" s="6">
        <v>41</v>
      </c>
      <c r="D374" s="6">
        <v>6.4</v>
      </c>
      <c r="E374" s="6">
        <v>6.25</v>
      </c>
      <c r="F374" s="10" t="s">
        <v>2034</v>
      </c>
      <c r="G374" s="6">
        <v>61.3</v>
      </c>
      <c r="H374" t="s">
        <v>134</v>
      </c>
      <c r="I374" s="7">
        <v>2080</v>
      </c>
      <c r="J374" s="7">
        <v>3238</v>
      </c>
      <c r="K374" s="7">
        <v>3680</v>
      </c>
      <c r="L374" s="7">
        <v>1274</v>
      </c>
      <c r="M374" s="7">
        <v>435</v>
      </c>
      <c r="N374" s="7">
        <v>1594</v>
      </c>
      <c r="O374" s="7">
        <v>1248</v>
      </c>
      <c r="P374" s="7">
        <v>1990</v>
      </c>
      <c r="Q374" s="6" t="s">
        <v>133</v>
      </c>
      <c r="R374" s="7">
        <v>2323</v>
      </c>
      <c r="S374" s="7">
        <v>2419</v>
      </c>
      <c r="T374" s="7">
        <v>1242</v>
      </c>
      <c r="U374" s="7">
        <v>2605</v>
      </c>
      <c r="V374" s="7">
        <v>4160</v>
      </c>
      <c r="W374" s="7">
        <v>5830</v>
      </c>
      <c r="X374" s="7">
        <v>2643</v>
      </c>
      <c r="Y374" s="7">
        <v>1370</v>
      </c>
      <c r="Z374" s="7">
        <v>1626</v>
      </c>
      <c r="AA374" s="7">
        <v>18284</v>
      </c>
      <c r="AB374" s="7">
        <v>40179</v>
      </c>
    </row>
    <row r="375" spans="1:28" ht="15.75" customHeight="1">
      <c r="A375" s="8">
        <v>361</v>
      </c>
      <c r="B375" s="11" t="s">
        <v>2035</v>
      </c>
      <c r="C375" s="6">
        <v>74.099999999999994</v>
      </c>
      <c r="D375" s="6">
        <v>3.01</v>
      </c>
      <c r="E375" s="6">
        <v>6.25</v>
      </c>
      <c r="F375" s="10" t="s">
        <v>2036</v>
      </c>
      <c r="G375" s="6">
        <v>60.8</v>
      </c>
      <c r="H375" t="s">
        <v>134</v>
      </c>
      <c r="I375" s="6">
        <v>924</v>
      </c>
      <c r="J375" s="6">
        <v>1373</v>
      </c>
      <c r="K375" s="6">
        <v>1993</v>
      </c>
      <c r="L375" s="6">
        <v>488</v>
      </c>
      <c r="M375" s="6" t="s">
        <v>133</v>
      </c>
      <c r="N375" s="6">
        <v>689</v>
      </c>
      <c r="O375" s="11" t="s">
        <v>133</v>
      </c>
      <c r="P375" s="6">
        <v>780</v>
      </c>
      <c r="Q375" s="6">
        <v>244</v>
      </c>
      <c r="R375" s="6">
        <v>945</v>
      </c>
      <c r="S375" s="6">
        <v>1713</v>
      </c>
      <c r="T375" s="6">
        <v>620</v>
      </c>
      <c r="U375" s="6" t="s">
        <v>133</v>
      </c>
      <c r="V375" s="6" t="s">
        <v>133</v>
      </c>
      <c r="W375" s="6" t="s">
        <v>133</v>
      </c>
      <c r="X375" s="6" t="s">
        <v>133</v>
      </c>
      <c r="Y375" s="6" t="s">
        <v>133</v>
      </c>
      <c r="Z375" s="6" t="s">
        <v>133</v>
      </c>
      <c r="AA375" s="6" t="s">
        <v>133</v>
      </c>
      <c r="AB375" s="6" t="s">
        <v>133</v>
      </c>
    </row>
    <row r="376" spans="1:28" ht="15.75" customHeight="1">
      <c r="A376" s="8">
        <v>362</v>
      </c>
      <c r="B376" s="11" t="s">
        <v>2037</v>
      </c>
      <c r="C376" s="6">
        <v>10</v>
      </c>
      <c r="D376" s="6">
        <v>12</v>
      </c>
      <c r="E376" s="6">
        <v>6.25</v>
      </c>
      <c r="F376" s="10" t="s">
        <v>2038</v>
      </c>
      <c r="G376" s="6">
        <v>87.7</v>
      </c>
      <c r="H376" t="s">
        <v>134</v>
      </c>
      <c r="I376" s="7">
        <v>3228</v>
      </c>
      <c r="J376" s="7">
        <v>5424</v>
      </c>
      <c r="K376" s="7">
        <v>5808</v>
      </c>
      <c r="L376" s="7">
        <v>2052</v>
      </c>
      <c r="M376" s="7">
        <v>924</v>
      </c>
      <c r="N376" s="7">
        <v>2892</v>
      </c>
      <c r="O376" s="7">
        <v>2316</v>
      </c>
      <c r="P376" s="7">
        <v>3180</v>
      </c>
      <c r="Q376" s="6" t="s">
        <v>133</v>
      </c>
      <c r="R376" s="7">
        <v>3816</v>
      </c>
      <c r="S376" s="7">
        <v>4608</v>
      </c>
      <c r="T376" s="7">
        <v>1932</v>
      </c>
      <c r="U376" s="7">
        <v>4944</v>
      </c>
      <c r="V376" s="7">
        <v>6780</v>
      </c>
      <c r="W376" s="7">
        <v>10044</v>
      </c>
      <c r="X376" s="7">
        <v>5352</v>
      </c>
      <c r="Y376" s="7">
        <v>3180</v>
      </c>
      <c r="Z376" s="7">
        <v>3108</v>
      </c>
      <c r="AA376" s="7">
        <v>30360</v>
      </c>
      <c r="AB376" s="7">
        <v>70308</v>
      </c>
    </row>
    <row r="377" spans="1:28" ht="15.75" customHeight="1">
      <c r="A377" s="8">
        <v>363</v>
      </c>
      <c r="B377" s="11" t="s">
        <v>2039</v>
      </c>
      <c r="C377" s="6" t="s">
        <v>133</v>
      </c>
      <c r="D377" s="6" t="s">
        <v>133</v>
      </c>
      <c r="E377" s="6" t="s">
        <v>133</v>
      </c>
      <c r="F377" s="6" t="s">
        <v>133</v>
      </c>
      <c r="G377" s="6" t="s">
        <v>133</v>
      </c>
      <c r="H377" t="s">
        <v>347</v>
      </c>
      <c r="I377" s="6">
        <v>293</v>
      </c>
      <c r="J377" s="6">
        <v>473</v>
      </c>
      <c r="K377" s="6">
        <v>602</v>
      </c>
      <c r="L377" s="6">
        <v>194</v>
      </c>
      <c r="M377" s="6" t="s">
        <v>133</v>
      </c>
      <c r="N377" s="6">
        <v>261</v>
      </c>
      <c r="O377" s="6">
        <v>204</v>
      </c>
      <c r="P377" s="6">
        <v>265</v>
      </c>
      <c r="Q377" s="6" t="s">
        <v>133</v>
      </c>
      <c r="R377" s="6">
        <v>430</v>
      </c>
      <c r="S377" s="6">
        <v>377</v>
      </c>
      <c r="T377" s="6">
        <v>137</v>
      </c>
      <c r="U377" s="6">
        <v>438</v>
      </c>
      <c r="V377" s="6">
        <v>641</v>
      </c>
      <c r="W377" s="6">
        <v>828</v>
      </c>
      <c r="X377" s="6">
        <v>363</v>
      </c>
      <c r="Y377" s="6">
        <v>321</v>
      </c>
      <c r="Z377" s="6">
        <v>257</v>
      </c>
      <c r="AA377" s="6" t="s">
        <v>133</v>
      </c>
      <c r="AB377" s="6" t="s">
        <v>133</v>
      </c>
    </row>
    <row r="378" spans="1:28" ht="15.75" customHeight="1">
      <c r="A378" s="8" t="s">
        <v>2040</v>
      </c>
      <c r="B378" s="11" t="s">
        <v>2041</v>
      </c>
      <c r="C378" s="6">
        <v>61.8</v>
      </c>
      <c r="D378" s="6">
        <v>2.36</v>
      </c>
      <c r="E378" s="6">
        <v>6.25</v>
      </c>
      <c r="F378" s="6">
        <v>20.399999999999999</v>
      </c>
      <c r="G378" s="6" t="s">
        <v>133</v>
      </c>
      <c r="H378" t="s">
        <v>134</v>
      </c>
      <c r="I378" s="6">
        <v>1731</v>
      </c>
      <c r="J378" s="6">
        <v>1855</v>
      </c>
      <c r="K378" s="6">
        <v>1712</v>
      </c>
      <c r="L378" s="6">
        <v>489</v>
      </c>
      <c r="M378" s="6">
        <v>388</v>
      </c>
      <c r="N378" s="6">
        <v>897</v>
      </c>
      <c r="O378" s="6">
        <v>672</v>
      </c>
      <c r="P378" s="6">
        <v>1020</v>
      </c>
      <c r="Q378" s="6">
        <v>205</v>
      </c>
      <c r="R378" s="6">
        <v>1020</v>
      </c>
      <c r="S378" s="6">
        <v>939</v>
      </c>
      <c r="T378" s="6">
        <v>509</v>
      </c>
      <c r="U378" s="6">
        <v>857</v>
      </c>
      <c r="V378" s="6">
        <v>1793</v>
      </c>
      <c r="W378" s="6">
        <v>2220</v>
      </c>
      <c r="X378" s="6">
        <v>877</v>
      </c>
      <c r="Y378" s="6">
        <v>815</v>
      </c>
      <c r="Z378" s="6">
        <v>939</v>
      </c>
      <c r="AA378" s="6">
        <v>9989</v>
      </c>
      <c r="AB378" s="6">
        <v>18937</v>
      </c>
    </row>
    <row r="379" spans="1:28" ht="14.25" customHeight="1">
      <c r="A379" s="8" t="s">
        <v>2042</v>
      </c>
      <c r="B379" s="11" t="s">
        <v>2043</v>
      </c>
      <c r="C379" s="12">
        <v>7.4</v>
      </c>
      <c r="D379" s="12" t="s">
        <v>2044</v>
      </c>
      <c r="E379" s="12">
        <v>6.25</v>
      </c>
      <c r="F379" s="12">
        <v>86</v>
      </c>
      <c r="G379" s="12" t="s">
        <v>133</v>
      </c>
      <c r="H379" t="s">
        <v>134</v>
      </c>
      <c r="I379" s="12">
        <v>4347</v>
      </c>
      <c r="J379" s="12">
        <v>6555</v>
      </c>
      <c r="K379" s="12">
        <v>6293</v>
      </c>
      <c r="L379" s="12">
        <v>1435</v>
      </c>
      <c r="M379" s="12">
        <v>731</v>
      </c>
      <c r="N379" s="12">
        <v>3795</v>
      </c>
      <c r="O379" s="12">
        <v>2001</v>
      </c>
      <c r="P379" s="12">
        <v>5589</v>
      </c>
      <c r="Q379" s="12">
        <v>883</v>
      </c>
      <c r="R379" s="12">
        <v>2401</v>
      </c>
      <c r="S379" s="12">
        <v>4278</v>
      </c>
      <c r="T379" s="12">
        <v>1960</v>
      </c>
      <c r="U379" s="12" t="s">
        <v>133</v>
      </c>
      <c r="V379" s="12" t="s">
        <v>133</v>
      </c>
      <c r="W379" s="12" t="s">
        <v>133</v>
      </c>
      <c r="X379" s="12" t="s">
        <v>133</v>
      </c>
      <c r="Y379" s="12" t="s">
        <v>133</v>
      </c>
      <c r="Z379" s="12" t="s">
        <v>133</v>
      </c>
      <c r="AA379" s="12">
        <v>23864</v>
      </c>
      <c r="AB379" s="41"/>
    </row>
    <row r="380" spans="1:28" ht="15.75" customHeight="1">
      <c r="A380" s="4">
        <v>364</v>
      </c>
      <c r="B380" s="11" t="s">
        <v>2045</v>
      </c>
      <c r="C380" s="6">
        <v>83</v>
      </c>
      <c r="D380" s="6">
        <v>0.63</v>
      </c>
      <c r="E380" s="6">
        <v>6.38</v>
      </c>
      <c r="F380" s="10" t="s">
        <v>2046</v>
      </c>
      <c r="G380" s="6">
        <v>16.899999999999999</v>
      </c>
      <c r="H380" t="s">
        <v>134</v>
      </c>
      <c r="I380" s="6">
        <v>210</v>
      </c>
      <c r="J380" s="6">
        <v>397</v>
      </c>
      <c r="K380" s="6">
        <v>308</v>
      </c>
      <c r="L380" s="6">
        <v>105</v>
      </c>
      <c r="M380" s="6">
        <v>53</v>
      </c>
      <c r="N380" s="6">
        <v>177</v>
      </c>
      <c r="O380" s="6">
        <v>197</v>
      </c>
      <c r="P380" s="6">
        <v>194</v>
      </c>
      <c r="Q380" s="6">
        <v>58</v>
      </c>
      <c r="R380" s="6">
        <v>239</v>
      </c>
      <c r="S380" s="6">
        <v>128</v>
      </c>
      <c r="T380" s="6">
        <v>83</v>
      </c>
      <c r="U380" s="6" t="s">
        <v>133</v>
      </c>
      <c r="V380" s="6" t="s">
        <v>133</v>
      </c>
      <c r="W380" s="6" t="s">
        <v>133</v>
      </c>
      <c r="X380" s="6" t="s">
        <v>133</v>
      </c>
      <c r="Y380" s="6" t="s">
        <v>133</v>
      </c>
      <c r="Z380" s="6" t="s">
        <v>133</v>
      </c>
      <c r="AA380" s="11"/>
      <c r="AB380" s="11"/>
    </row>
    <row r="381" spans="1:28" ht="15.75" customHeight="1">
      <c r="A381" s="8">
        <v>365</v>
      </c>
      <c r="B381" s="11" t="s">
        <v>2047</v>
      </c>
      <c r="C381" s="6">
        <v>86.7</v>
      </c>
      <c r="D381" s="6">
        <v>0.71</v>
      </c>
      <c r="E381" s="6">
        <v>6.38</v>
      </c>
      <c r="F381" s="6">
        <v>4.5</v>
      </c>
      <c r="G381" s="6" t="s">
        <v>133</v>
      </c>
      <c r="H381" t="s">
        <v>134</v>
      </c>
      <c r="I381" s="6">
        <v>306</v>
      </c>
      <c r="J381" s="6">
        <v>444</v>
      </c>
      <c r="K381" s="6">
        <v>311</v>
      </c>
      <c r="L381" s="6">
        <v>120</v>
      </c>
      <c r="M381" s="6" t="s">
        <v>133</v>
      </c>
      <c r="N381" s="6">
        <v>195</v>
      </c>
      <c r="O381" s="6" t="s">
        <v>133</v>
      </c>
      <c r="P381" s="6">
        <v>217</v>
      </c>
      <c r="Q381" s="6">
        <v>66</v>
      </c>
      <c r="R381" s="6">
        <v>226</v>
      </c>
      <c r="S381" s="6">
        <v>124</v>
      </c>
      <c r="T381" s="6">
        <v>93</v>
      </c>
      <c r="U381" s="6" t="s">
        <v>133</v>
      </c>
      <c r="V381" s="6" t="s">
        <v>133</v>
      </c>
      <c r="W381" s="6" t="s">
        <v>133</v>
      </c>
      <c r="X381" s="6" t="s">
        <v>133</v>
      </c>
      <c r="Y381" s="6" t="s">
        <v>133</v>
      </c>
      <c r="Z381" s="6" t="s">
        <v>133</v>
      </c>
      <c r="AA381" s="6" t="s">
        <v>133</v>
      </c>
      <c r="AB381" s="6" t="s">
        <v>133</v>
      </c>
    </row>
    <row r="382" spans="1:28" ht="15.75" customHeight="1">
      <c r="A382" s="8">
        <v>366</v>
      </c>
      <c r="B382" s="11" t="s">
        <v>255</v>
      </c>
      <c r="C382" s="6">
        <v>87.4</v>
      </c>
      <c r="D382" s="6">
        <v>0.67</v>
      </c>
      <c r="E382" s="6">
        <v>6.38</v>
      </c>
      <c r="F382" s="6">
        <v>4.2</v>
      </c>
      <c r="G382" s="6" t="s">
        <v>133</v>
      </c>
      <c r="H382" t="s">
        <v>134</v>
      </c>
      <c r="I382" s="6">
        <v>285</v>
      </c>
      <c r="J382" s="6">
        <v>402</v>
      </c>
      <c r="K382" s="6">
        <v>276</v>
      </c>
      <c r="L382" s="6">
        <v>109</v>
      </c>
      <c r="M382" s="6" t="s">
        <v>133</v>
      </c>
      <c r="N382" s="6">
        <v>176</v>
      </c>
      <c r="O382" s="6" t="s">
        <v>133</v>
      </c>
      <c r="P382" s="6">
        <v>193</v>
      </c>
      <c r="Q382" s="6">
        <v>60</v>
      </c>
      <c r="R382" s="6">
        <v>205</v>
      </c>
      <c r="S382" s="6">
        <v>113</v>
      </c>
      <c r="T382" s="6">
        <v>84</v>
      </c>
      <c r="U382" s="6" t="s">
        <v>133</v>
      </c>
      <c r="V382" s="6" t="s">
        <v>133</v>
      </c>
      <c r="W382" s="6" t="s">
        <v>133</v>
      </c>
      <c r="X382" s="6" t="s">
        <v>133</v>
      </c>
      <c r="Y382" s="6" t="s">
        <v>133</v>
      </c>
      <c r="Z382" s="6" t="s">
        <v>133</v>
      </c>
      <c r="AA382" s="6" t="s">
        <v>133</v>
      </c>
      <c r="AB382" s="6" t="s">
        <v>133</v>
      </c>
    </row>
    <row r="383" spans="1:28" ht="15.75" customHeight="1">
      <c r="A383" s="8">
        <v>367</v>
      </c>
      <c r="B383" s="11" t="s">
        <v>2048</v>
      </c>
      <c r="C383" s="6">
        <v>87.8</v>
      </c>
      <c r="D383" s="6">
        <v>0.63</v>
      </c>
      <c r="E383" s="6">
        <v>6.38</v>
      </c>
      <c r="F383" s="6">
        <v>4</v>
      </c>
      <c r="G383" s="6" t="s">
        <v>133</v>
      </c>
      <c r="H383" t="s">
        <v>134</v>
      </c>
      <c r="I383" s="6">
        <v>266</v>
      </c>
      <c r="J383" s="6">
        <v>382</v>
      </c>
      <c r="K383" s="6">
        <v>248</v>
      </c>
      <c r="L383" s="6">
        <v>98</v>
      </c>
      <c r="M383" s="6" t="s">
        <v>133</v>
      </c>
      <c r="N383" s="6">
        <v>161</v>
      </c>
      <c r="O383" s="6" t="s">
        <v>133</v>
      </c>
      <c r="P383" s="6">
        <v>181</v>
      </c>
      <c r="Q383" s="6">
        <v>58</v>
      </c>
      <c r="R383" s="6">
        <v>193</v>
      </c>
      <c r="S383" s="6">
        <v>106</v>
      </c>
      <c r="T383" s="6">
        <v>83</v>
      </c>
      <c r="U383" s="6" t="s">
        <v>133</v>
      </c>
      <c r="V383" s="6" t="s">
        <v>133</v>
      </c>
      <c r="W383" s="6" t="s">
        <v>133</v>
      </c>
      <c r="X383" s="6" t="s">
        <v>133</v>
      </c>
      <c r="Y383" s="6" t="s">
        <v>133</v>
      </c>
      <c r="Z383" s="6" t="s">
        <v>133</v>
      </c>
      <c r="AA383" s="6" t="s">
        <v>133</v>
      </c>
      <c r="AB383" s="6" t="s">
        <v>133</v>
      </c>
    </row>
    <row r="384" spans="1:28" ht="15.75" customHeight="1">
      <c r="A384" s="8">
        <v>368</v>
      </c>
      <c r="B384" s="11" t="s">
        <v>2049</v>
      </c>
      <c r="C384" s="6" t="s">
        <v>133</v>
      </c>
      <c r="D384" s="6" t="s">
        <v>133</v>
      </c>
      <c r="E384" s="6" t="s">
        <v>133</v>
      </c>
      <c r="F384" s="6" t="s">
        <v>133</v>
      </c>
      <c r="G384" s="6" t="s">
        <v>133</v>
      </c>
      <c r="H384" t="s">
        <v>347</v>
      </c>
      <c r="I384" s="6">
        <v>199</v>
      </c>
      <c r="J384" s="6">
        <v>649</v>
      </c>
      <c r="K384" s="6">
        <v>509</v>
      </c>
      <c r="L384" s="6">
        <v>119</v>
      </c>
      <c r="M384" s="6" t="s">
        <v>133</v>
      </c>
      <c r="N384" s="6">
        <v>177</v>
      </c>
      <c r="O384" s="6" t="s">
        <v>133</v>
      </c>
      <c r="P384" s="6">
        <v>285</v>
      </c>
      <c r="Q384" s="6" t="s">
        <v>133</v>
      </c>
      <c r="R384" s="6">
        <v>410</v>
      </c>
      <c r="S384" s="6">
        <v>126</v>
      </c>
      <c r="T384" s="6">
        <v>119</v>
      </c>
      <c r="U384" s="6" t="s">
        <v>133</v>
      </c>
      <c r="V384" s="6" t="s">
        <v>133</v>
      </c>
      <c r="W384" s="6" t="s">
        <v>133</v>
      </c>
      <c r="X384" s="6" t="s">
        <v>133</v>
      </c>
      <c r="Y384" s="6" t="s">
        <v>133</v>
      </c>
      <c r="Z384" s="6" t="s">
        <v>133</v>
      </c>
      <c r="AA384" s="6" t="s">
        <v>133</v>
      </c>
      <c r="AB384" s="6" t="s">
        <v>133</v>
      </c>
    </row>
    <row r="385" spans="1:28" ht="15.75" customHeight="1">
      <c r="A385" s="8">
        <v>369</v>
      </c>
      <c r="B385" s="11" t="s">
        <v>253</v>
      </c>
      <c r="C385" s="6">
        <v>87.3</v>
      </c>
      <c r="D385" s="6">
        <v>0.55000000000000004</v>
      </c>
      <c r="E385" s="6">
        <v>6.38</v>
      </c>
      <c r="F385" s="10" t="s">
        <v>2050</v>
      </c>
      <c r="G385" s="6">
        <v>23</v>
      </c>
      <c r="H385" t="s">
        <v>134</v>
      </c>
      <c r="I385" s="7">
        <v>162</v>
      </c>
      <c r="J385" s="7">
        <v>328</v>
      </c>
      <c r="K385" s="7">
        <v>268</v>
      </c>
      <c r="L385" s="7">
        <v>86</v>
      </c>
      <c r="M385" s="7">
        <v>28</v>
      </c>
      <c r="N385" s="7">
        <v>185</v>
      </c>
      <c r="O385" s="7">
        <v>163</v>
      </c>
      <c r="P385" s="7">
        <v>153</v>
      </c>
      <c r="Q385" s="6" t="s">
        <v>133</v>
      </c>
      <c r="R385" s="7">
        <v>199</v>
      </c>
      <c r="S385" s="7">
        <v>113</v>
      </c>
      <c r="T385" s="7">
        <v>92</v>
      </c>
      <c r="U385" s="7">
        <v>119</v>
      </c>
      <c r="V385" s="7">
        <v>264</v>
      </c>
      <c r="W385" s="7">
        <v>764</v>
      </c>
      <c r="X385" s="7">
        <v>68</v>
      </c>
      <c r="Y385" s="7">
        <v>314</v>
      </c>
      <c r="Z385" s="7">
        <v>199</v>
      </c>
      <c r="AA385" s="7">
        <v>1620</v>
      </c>
      <c r="AB385" s="7">
        <v>3553</v>
      </c>
    </row>
    <row r="386" spans="1:28" ht="15.75" customHeight="1">
      <c r="A386" s="8">
        <v>370</v>
      </c>
      <c r="B386" s="11" t="s">
        <v>255</v>
      </c>
      <c r="C386" s="6">
        <v>87.3</v>
      </c>
      <c r="D386" s="6">
        <v>0.55000000000000004</v>
      </c>
      <c r="E386" s="6">
        <v>6.38</v>
      </c>
      <c r="F386" s="10" t="s">
        <v>2051</v>
      </c>
      <c r="G386" s="6">
        <v>23</v>
      </c>
      <c r="H386" t="s">
        <v>134</v>
      </c>
      <c r="I386" s="7">
        <v>219</v>
      </c>
      <c r="J386" s="7">
        <v>430</v>
      </c>
      <c r="K386" s="7">
        <v>248</v>
      </c>
      <c r="L386" s="7">
        <v>86</v>
      </c>
      <c r="M386" s="6" t="s">
        <v>133</v>
      </c>
      <c r="N386" s="7">
        <v>239</v>
      </c>
      <c r="O386" s="7">
        <v>218</v>
      </c>
      <c r="P386" s="7">
        <v>153</v>
      </c>
      <c r="Q386" s="6" t="s">
        <v>133</v>
      </c>
      <c r="R386" s="7">
        <v>255</v>
      </c>
      <c r="S386" s="7">
        <v>88</v>
      </c>
      <c r="T386" s="7">
        <v>118</v>
      </c>
      <c r="U386" s="7">
        <v>140</v>
      </c>
      <c r="V386" s="7">
        <v>233</v>
      </c>
      <c r="W386" s="7">
        <v>633</v>
      </c>
      <c r="X386" s="7">
        <v>79</v>
      </c>
      <c r="Y386" s="7">
        <v>283</v>
      </c>
      <c r="Z386" s="7">
        <v>188</v>
      </c>
      <c r="AA386" s="11"/>
      <c r="AB386" s="11"/>
    </row>
    <row r="387" spans="1:28" ht="15.75" customHeight="1">
      <c r="A387" s="8">
        <v>371</v>
      </c>
      <c r="B387" s="11" t="s">
        <v>2048</v>
      </c>
      <c r="C387" s="6">
        <v>87.3</v>
      </c>
      <c r="D387" s="6">
        <v>0.55000000000000004</v>
      </c>
      <c r="E387" s="6">
        <v>6.38</v>
      </c>
      <c r="F387" s="10" t="s">
        <v>2052</v>
      </c>
      <c r="G387" s="6">
        <v>23</v>
      </c>
      <c r="H387" t="s">
        <v>134</v>
      </c>
      <c r="I387" s="7">
        <v>213</v>
      </c>
      <c r="J387" s="7">
        <v>373</v>
      </c>
      <c r="K387" s="7">
        <v>239</v>
      </c>
      <c r="L387" s="7">
        <v>79</v>
      </c>
      <c r="M387" s="7">
        <v>24</v>
      </c>
      <c r="N387" s="7">
        <v>192</v>
      </c>
      <c r="O387" s="7">
        <v>175</v>
      </c>
      <c r="P387" s="7">
        <v>148</v>
      </c>
      <c r="Q387" s="6" t="s">
        <v>133</v>
      </c>
      <c r="R387" s="7">
        <v>246</v>
      </c>
      <c r="S387" s="7">
        <v>99</v>
      </c>
      <c r="T387" s="7">
        <v>106</v>
      </c>
      <c r="U387" s="7">
        <v>131</v>
      </c>
      <c r="V387" s="7">
        <v>240</v>
      </c>
      <c r="W387" s="7">
        <v>667</v>
      </c>
      <c r="X387" s="7">
        <v>79</v>
      </c>
      <c r="Y387" s="7">
        <v>317</v>
      </c>
      <c r="Z387" s="7">
        <v>186</v>
      </c>
      <c r="AA387" s="7">
        <v>1740</v>
      </c>
      <c r="AB387" s="7">
        <v>3565</v>
      </c>
    </row>
    <row r="388" spans="1:28" ht="15.75" customHeight="1">
      <c r="A388" s="8">
        <v>372</v>
      </c>
      <c r="B388" s="11" t="s">
        <v>2053</v>
      </c>
      <c r="C388" s="12">
        <v>73.7</v>
      </c>
      <c r="D388" s="12">
        <v>1.1000000000000001</v>
      </c>
      <c r="E388" s="12">
        <v>6.38</v>
      </c>
      <c r="F388" s="13" t="s">
        <v>2054</v>
      </c>
      <c r="G388" s="12">
        <v>21.7</v>
      </c>
      <c r="H388" t="s">
        <v>134</v>
      </c>
      <c r="I388" s="12">
        <v>481</v>
      </c>
      <c r="J388" s="12">
        <v>726</v>
      </c>
      <c r="K388" s="12">
        <v>480</v>
      </c>
      <c r="L388" s="12">
        <v>142</v>
      </c>
      <c r="M388" s="12" t="s">
        <v>133</v>
      </c>
      <c r="N388" s="12">
        <v>328</v>
      </c>
      <c r="O388" s="12">
        <v>363</v>
      </c>
      <c r="P388" s="12">
        <v>332</v>
      </c>
      <c r="Q388" s="12">
        <v>91</v>
      </c>
      <c r="R388" s="12">
        <v>448</v>
      </c>
      <c r="S388" s="12">
        <v>220</v>
      </c>
      <c r="T388" s="12">
        <v>153</v>
      </c>
      <c r="U388" s="12">
        <v>284</v>
      </c>
      <c r="V388" s="12">
        <v>586</v>
      </c>
      <c r="W388" s="12">
        <v>1688</v>
      </c>
      <c r="X388" s="12">
        <v>114</v>
      </c>
      <c r="Y388" s="12">
        <v>815</v>
      </c>
      <c r="Z388" s="12">
        <v>613</v>
      </c>
      <c r="AA388" s="12" t="s">
        <v>133</v>
      </c>
      <c r="AB388" s="12" t="s">
        <v>133</v>
      </c>
    </row>
    <row r="389" spans="1:28" ht="15.75" customHeight="1">
      <c r="A389" s="4">
        <v>373</v>
      </c>
      <c r="B389" s="11" t="s">
        <v>2055</v>
      </c>
      <c r="C389" s="6">
        <v>4</v>
      </c>
      <c r="D389" s="6">
        <v>4.08</v>
      </c>
      <c r="E389" s="6">
        <v>6.38</v>
      </c>
      <c r="F389" s="10" t="s">
        <v>2056</v>
      </c>
      <c r="G389" s="6">
        <v>22.6</v>
      </c>
      <c r="H389" t="s">
        <v>134</v>
      </c>
      <c r="I389" s="7">
        <v>1346</v>
      </c>
      <c r="J389" s="7">
        <v>2526</v>
      </c>
      <c r="K389" s="7">
        <v>1848</v>
      </c>
      <c r="L389" s="7">
        <v>657</v>
      </c>
      <c r="M389" s="7">
        <v>241</v>
      </c>
      <c r="N389" s="7">
        <v>1236</v>
      </c>
      <c r="O389" s="7">
        <v>1269</v>
      </c>
      <c r="P389" s="7">
        <v>1073</v>
      </c>
      <c r="Q389" s="6" t="s">
        <v>133</v>
      </c>
      <c r="R389" s="7">
        <v>1640</v>
      </c>
      <c r="S389" s="7">
        <v>869</v>
      </c>
      <c r="T389" s="7">
        <v>730</v>
      </c>
      <c r="U389" s="7">
        <v>873</v>
      </c>
      <c r="V389" s="7">
        <v>1995</v>
      </c>
      <c r="W389" s="7">
        <v>5328</v>
      </c>
      <c r="X389" s="7">
        <v>506</v>
      </c>
      <c r="Y389" s="7">
        <v>2999</v>
      </c>
      <c r="Z389" s="7">
        <v>1457</v>
      </c>
      <c r="AA389" s="7">
        <v>12199</v>
      </c>
      <c r="AB389" s="7">
        <v>26956</v>
      </c>
    </row>
    <row r="390" spans="1:28" ht="15.75" customHeight="1">
      <c r="A390" s="8">
        <v>374</v>
      </c>
      <c r="B390" s="11" t="s">
        <v>2057</v>
      </c>
      <c r="C390" s="11">
        <v>87.3</v>
      </c>
      <c r="D390" s="11">
        <v>0.55000000000000004</v>
      </c>
      <c r="E390" s="6">
        <v>6.38</v>
      </c>
      <c r="F390" s="10" t="s">
        <v>2058</v>
      </c>
      <c r="G390" s="6">
        <v>23</v>
      </c>
      <c r="H390" t="s">
        <v>134</v>
      </c>
      <c r="I390" s="7">
        <v>143</v>
      </c>
      <c r="J390" s="7">
        <v>301</v>
      </c>
      <c r="K390" s="7">
        <v>243</v>
      </c>
      <c r="L390" s="7">
        <v>68</v>
      </c>
      <c r="M390" s="7">
        <v>31</v>
      </c>
      <c r="N390" s="7">
        <v>146</v>
      </c>
      <c r="O390" s="7">
        <v>145</v>
      </c>
      <c r="P390" s="7">
        <v>118</v>
      </c>
      <c r="Q390" s="6">
        <v>35</v>
      </c>
      <c r="R390" s="7">
        <v>182</v>
      </c>
      <c r="S390" s="7">
        <v>107</v>
      </c>
      <c r="T390" s="7">
        <v>78</v>
      </c>
      <c r="U390" s="7">
        <v>126</v>
      </c>
      <c r="V390" s="7">
        <v>201</v>
      </c>
      <c r="W390" s="7">
        <v>543</v>
      </c>
      <c r="X390" s="7">
        <v>65</v>
      </c>
      <c r="Y390" s="7">
        <v>310</v>
      </c>
      <c r="Z390" s="7">
        <v>128</v>
      </c>
      <c r="AA390" s="7">
        <v>1412</v>
      </c>
      <c r="AB390" s="7">
        <v>2970</v>
      </c>
    </row>
    <row r="391" spans="1:28" ht="15.75" customHeight="1">
      <c r="A391" s="8">
        <v>375</v>
      </c>
      <c r="B391" s="11" t="s">
        <v>3</v>
      </c>
      <c r="C391" s="6" t="s">
        <v>133</v>
      </c>
      <c r="D391" s="6">
        <v>2.08</v>
      </c>
      <c r="E391" s="6">
        <v>6.38</v>
      </c>
      <c r="F391" s="6">
        <v>13.3</v>
      </c>
      <c r="G391" s="6" t="s">
        <v>133</v>
      </c>
      <c r="H391" t="s">
        <v>134</v>
      </c>
      <c r="I391" s="7">
        <v>718</v>
      </c>
      <c r="J391" s="7">
        <v>1262</v>
      </c>
      <c r="K391" s="7">
        <v>1077</v>
      </c>
      <c r="L391" s="7">
        <v>370</v>
      </c>
      <c r="M391" s="7">
        <v>48</v>
      </c>
      <c r="N391" s="7">
        <v>695</v>
      </c>
      <c r="O391" s="7">
        <v>772</v>
      </c>
      <c r="P391" s="7">
        <v>618</v>
      </c>
      <c r="Q391" s="6" t="s">
        <v>133</v>
      </c>
      <c r="R391" s="7">
        <v>894</v>
      </c>
      <c r="S391" s="7">
        <v>497</v>
      </c>
      <c r="T391" s="7">
        <v>387</v>
      </c>
      <c r="U391" s="7">
        <v>408</v>
      </c>
      <c r="V391" s="7">
        <v>946</v>
      </c>
      <c r="W391" s="7">
        <v>2924</v>
      </c>
      <c r="X391" s="7">
        <v>262</v>
      </c>
      <c r="Y391" s="7">
        <v>1535</v>
      </c>
      <c r="Z391" s="7">
        <v>801</v>
      </c>
      <c r="AA391" s="7">
        <v>6668</v>
      </c>
      <c r="AB391" s="7">
        <v>14428</v>
      </c>
    </row>
    <row r="392" spans="1:28" ht="15.75" customHeight="1">
      <c r="A392" s="8">
        <v>376</v>
      </c>
      <c r="B392" s="11" t="s">
        <v>2059</v>
      </c>
      <c r="C392" s="6" t="s">
        <v>133</v>
      </c>
      <c r="D392" s="6">
        <v>2.35</v>
      </c>
      <c r="E392" s="6">
        <v>6.38</v>
      </c>
      <c r="F392" s="6">
        <v>15</v>
      </c>
      <c r="G392" s="6" t="s">
        <v>133</v>
      </c>
      <c r="H392" t="s">
        <v>134</v>
      </c>
      <c r="I392" s="6">
        <v>705</v>
      </c>
      <c r="J392" s="6">
        <v>1358</v>
      </c>
      <c r="K392" s="6">
        <v>1201</v>
      </c>
      <c r="L392" s="6">
        <v>284</v>
      </c>
      <c r="M392" s="6" t="s">
        <v>133</v>
      </c>
      <c r="N392" s="6">
        <v>672</v>
      </c>
      <c r="O392" s="6" t="s">
        <v>133</v>
      </c>
      <c r="P392" s="6">
        <v>1043</v>
      </c>
      <c r="Q392" s="6" t="s">
        <v>133</v>
      </c>
      <c r="R392" s="6">
        <v>1158</v>
      </c>
      <c r="S392" s="6">
        <v>634</v>
      </c>
      <c r="T392" s="6">
        <v>362</v>
      </c>
      <c r="U392" s="6" t="s">
        <v>133</v>
      </c>
      <c r="V392" s="6" t="s">
        <v>133</v>
      </c>
      <c r="W392" s="6" t="s">
        <v>133</v>
      </c>
      <c r="X392" s="6" t="s">
        <v>133</v>
      </c>
      <c r="Y392" s="6" t="s">
        <v>133</v>
      </c>
      <c r="Z392" s="6" t="s">
        <v>133</v>
      </c>
      <c r="AA392" s="6" t="s">
        <v>133</v>
      </c>
      <c r="AB392" s="6" t="s">
        <v>133</v>
      </c>
    </row>
    <row r="393" spans="1:28" ht="15.75" customHeight="1">
      <c r="A393" s="8">
        <v>377</v>
      </c>
      <c r="B393" s="11" t="s">
        <v>2060</v>
      </c>
      <c r="C393" s="6" t="s">
        <v>133</v>
      </c>
      <c r="D393" s="6" t="s">
        <v>133</v>
      </c>
      <c r="E393" s="6" t="s">
        <v>133</v>
      </c>
      <c r="F393" s="6" t="s">
        <v>133</v>
      </c>
      <c r="G393" s="6" t="s">
        <v>133</v>
      </c>
      <c r="H393" t="s">
        <v>347</v>
      </c>
      <c r="I393" s="7">
        <v>350</v>
      </c>
      <c r="J393" s="7">
        <v>544</v>
      </c>
      <c r="K393" s="7">
        <v>506</v>
      </c>
      <c r="L393" s="7">
        <v>109</v>
      </c>
      <c r="M393" s="7">
        <v>94</v>
      </c>
      <c r="N393" s="7">
        <v>210</v>
      </c>
      <c r="O393" s="7">
        <v>165</v>
      </c>
      <c r="P393" s="7">
        <v>369</v>
      </c>
      <c r="Q393" s="6" t="s">
        <v>133</v>
      </c>
      <c r="R393" s="7">
        <v>344</v>
      </c>
      <c r="S393" s="7">
        <v>138</v>
      </c>
      <c r="T393" s="7">
        <v>106</v>
      </c>
      <c r="U393" s="7">
        <v>263</v>
      </c>
      <c r="V393" s="7">
        <v>563</v>
      </c>
      <c r="W393" s="7">
        <v>981</v>
      </c>
      <c r="X393" s="7">
        <v>122</v>
      </c>
      <c r="Y393" s="7">
        <v>344</v>
      </c>
      <c r="Z393" s="7">
        <v>288</v>
      </c>
      <c r="AA393" t="s">
        <v>2061</v>
      </c>
      <c r="AB393" t="s">
        <v>2062</v>
      </c>
    </row>
    <row r="394" spans="1:28" ht="15.75" customHeight="1">
      <c r="A394" s="8">
        <v>378</v>
      </c>
      <c r="B394" s="11" t="s">
        <v>2049</v>
      </c>
      <c r="C394" s="6">
        <v>91.2</v>
      </c>
      <c r="D394" s="6">
        <v>0.55000000000000004</v>
      </c>
      <c r="E394" s="6">
        <v>6.38</v>
      </c>
      <c r="F394" s="10" t="s">
        <v>2063</v>
      </c>
      <c r="G394" s="6">
        <v>42.8</v>
      </c>
      <c r="H394" t="s">
        <v>134</v>
      </c>
      <c r="I394" s="7">
        <v>203</v>
      </c>
      <c r="J394" s="7">
        <v>388</v>
      </c>
      <c r="K394" s="7">
        <v>276</v>
      </c>
      <c r="L394" s="7">
        <v>118</v>
      </c>
      <c r="M394" s="7">
        <v>35</v>
      </c>
      <c r="N394" s="7">
        <v>219</v>
      </c>
      <c r="O394" s="7">
        <v>220</v>
      </c>
      <c r="P394" s="7">
        <v>159</v>
      </c>
      <c r="Q394" s="6" t="s">
        <v>133</v>
      </c>
      <c r="R394" s="7">
        <v>281</v>
      </c>
      <c r="S394" s="7">
        <v>123</v>
      </c>
      <c r="T394" s="7">
        <v>97</v>
      </c>
      <c r="U394" s="7">
        <v>134</v>
      </c>
      <c r="V394" s="7">
        <v>314</v>
      </c>
      <c r="W394" s="7">
        <v>791</v>
      </c>
      <c r="X394" s="7">
        <v>79</v>
      </c>
      <c r="Y394" s="7">
        <v>386</v>
      </c>
      <c r="Z394" s="7">
        <v>227</v>
      </c>
      <c r="AA394" s="7">
        <v>1941</v>
      </c>
      <c r="AB394" s="7">
        <v>4092</v>
      </c>
    </row>
    <row r="395" spans="1:28" ht="15.75" customHeight="1">
      <c r="A395" s="4">
        <v>379</v>
      </c>
      <c r="B395" s="11" t="s">
        <v>2064</v>
      </c>
      <c r="C395" s="6" t="s">
        <v>133</v>
      </c>
      <c r="D395" s="6">
        <v>0.74</v>
      </c>
      <c r="E395" s="6">
        <v>6.38</v>
      </c>
      <c r="F395" s="6">
        <v>4.7</v>
      </c>
      <c r="G395" s="6" t="s">
        <v>133</v>
      </c>
      <c r="H395" t="s">
        <v>134</v>
      </c>
      <c r="I395" s="6">
        <v>264</v>
      </c>
      <c r="J395" s="6">
        <v>462</v>
      </c>
      <c r="K395" s="6">
        <v>406</v>
      </c>
      <c r="L395" s="6">
        <v>122</v>
      </c>
      <c r="M395" s="6" t="s">
        <v>133</v>
      </c>
      <c r="N395" s="6">
        <v>224</v>
      </c>
      <c r="O395" s="6" t="s">
        <v>133</v>
      </c>
      <c r="P395" s="6">
        <v>209</v>
      </c>
      <c r="Q395" s="6" t="s">
        <v>133</v>
      </c>
      <c r="R395" s="6">
        <v>356</v>
      </c>
      <c r="S395" s="6">
        <v>154</v>
      </c>
      <c r="T395" s="6">
        <v>132</v>
      </c>
      <c r="U395" s="6" t="s">
        <v>133</v>
      </c>
      <c r="V395" s="6" t="s">
        <v>133</v>
      </c>
      <c r="W395" s="6" t="s">
        <v>133</v>
      </c>
      <c r="X395" s="6" t="s">
        <v>133</v>
      </c>
      <c r="Y395" s="6" t="s">
        <v>133</v>
      </c>
      <c r="Z395" s="6" t="s">
        <v>133</v>
      </c>
      <c r="AA395" s="6" t="s">
        <v>133</v>
      </c>
      <c r="AB395" s="6" t="s">
        <v>133</v>
      </c>
    </row>
    <row r="396" spans="1:28" ht="15.75" customHeight="1">
      <c r="A396" s="8">
        <v>380</v>
      </c>
      <c r="B396" s="11" t="s">
        <v>3</v>
      </c>
      <c r="C396" s="6" t="s">
        <v>133</v>
      </c>
      <c r="D396" s="6" t="s">
        <v>133</v>
      </c>
      <c r="E396" s="6" t="s">
        <v>133</v>
      </c>
      <c r="F396" s="6" t="s">
        <v>133</v>
      </c>
      <c r="G396" s="6" t="s">
        <v>133</v>
      </c>
      <c r="H396" t="s">
        <v>347</v>
      </c>
      <c r="I396" s="6">
        <v>286</v>
      </c>
      <c r="J396" s="6">
        <v>584</v>
      </c>
      <c r="K396" s="6">
        <v>452</v>
      </c>
      <c r="L396" s="6">
        <v>99</v>
      </c>
      <c r="M396" s="6">
        <v>85</v>
      </c>
      <c r="N396" s="6">
        <v>306</v>
      </c>
      <c r="O396" s="6">
        <v>311</v>
      </c>
      <c r="P396" s="6">
        <v>232</v>
      </c>
      <c r="Q396" s="14" t="s">
        <v>2065</v>
      </c>
      <c r="R396" s="6">
        <v>390</v>
      </c>
      <c r="S396" s="6">
        <v>182</v>
      </c>
      <c r="T396" s="6">
        <v>158</v>
      </c>
      <c r="U396" s="6">
        <v>198</v>
      </c>
      <c r="V396" s="6">
        <v>439</v>
      </c>
      <c r="W396" s="6">
        <v>1383</v>
      </c>
      <c r="X396" s="6">
        <v>117</v>
      </c>
      <c r="Y396" s="6">
        <v>673</v>
      </c>
      <c r="Z396" s="6">
        <v>350</v>
      </c>
      <c r="AA396" s="6">
        <v>2865</v>
      </c>
      <c r="AB396" s="6">
        <v>6365</v>
      </c>
    </row>
    <row r="397" spans="1:28" ht="15.75" customHeight="1">
      <c r="A397" s="8">
        <v>381</v>
      </c>
      <c r="B397" s="11" t="s">
        <v>2059</v>
      </c>
      <c r="C397" s="6" t="s">
        <v>133</v>
      </c>
      <c r="D397" s="6">
        <v>2.87</v>
      </c>
      <c r="E397" s="6">
        <v>6.38</v>
      </c>
      <c r="F397" s="6">
        <v>18.3</v>
      </c>
      <c r="G397" s="6" t="s">
        <v>133</v>
      </c>
      <c r="H397" t="s">
        <v>134</v>
      </c>
      <c r="I397" s="6">
        <v>881</v>
      </c>
      <c r="J397" s="6">
        <v>1768</v>
      </c>
      <c r="K397" s="6">
        <v>1458</v>
      </c>
      <c r="L397" s="6">
        <v>347</v>
      </c>
      <c r="M397" s="6" t="s">
        <v>133</v>
      </c>
      <c r="N397" s="6">
        <v>821</v>
      </c>
      <c r="O397" s="6" t="s">
        <v>133</v>
      </c>
      <c r="P397" s="6">
        <v>1263</v>
      </c>
      <c r="Q397" s="6" t="s">
        <v>133</v>
      </c>
      <c r="R397" s="6">
        <v>1484</v>
      </c>
      <c r="S397" s="6">
        <v>726</v>
      </c>
      <c r="T397" s="6">
        <v>459</v>
      </c>
      <c r="U397" s="6" t="s">
        <v>133</v>
      </c>
      <c r="V397" s="6" t="s">
        <v>133</v>
      </c>
      <c r="W397" s="6" t="s">
        <v>133</v>
      </c>
      <c r="X397" s="6" t="s">
        <v>133</v>
      </c>
      <c r="Y397" s="6" t="s">
        <v>133</v>
      </c>
      <c r="Z397" s="6" t="s">
        <v>133</v>
      </c>
      <c r="AA397" s="6" t="s">
        <v>133</v>
      </c>
      <c r="AB397" s="6" t="s">
        <v>133</v>
      </c>
    </row>
    <row r="398" spans="1:28" ht="15.75" customHeight="1">
      <c r="A398" s="8">
        <v>382</v>
      </c>
      <c r="B398" s="11" t="s">
        <v>257</v>
      </c>
      <c r="C398" s="6">
        <v>86.4</v>
      </c>
      <c r="D398" s="6">
        <v>0.6</v>
      </c>
      <c r="E398" s="6">
        <v>6.38</v>
      </c>
      <c r="F398" s="10" t="s">
        <v>2066</v>
      </c>
      <c r="G398" s="6">
        <v>22.2</v>
      </c>
      <c r="H398" t="s">
        <v>134</v>
      </c>
      <c r="I398" s="7">
        <v>197</v>
      </c>
      <c r="J398" s="7">
        <v>353</v>
      </c>
      <c r="K398" s="7">
        <v>196</v>
      </c>
      <c r="L398" s="7">
        <v>50</v>
      </c>
      <c r="M398" s="6" t="s">
        <v>133</v>
      </c>
      <c r="N398" s="7">
        <v>142</v>
      </c>
      <c r="O398" s="7">
        <v>121</v>
      </c>
      <c r="P398" s="7">
        <v>164</v>
      </c>
      <c r="Q398" s="6" t="s">
        <v>133</v>
      </c>
      <c r="R398" s="7">
        <v>242</v>
      </c>
      <c r="S398" s="7">
        <v>50</v>
      </c>
      <c r="T398" s="7">
        <v>137</v>
      </c>
      <c r="U398" s="7">
        <v>100</v>
      </c>
      <c r="V398" s="7">
        <v>286</v>
      </c>
      <c r="W398" s="7">
        <v>685</v>
      </c>
      <c r="X398" s="7">
        <v>53</v>
      </c>
      <c r="Y398" s="7">
        <v>311</v>
      </c>
      <c r="Z398" s="7">
        <v>154</v>
      </c>
      <c r="AA398" s="6" t="s">
        <v>133</v>
      </c>
      <c r="AB398" s="6" t="s">
        <v>133</v>
      </c>
    </row>
    <row r="399" spans="1:28" ht="15.75" customHeight="1">
      <c r="A399" s="8">
        <v>383</v>
      </c>
      <c r="B399" s="11" t="s">
        <v>258</v>
      </c>
      <c r="C399" s="6">
        <v>87.6</v>
      </c>
      <c r="D399" s="6">
        <v>0.19</v>
      </c>
      <c r="E399" s="6">
        <v>6.38</v>
      </c>
      <c r="F399" s="10" t="s">
        <v>2067</v>
      </c>
      <c r="G399" s="6">
        <v>7.5</v>
      </c>
      <c r="H399" t="s">
        <v>134</v>
      </c>
      <c r="I399" s="7">
        <v>48</v>
      </c>
      <c r="J399" s="7">
        <v>104</v>
      </c>
      <c r="K399" s="7">
        <v>81</v>
      </c>
      <c r="L399" s="7">
        <v>19</v>
      </c>
      <c r="M399" s="7">
        <v>16</v>
      </c>
      <c r="N399" s="7">
        <v>41</v>
      </c>
      <c r="O399" s="7">
        <v>39</v>
      </c>
      <c r="P399" s="7">
        <v>53</v>
      </c>
      <c r="Q399" s="6" t="s">
        <v>133</v>
      </c>
      <c r="R399" s="7">
        <v>54</v>
      </c>
      <c r="S399" s="7">
        <v>46</v>
      </c>
      <c r="T399" s="7">
        <v>30</v>
      </c>
      <c r="U399" s="7">
        <v>47</v>
      </c>
      <c r="V399" s="7">
        <v>101</v>
      </c>
      <c r="W399" s="7">
        <v>181</v>
      </c>
      <c r="X399" s="7">
        <v>30</v>
      </c>
      <c r="Y399" s="7">
        <v>85</v>
      </c>
      <c r="Z399" s="7">
        <v>55</v>
      </c>
      <c r="AA399" s="7">
        <v>475</v>
      </c>
      <c r="AB399" s="7">
        <v>1050</v>
      </c>
    </row>
    <row r="400" spans="1:28" ht="15.75" customHeight="1">
      <c r="A400" s="8">
        <v>384</v>
      </c>
      <c r="B400" s="11" t="s">
        <v>259</v>
      </c>
      <c r="C400" s="6">
        <v>51</v>
      </c>
      <c r="D400" s="6">
        <v>2.82</v>
      </c>
      <c r="E400" s="6">
        <v>6.38</v>
      </c>
      <c r="F400" s="10" t="s">
        <v>2068</v>
      </c>
      <c r="G400" s="6">
        <v>25.7</v>
      </c>
      <c r="H400" t="s">
        <v>134</v>
      </c>
      <c r="I400" s="7">
        <v>956</v>
      </c>
      <c r="J400" s="7">
        <v>1864</v>
      </c>
      <c r="K400" s="7">
        <v>1559</v>
      </c>
      <c r="L400" s="7">
        <v>530</v>
      </c>
      <c r="M400" s="7">
        <v>76</v>
      </c>
      <c r="N400" s="7">
        <v>950</v>
      </c>
      <c r="O400" s="7">
        <v>973</v>
      </c>
      <c r="P400" s="7">
        <v>725</v>
      </c>
      <c r="Q400" s="6" t="s">
        <v>133</v>
      </c>
      <c r="R400" s="7">
        <v>1393</v>
      </c>
      <c r="S400" s="7">
        <v>651</v>
      </c>
      <c r="T400" s="7">
        <v>556</v>
      </c>
      <c r="U400" s="7">
        <v>566</v>
      </c>
      <c r="V400" s="7">
        <v>1277</v>
      </c>
      <c r="W400" s="7">
        <v>3691</v>
      </c>
      <c r="X400" s="7">
        <v>344</v>
      </c>
      <c r="Y400" s="7">
        <v>2324</v>
      </c>
      <c r="Z400" s="7">
        <v>970</v>
      </c>
      <c r="AA400" s="7">
        <v>9243</v>
      </c>
      <c r="AB400" s="7">
        <v>19622</v>
      </c>
    </row>
    <row r="401" spans="1:28" ht="15.75" customHeight="1">
      <c r="A401" s="4">
        <v>385</v>
      </c>
      <c r="B401" s="11" t="s">
        <v>2069</v>
      </c>
      <c r="C401" s="6" t="s">
        <v>133</v>
      </c>
      <c r="D401" s="6" t="s">
        <v>133</v>
      </c>
      <c r="E401" s="6" t="s">
        <v>133</v>
      </c>
      <c r="F401" s="6" t="s">
        <v>133</v>
      </c>
      <c r="G401" s="6" t="s">
        <v>133</v>
      </c>
      <c r="H401" t="s">
        <v>347</v>
      </c>
      <c r="I401" s="7">
        <v>250</v>
      </c>
      <c r="J401" s="7">
        <v>394</v>
      </c>
      <c r="K401" s="7">
        <v>453</v>
      </c>
      <c r="L401" s="7">
        <v>120</v>
      </c>
      <c r="M401" s="7">
        <v>121</v>
      </c>
      <c r="N401" s="7">
        <v>228</v>
      </c>
      <c r="O401" s="7">
        <v>201</v>
      </c>
      <c r="P401" s="7">
        <v>259</v>
      </c>
      <c r="Q401" s="6" t="s">
        <v>133</v>
      </c>
      <c r="R401" s="7">
        <v>340</v>
      </c>
      <c r="S401" s="7">
        <v>332</v>
      </c>
      <c r="T401" s="7">
        <v>197</v>
      </c>
      <c r="U401" s="7">
        <v>385</v>
      </c>
      <c r="V401" s="7">
        <v>568</v>
      </c>
      <c r="W401" s="7">
        <v>676</v>
      </c>
      <c r="X401" s="7">
        <v>280</v>
      </c>
      <c r="Y401" s="7">
        <v>285</v>
      </c>
      <c r="Z401" s="7">
        <v>313</v>
      </c>
      <c r="AA401" t="s">
        <v>2070</v>
      </c>
      <c r="AB401" t="s">
        <v>2071</v>
      </c>
    </row>
    <row r="402" spans="1:28" ht="15.75" customHeight="1">
      <c r="A402" s="8">
        <v>386</v>
      </c>
      <c r="B402" s="11" t="s">
        <v>2072</v>
      </c>
      <c r="C402" s="11" t="s">
        <v>133</v>
      </c>
      <c r="D402" s="11">
        <v>6.21</v>
      </c>
      <c r="E402" s="11">
        <v>6.25</v>
      </c>
      <c r="F402" s="42" t="s">
        <v>2073</v>
      </c>
      <c r="G402" s="11" t="s">
        <v>133</v>
      </c>
      <c r="H402" t="s">
        <v>134</v>
      </c>
      <c r="I402" s="7">
        <v>2267</v>
      </c>
      <c r="J402" s="7">
        <v>3105</v>
      </c>
      <c r="K402" s="7">
        <v>3509</v>
      </c>
      <c r="L402" s="7">
        <v>621</v>
      </c>
      <c r="M402" s="7">
        <v>348</v>
      </c>
      <c r="N402" s="7">
        <v>1882</v>
      </c>
      <c r="O402" s="7">
        <v>1608</v>
      </c>
      <c r="P402" s="7">
        <v>2149</v>
      </c>
      <c r="Q402" s="6" t="s">
        <v>133</v>
      </c>
      <c r="R402" s="7">
        <v>2850</v>
      </c>
      <c r="S402" s="7">
        <v>1944</v>
      </c>
      <c r="T402" s="7">
        <v>969</v>
      </c>
      <c r="U402" s="7">
        <v>2621</v>
      </c>
      <c r="V402" s="7">
        <v>4210</v>
      </c>
      <c r="W402" s="7">
        <v>4154</v>
      </c>
      <c r="X402" s="7">
        <v>1863</v>
      </c>
      <c r="Y402" s="7">
        <v>1497</v>
      </c>
      <c r="Z402" s="6" t="s">
        <v>133</v>
      </c>
      <c r="AA402" s="11"/>
      <c r="AB402" s="11"/>
    </row>
    <row r="403" spans="1:28" ht="15.75" customHeight="1">
      <c r="A403" s="8">
        <v>387</v>
      </c>
      <c r="B403" s="43" t="s">
        <v>2074</v>
      </c>
      <c r="C403" s="6" t="s">
        <v>133</v>
      </c>
      <c r="D403" s="6" t="s">
        <v>133</v>
      </c>
      <c r="E403" s="6" t="s">
        <v>133</v>
      </c>
      <c r="F403" s="6" t="s">
        <v>133</v>
      </c>
      <c r="G403" s="6" t="s">
        <v>133</v>
      </c>
      <c r="H403" t="s">
        <v>347</v>
      </c>
      <c r="I403" s="7">
        <v>239</v>
      </c>
      <c r="J403" s="7">
        <v>475</v>
      </c>
      <c r="K403" s="7">
        <v>300</v>
      </c>
      <c r="L403" s="7">
        <v>69</v>
      </c>
      <c r="M403" s="6" t="s">
        <v>133</v>
      </c>
      <c r="N403" s="7">
        <v>538</v>
      </c>
      <c r="O403" s="7">
        <v>388</v>
      </c>
      <c r="P403" s="7">
        <v>338</v>
      </c>
      <c r="Q403" s="7">
        <v>150</v>
      </c>
      <c r="R403" s="7">
        <v>238</v>
      </c>
      <c r="S403" s="7">
        <v>338</v>
      </c>
      <c r="T403" s="7">
        <v>75</v>
      </c>
      <c r="U403" s="7">
        <v>363</v>
      </c>
      <c r="V403" s="7">
        <v>575</v>
      </c>
      <c r="W403" s="7">
        <v>975</v>
      </c>
      <c r="X403" s="7">
        <v>225</v>
      </c>
      <c r="Y403" s="7">
        <v>375</v>
      </c>
      <c r="Z403" s="7">
        <v>313</v>
      </c>
      <c r="AA403" s="6" t="s">
        <v>133</v>
      </c>
      <c r="AB403" s="6" t="s">
        <v>133</v>
      </c>
    </row>
    <row r="404" spans="1:28" ht="15.75" customHeight="1">
      <c r="A404" s="8">
        <v>388</v>
      </c>
      <c r="B404" s="43" t="s">
        <v>2075</v>
      </c>
      <c r="C404" s="6" t="s">
        <v>133</v>
      </c>
      <c r="D404" s="6" t="s">
        <v>133</v>
      </c>
      <c r="E404" s="6" t="s">
        <v>133</v>
      </c>
      <c r="F404" s="6" t="s">
        <v>133</v>
      </c>
      <c r="G404" s="6" t="s">
        <v>133</v>
      </c>
      <c r="H404" t="s">
        <v>347</v>
      </c>
      <c r="I404" s="6">
        <v>294</v>
      </c>
      <c r="J404" s="6">
        <v>469</v>
      </c>
      <c r="K404" s="6">
        <v>494</v>
      </c>
      <c r="L404" s="6">
        <v>113</v>
      </c>
      <c r="M404" s="6" t="s">
        <v>133</v>
      </c>
      <c r="N404" s="6">
        <v>269</v>
      </c>
      <c r="O404" s="6">
        <v>244</v>
      </c>
      <c r="P404" s="6">
        <v>306</v>
      </c>
      <c r="Q404" s="6">
        <v>69</v>
      </c>
      <c r="R404" s="6">
        <v>363</v>
      </c>
      <c r="S404" s="6">
        <v>275</v>
      </c>
      <c r="T404" s="6">
        <v>119</v>
      </c>
      <c r="U404" s="6">
        <v>250</v>
      </c>
      <c r="V404" s="6">
        <v>800</v>
      </c>
      <c r="W404" s="6">
        <v>675</v>
      </c>
      <c r="X404" s="6">
        <v>281</v>
      </c>
      <c r="Y404" s="6">
        <v>225</v>
      </c>
      <c r="Z404" s="6">
        <v>163</v>
      </c>
      <c r="AA404" s="6" t="s">
        <v>133</v>
      </c>
      <c r="AB404" s="6" t="s">
        <v>133</v>
      </c>
    </row>
    <row r="405" spans="1:28" ht="15.75" customHeight="1">
      <c r="A405" s="8">
        <v>389</v>
      </c>
      <c r="B405" s="43" t="s">
        <v>2076</v>
      </c>
      <c r="C405" s="6" t="s">
        <v>133</v>
      </c>
      <c r="D405" s="6" t="s">
        <v>133</v>
      </c>
      <c r="E405" s="6" t="s">
        <v>133</v>
      </c>
      <c r="F405" s="6" t="s">
        <v>133</v>
      </c>
      <c r="G405" s="6" t="s">
        <v>133</v>
      </c>
      <c r="H405" t="s">
        <v>347</v>
      </c>
      <c r="I405" s="6">
        <v>313</v>
      </c>
      <c r="J405" s="6">
        <v>491</v>
      </c>
      <c r="K405" s="6">
        <v>503</v>
      </c>
      <c r="L405" s="6">
        <v>50</v>
      </c>
      <c r="M405" s="6" t="s">
        <v>133</v>
      </c>
      <c r="N405" s="6">
        <v>266</v>
      </c>
      <c r="O405" s="6">
        <v>244</v>
      </c>
      <c r="P405" s="6">
        <v>294</v>
      </c>
      <c r="Q405" s="6">
        <v>75</v>
      </c>
      <c r="R405" s="6">
        <v>378</v>
      </c>
      <c r="S405" s="6">
        <v>294</v>
      </c>
      <c r="T405" s="6">
        <v>103</v>
      </c>
      <c r="U405" s="6">
        <v>319</v>
      </c>
      <c r="V405" s="6">
        <v>779</v>
      </c>
      <c r="W405" s="6">
        <v>775</v>
      </c>
      <c r="X405" s="6">
        <v>316</v>
      </c>
      <c r="Y405" s="6">
        <v>260</v>
      </c>
      <c r="Z405" s="6">
        <v>175</v>
      </c>
      <c r="AA405" s="6" t="s">
        <v>133</v>
      </c>
      <c r="AB405" s="6" t="s">
        <v>133</v>
      </c>
    </row>
    <row r="406" spans="1:28" ht="15.75" customHeight="1">
      <c r="A406" s="8">
        <v>390</v>
      </c>
      <c r="B406" s="43" t="s">
        <v>2077</v>
      </c>
      <c r="C406" s="6" t="s">
        <v>133</v>
      </c>
      <c r="D406" s="6" t="s">
        <v>133</v>
      </c>
      <c r="E406" s="6" t="s">
        <v>133</v>
      </c>
      <c r="F406" s="6" t="s">
        <v>133</v>
      </c>
      <c r="G406" s="6" t="s">
        <v>133</v>
      </c>
      <c r="H406" t="s">
        <v>347</v>
      </c>
      <c r="I406" s="6">
        <v>344</v>
      </c>
      <c r="J406" s="6">
        <v>500</v>
      </c>
      <c r="K406" s="6">
        <v>475</v>
      </c>
      <c r="L406" s="6">
        <v>106</v>
      </c>
      <c r="M406" s="6" t="s">
        <v>133</v>
      </c>
      <c r="N406" s="6">
        <v>269</v>
      </c>
      <c r="O406" s="6">
        <v>231</v>
      </c>
      <c r="P406" s="6">
        <v>306</v>
      </c>
      <c r="Q406" s="6">
        <v>69</v>
      </c>
      <c r="R406" s="6">
        <v>375</v>
      </c>
      <c r="S406" s="6">
        <v>263</v>
      </c>
      <c r="T406" s="6">
        <v>113</v>
      </c>
      <c r="U406" s="6">
        <v>256</v>
      </c>
      <c r="V406" s="6">
        <v>750</v>
      </c>
      <c r="W406" s="6">
        <v>813</v>
      </c>
      <c r="X406" s="6">
        <v>294</v>
      </c>
      <c r="Y406" s="6">
        <v>225</v>
      </c>
      <c r="Z406" s="6">
        <v>144</v>
      </c>
      <c r="AA406" s="6" t="s">
        <v>133</v>
      </c>
      <c r="AB406" s="6" t="s">
        <v>133</v>
      </c>
    </row>
    <row r="407" spans="1:28" ht="15.75" customHeight="1">
      <c r="A407" s="8" t="s">
        <v>2078</v>
      </c>
      <c r="B407" s="11" t="s">
        <v>2079</v>
      </c>
      <c r="C407" s="6">
        <v>2.9</v>
      </c>
      <c r="D407" s="6">
        <v>7.96</v>
      </c>
      <c r="E407" s="6">
        <v>6.25</v>
      </c>
      <c r="F407" s="6">
        <v>49.8</v>
      </c>
      <c r="G407" s="6" t="s">
        <v>133</v>
      </c>
      <c r="H407" t="s">
        <v>134</v>
      </c>
      <c r="I407" s="6">
        <v>2014</v>
      </c>
      <c r="J407" s="6">
        <v>3319</v>
      </c>
      <c r="K407" s="6">
        <v>4107</v>
      </c>
      <c r="L407" s="6">
        <v>1186</v>
      </c>
      <c r="M407" s="6">
        <v>111</v>
      </c>
      <c r="N407" s="6">
        <v>1600</v>
      </c>
      <c r="O407" s="6">
        <v>1274</v>
      </c>
      <c r="P407" s="6">
        <v>2523</v>
      </c>
      <c r="Q407" s="6">
        <v>151</v>
      </c>
      <c r="R407" s="6">
        <v>2531</v>
      </c>
      <c r="S407" s="6">
        <v>3534</v>
      </c>
      <c r="T407" s="6">
        <v>1250</v>
      </c>
      <c r="U407" s="6" t="s">
        <v>133</v>
      </c>
      <c r="V407" s="6" t="s">
        <v>133</v>
      </c>
      <c r="W407" s="6" t="s">
        <v>133</v>
      </c>
      <c r="X407" s="6" t="s">
        <v>133</v>
      </c>
      <c r="Y407" s="6" t="s">
        <v>133</v>
      </c>
      <c r="Z407" s="6" t="s">
        <v>133</v>
      </c>
      <c r="AA407" s="6">
        <v>18816</v>
      </c>
      <c r="AB407" s="6" t="s">
        <v>133</v>
      </c>
    </row>
    <row r="408" spans="1:28" ht="15.75" customHeight="1">
      <c r="A408" s="8" t="s">
        <v>2080</v>
      </c>
      <c r="B408" s="43" t="s">
        <v>2081</v>
      </c>
      <c r="C408" s="6" t="s">
        <v>133</v>
      </c>
      <c r="D408" s="6" t="s">
        <v>133</v>
      </c>
      <c r="E408" s="6" t="s">
        <v>133</v>
      </c>
      <c r="F408" s="6" t="s">
        <v>133</v>
      </c>
      <c r="G408" s="6" t="s">
        <v>133</v>
      </c>
      <c r="H408" t="s">
        <v>347</v>
      </c>
      <c r="I408" s="6">
        <v>388</v>
      </c>
      <c r="J408" s="6">
        <v>287</v>
      </c>
      <c r="K408" s="6">
        <v>547</v>
      </c>
      <c r="L408" s="6">
        <v>158</v>
      </c>
      <c r="M408" s="6">
        <v>24</v>
      </c>
      <c r="N408" s="6">
        <v>241</v>
      </c>
      <c r="O408" s="6">
        <v>188</v>
      </c>
      <c r="P408" s="6">
        <v>334</v>
      </c>
      <c r="Q408" s="6">
        <v>28</v>
      </c>
      <c r="R408" s="6">
        <v>331</v>
      </c>
      <c r="S408" s="6">
        <v>366</v>
      </c>
      <c r="T408" s="6">
        <v>142</v>
      </c>
      <c r="U408" s="6" t="s">
        <v>133</v>
      </c>
      <c r="V408" s="6" t="s">
        <v>133</v>
      </c>
      <c r="W408" s="6" t="s">
        <v>133</v>
      </c>
      <c r="X408" s="6" t="s">
        <v>133</v>
      </c>
      <c r="Y408" s="6" t="s">
        <v>133</v>
      </c>
      <c r="Z408" s="6" t="s">
        <v>133</v>
      </c>
      <c r="AA408" s="6">
        <v>2526</v>
      </c>
      <c r="AB408" s="6" t="s">
        <v>133</v>
      </c>
    </row>
    <row r="409" spans="1:28" ht="15.75" customHeight="1">
      <c r="A409" s="4">
        <v>391</v>
      </c>
      <c r="B409" s="11" t="s">
        <v>2082</v>
      </c>
      <c r="C409" s="6" t="s">
        <v>133</v>
      </c>
      <c r="D409" s="6" t="s">
        <v>133</v>
      </c>
      <c r="E409" s="6" t="s">
        <v>133</v>
      </c>
      <c r="F409" s="6" t="s">
        <v>133</v>
      </c>
      <c r="G409" s="6" t="s">
        <v>133</v>
      </c>
      <c r="H409" t="s">
        <v>347</v>
      </c>
      <c r="I409" s="7">
        <v>244</v>
      </c>
      <c r="J409" s="7">
        <v>438</v>
      </c>
      <c r="K409" s="7">
        <v>427</v>
      </c>
      <c r="L409" s="7">
        <v>93</v>
      </c>
      <c r="M409" s="7">
        <v>75</v>
      </c>
      <c r="N409" s="7">
        <v>305</v>
      </c>
      <c r="O409" s="7">
        <v>248</v>
      </c>
      <c r="P409" s="7">
        <v>208</v>
      </c>
      <c r="Q409" s="6" t="s">
        <v>133</v>
      </c>
      <c r="R409" s="7">
        <v>347</v>
      </c>
      <c r="S409" s="7">
        <v>251</v>
      </c>
      <c r="T409" s="7">
        <v>89</v>
      </c>
      <c r="U409" s="7">
        <v>308</v>
      </c>
      <c r="V409" s="7">
        <v>328</v>
      </c>
      <c r="W409" s="7">
        <v>944</v>
      </c>
      <c r="X409" s="7">
        <v>216</v>
      </c>
      <c r="Y409" s="7">
        <v>469</v>
      </c>
      <c r="Z409" s="7">
        <v>148</v>
      </c>
      <c r="AA409" s="7">
        <v>2470</v>
      </c>
      <c r="AB409" s="7">
        <v>5223</v>
      </c>
    </row>
    <row r="410" spans="1:28" ht="15.75" customHeight="1">
      <c r="A410" s="8">
        <v>392</v>
      </c>
      <c r="B410" s="43" t="s">
        <v>2083</v>
      </c>
      <c r="C410" s="6">
        <v>16.8</v>
      </c>
      <c r="D410" s="6">
        <v>0.9</v>
      </c>
      <c r="E410" s="6">
        <v>6.25</v>
      </c>
      <c r="F410" s="6">
        <v>5.6</v>
      </c>
      <c r="G410" s="6" t="s">
        <v>133</v>
      </c>
      <c r="H410" t="s">
        <v>134</v>
      </c>
      <c r="I410" s="7">
        <v>351</v>
      </c>
      <c r="J410" s="7">
        <v>405</v>
      </c>
      <c r="K410" s="7">
        <v>162</v>
      </c>
      <c r="L410" s="7">
        <v>180</v>
      </c>
      <c r="M410" s="7">
        <v>71</v>
      </c>
      <c r="N410" s="7">
        <v>324</v>
      </c>
      <c r="O410" s="7">
        <v>171</v>
      </c>
      <c r="P410" s="7">
        <v>180</v>
      </c>
      <c r="Q410" s="7">
        <v>42</v>
      </c>
      <c r="R410" s="7">
        <v>567</v>
      </c>
      <c r="S410" s="7">
        <v>279</v>
      </c>
      <c r="T410" s="7">
        <v>48</v>
      </c>
      <c r="U410" s="7">
        <v>360</v>
      </c>
      <c r="V410" s="7">
        <v>558</v>
      </c>
      <c r="W410" s="7">
        <v>666</v>
      </c>
      <c r="X410" s="7">
        <v>324</v>
      </c>
      <c r="Y410" s="7">
        <v>270</v>
      </c>
      <c r="Z410" s="7">
        <v>216</v>
      </c>
      <c r="AA410" s="7">
        <v>2453</v>
      </c>
      <c r="AB410" s="7">
        <v>5174</v>
      </c>
    </row>
    <row r="411" spans="1:28" ht="15.75" customHeight="1">
      <c r="A411" s="8">
        <v>393</v>
      </c>
      <c r="B411" s="43" t="s">
        <v>2084</v>
      </c>
      <c r="C411" s="6" t="s">
        <v>133</v>
      </c>
      <c r="D411" s="6" t="s">
        <v>133</v>
      </c>
      <c r="E411" s="6" t="s">
        <v>133</v>
      </c>
      <c r="F411" s="6" t="s">
        <v>133</v>
      </c>
      <c r="G411" s="6" t="s">
        <v>133</v>
      </c>
      <c r="H411" t="s">
        <v>347</v>
      </c>
      <c r="I411" s="6">
        <v>369</v>
      </c>
      <c r="J411" s="6">
        <v>528</v>
      </c>
      <c r="K411" s="6">
        <v>378</v>
      </c>
      <c r="L411" s="6">
        <v>100</v>
      </c>
      <c r="M411" s="6">
        <v>41</v>
      </c>
      <c r="N411" s="6">
        <v>371</v>
      </c>
      <c r="O411" s="6">
        <v>213</v>
      </c>
      <c r="P411" s="6">
        <v>282</v>
      </c>
      <c r="Q411" s="6">
        <v>109</v>
      </c>
      <c r="R411" s="6">
        <v>359</v>
      </c>
      <c r="S411" s="6">
        <v>513</v>
      </c>
      <c r="T411" s="6">
        <v>119</v>
      </c>
      <c r="U411" s="6">
        <v>282</v>
      </c>
      <c r="V411" s="6">
        <v>563</v>
      </c>
      <c r="W411" s="6">
        <v>719</v>
      </c>
      <c r="X411" s="6">
        <v>338</v>
      </c>
      <c r="Y411" s="6">
        <v>350</v>
      </c>
      <c r="Z411" s="6">
        <v>321</v>
      </c>
      <c r="AA411" s="6">
        <v>2751</v>
      </c>
      <c r="AB411" s="6">
        <v>5956</v>
      </c>
    </row>
    <row r="412" spans="1:28" ht="15.75" customHeight="1">
      <c r="A412" s="8">
        <v>394</v>
      </c>
      <c r="B412" s="43" t="s">
        <v>2085</v>
      </c>
      <c r="C412" s="12">
        <v>16</v>
      </c>
      <c r="D412" s="12">
        <v>2.0299999999999998</v>
      </c>
      <c r="E412" s="12">
        <v>6.25</v>
      </c>
      <c r="F412" s="12">
        <v>12.7</v>
      </c>
      <c r="G412" s="12" t="s">
        <v>133</v>
      </c>
      <c r="H412" t="s">
        <v>134</v>
      </c>
      <c r="I412" s="15">
        <v>365</v>
      </c>
      <c r="J412" s="15">
        <v>1076</v>
      </c>
      <c r="K412" s="15">
        <v>467</v>
      </c>
      <c r="L412" s="15">
        <v>264</v>
      </c>
      <c r="M412" s="15">
        <v>118</v>
      </c>
      <c r="N412" s="15">
        <v>467</v>
      </c>
      <c r="O412" s="15">
        <v>203</v>
      </c>
      <c r="P412" s="15">
        <v>690</v>
      </c>
      <c r="Q412" s="15">
        <v>148</v>
      </c>
      <c r="R412" s="15">
        <v>873</v>
      </c>
      <c r="S412" s="15">
        <v>386</v>
      </c>
      <c r="T412" s="15">
        <v>63</v>
      </c>
      <c r="U412" s="15">
        <v>568</v>
      </c>
      <c r="V412" s="15">
        <v>751</v>
      </c>
      <c r="W412" s="15">
        <v>832</v>
      </c>
      <c r="X412" s="15">
        <v>467</v>
      </c>
      <c r="Y412" s="15">
        <v>386</v>
      </c>
      <c r="Z412" s="15">
        <v>325</v>
      </c>
      <c r="AA412" s="15">
        <v>4661</v>
      </c>
      <c r="AB412" s="15">
        <v>8439</v>
      </c>
    </row>
    <row r="413" spans="1:28" ht="15.75" customHeight="1"/>
    <row r="414" spans="1:28" ht="15.75" customHeight="1"/>
    <row r="415" spans="1:28" ht="15.75" customHeight="1"/>
    <row r="416" spans="1:28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G2:G5"/>
    <mergeCell ref="A2:A6"/>
    <mergeCell ref="B2:B6"/>
    <mergeCell ref="C2:C5"/>
    <mergeCell ref="D2:D5"/>
    <mergeCell ref="F2:F5"/>
    <mergeCell ref="E2:E5"/>
    <mergeCell ref="N2:N5"/>
    <mergeCell ref="R2:R5"/>
    <mergeCell ref="W2:W5"/>
    <mergeCell ref="O2:O5"/>
    <mergeCell ref="H2:H6"/>
    <mergeCell ref="I2:I5"/>
    <mergeCell ref="J2:J5"/>
    <mergeCell ref="K2:K5"/>
    <mergeCell ref="M2:M5"/>
    <mergeCell ref="L2:L5"/>
    <mergeCell ref="Q2:Q5"/>
    <mergeCell ref="P2:P5"/>
    <mergeCell ref="Z2:Z5"/>
    <mergeCell ref="AA2:AA5"/>
    <mergeCell ref="AB2:AB5"/>
    <mergeCell ref="S2:S5"/>
    <mergeCell ref="T2:T5"/>
    <mergeCell ref="U2:U5"/>
    <mergeCell ref="V2:V5"/>
    <mergeCell ref="X2:X5"/>
    <mergeCell ref="Y2:Y5"/>
  </mergeCells>
  <hyperlinks>
    <hyperlink ref="Q31" r:id="rId1" location="noteC"/>
    <hyperlink ref="Q52" r:id="rId2" location="noteC"/>
    <hyperlink ref="Q66" r:id="rId3" location="noteC"/>
    <hyperlink ref="Q97" r:id="rId4" location="noteC"/>
    <hyperlink ref="Q100" r:id="rId5" location="noteC"/>
    <hyperlink ref="Q101" r:id="rId6" location="noteC"/>
    <hyperlink ref="Q103" r:id="rId7" location="noteC"/>
    <hyperlink ref="Q106" r:id="rId8" location="noteM"/>
    <hyperlink ref="Q137" r:id="rId9" location="noteC"/>
    <hyperlink ref="Q140" r:id="rId10" location="noteC"/>
    <hyperlink ref="Q143" r:id="rId11" location="noteC"/>
    <hyperlink ref="Q163" r:id="rId12" location="noteC"/>
    <hyperlink ref="Q169" r:id="rId13" location="noteC"/>
    <hyperlink ref="Q183" r:id="rId14" location="noteC"/>
    <hyperlink ref="Q198" r:id="rId15" location="noteC"/>
    <hyperlink ref="Q396" r:id="rId16" location="noteC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4.44140625" defaultRowHeight="15" customHeight="1"/>
  <cols>
    <col min="1" max="26" width="8.6640625" customWidth="1"/>
  </cols>
  <sheetData>
    <row r="1" spans="1:3" ht="14.4">
      <c r="A1" t="s">
        <v>0</v>
      </c>
      <c r="B1" t="s">
        <v>1</v>
      </c>
      <c r="C1" t="s">
        <v>2</v>
      </c>
    </row>
    <row r="2" spans="1:3" ht="14.4">
      <c r="A2" t="s">
        <v>3</v>
      </c>
      <c r="B2" s="1">
        <v>6.15</v>
      </c>
    </row>
    <row r="3" spans="1:3" ht="14.4">
      <c r="A3" t="s">
        <v>9</v>
      </c>
      <c r="B3" s="1">
        <v>6.02</v>
      </c>
    </row>
    <row r="4" spans="1:3" ht="14.4">
      <c r="A4" t="s">
        <v>10</v>
      </c>
      <c r="B4" s="1">
        <v>6.13</v>
      </c>
    </row>
    <row r="5" spans="1:3" ht="14.4">
      <c r="A5" t="s">
        <v>11</v>
      </c>
      <c r="B5" s="1">
        <v>5.73</v>
      </c>
    </row>
    <row r="6" spans="1:3" ht="14.4">
      <c r="A6" t="s">
        <v>12</v>
      </c>
      <c r="B6" s="1">
        <v>5.72</v>
      </c>
    </row>
    <row r="7" spans="1:3" ht="14.4">
      <c r="A7" t="s">
        <v>13</v>
      </c>
      <c r="B7" s="1">
        <v>5.82</v>
      </c>
    </row>
    <row r="8" spans="1:3" ht="14.4">
      <c r="A8" t="s">
        <v>14</v>
      </c>
      <c r="B8" s="1">
        <v>5.82</v>
      </c>
    </row>
    <row r="9" spans="1:3" ht="14.4">
      <c r="A9" t="s">
        <v>15</v>
      </c>
      <c r="B9" s="1">
        <v>5.75</v>
      </c>
    </row>
    <row r="10" spans="1:3" ht="14.4">
      <c r="A10" t="s">
        <v>16</v>
      </c>
      <c r="B10" s="1">
        <v>5.61</v>
      </c>
    </row>
    <row r="11" spans="1:3" ht="14.4">
      <c r="A11" t="s">
        <v>17</v>
      </c>
      <c r="B11" s="1">
        <v>5.72</v>
      </c>
    </row>
    <row r="12" spans="1:3" ht="14.4">
      <c r="A12" t="s">
        <v>18</v>
      </c>
      <c r="B12" s="1">
        <v>5.93</v>
      </c>
    </row>
    <row r="13" spans="1:3" ht="14.4">
      <c r="A13" t="s">
        <v>19</v>
      </c>
      <c r="B13" s="1">
        <v>5.4</v>
      </c>
    </row>
    <row r="14" spans="1:3" ht="14.4">
      <c r="A14" t="s">
        <v>20</v>
      </c>
      <c r="B14" s="1">
        <v>5.44</v>
      </c>
    </row>
    <row r="15" spans="1:3" ht="14.4">
      <c r="A15" t="s">
        <v>21</v>
      </c>
      <c r="B15" s="1">
        <v>5.8</v>
      </c>
    </row>
    <row r="16" spans="1:3" ht="14.4">
      <c r="A16" t="s">
        <v>22</v>
      </c>
      <c r="B16" s="1">
        <v>5.27</v>
      </c>
    </row>
    <row r="17" spans="1:2" ht="14.4">
      <c r="A17" t="s">
        <v>23</v>
      </c>
      <c r="B17" s="1">
        <v>5.18</v>
      </c>
    </row>
    <row r="18" spans="1:2" ht="14.4">
      <c r="A18" t="s">
        <v>24</v>
      </c>
      <c r="B18" s="1">
        <v>5.14</v>
      </c>
    </row>
    <row r="19" spans="1:2" ht="14.4">
      <c r="A19" t="s">
        <v>25</v>
      </c>
      <c r="B19" s="1">
        <v>5.3</v>
      </c>
    </row>
    <row r="20" spans="1:2" ht="14.4">
      <c r="A20" t="s">
        <v>26</v>
      </c>
      <c r="B20" s="1">
        <v>6.26</v>
      </c>
    </row>
    <row r="21" spans="1:2" ht="15.75" customHeight="1">
      <c r="A21" t="s">
        <v>27</v>
      </c>
      <c r="B21" s="1">
        <v>5.32</v>
      </c>
    </row>
    <row r="22" spans="1:2" ht="15.75" customHeight="1">
      <c r="A22" t="s">
        <v>28</v>
      </c>
      <c r="B22" s="1">
        <v>5.72</v>
      </c>
    </row>
    <row r="23" spans="1:2" ht="15.75" customHeight="1">
      <c r="A23" t="s">
        <v>29</v>
      </c>
      <c r="B23" s="1">
        <v>5.61</v>
      </c>
    </row>
    <row r="24" spans="1:2" ht="15.75" customHeight="1">
      <c r="A24" t="s">
        <v>30</v>
      </c>
      <c r="B24" s="1">
        <v>5.6745454545454557</v>
      </c>
    </row>
    <row r="25" spans="1:2" ht="15.75" customHeight="1"/>
    <row r="26" spans="1:2" ht="15.75" customHeight="1"/>
    <row r="27" spans="1:2" ht="15.75" customHeight="1"/>
    <row r="28" spans="1:2" ht="15.75" customHeight="1"/>
    <row r="29" spans="1:2" ht="15.75" customHeight="1"/>
    <row r="30" spans="1:2" ht="15.75" customHeight="1"/>
    <row r="31" spans="1:2" ht="15.75" customHeight="1"/>
    <row r="32" spans="1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pane ySplit="2" topLeftCell="A3" activePane="bottomLeft" state="frozen"/>
      <selection pane="bottomLeft" activeCell="B4" sqref="B4"/>
    </sheetView>
  </sheetViews>
  <sheetFormatPr defaultColWidth="14.44140625" defaultRowHeight="15" customHeight="1"/>
  <cols>
    <col min="1" max="11" width="8.6640625" customWidth="1"/>
    <col min="12" max="13" width="8.88671875" customWidth="1"/>
    <col min="14" max="26" width="8.6640625" customWidth="1"/>
  </cols>
  <sheetData>
    <row r="1" spans="1:15" ht="14.4">
      <c r="D1" s="50" t="s">
        <v>5</v>
      </c>
      <c r="E1" s="51"/>
      <c r="F1" s="51"/>
      <c r="G1" s="50" t="s">
        <v>32</v>
      </c>
      <c r="H1" s="51"/>
      <c r="J1" t="s">
        <v>34</v>
      </c>
      <c r="K1" t="s">
        <v>35</v>
      </c>
      <c r="L1" s="3"/>
      <c r="M1" s="3"/>
    </row>
    <row r="2" spans="1:15" ht="14.4">
      <c r="A2" t="s">
        <v>40</v>
      </c>
      <c r="B2" t="s">
        <v>41</v>
      </c>
      <c r="C2" t="s">
        <v>31</v>
      </c>
      <c r="D2" t="s">
        <v>42</v>
      </c>
      <c r="E2" t="s">
        <v>43</v>
      </c>
      <c r="F2" t="s">
        <v>44</v>
      </c>
      <c r="G2" t="s">
        <v>45</v>
      </c>
      <c r="H2" t="s">
        <v>46</v>
      </c>
      <c r="I2" t="s">
        <v>47</v>
      </c>
      <c r="J2" t="s">
        <v>48</v>
      </c>
      <c r="K2" t="s">
        <v>49</v>
      </c>
      <c r="L2" s="3" t="s">
        <v>50</v>
      </c>
      <c r="M2" s="3" t="s">
        <v>52</v>
      </c>
      <c r="O2" t="s">
        <v>4</v>
      </c>
    </row>
    <row r="3" spans="1:15" ht="14.4">
      <c r="D3" t="s">
        <v>53</v>
      </c>
      <c r="E3" t="s">
        <v>53</v>
      </c>
      <c r="G3" t="s">
        <v>53</v>
      </c>
      <c r="H3" t="s">
        <v>53</v>
      </c>
      <c r="I3" t="s">
        <v>53</v>
      </c>
      <c r="J3" t="s">
        <v>53</v>
      </c>
      <c r="K3" t="s">
        <v>53</v>
      </c>
      <c r="L3" s="3"/>
      <c r="M3" s="3"/>
      <c r="O3" t="s">
        <v>55</v>
      </c>
    </row>
    <row r="4" spans="1:15" ht="14.4">
      <c r="A4">
        <v>1179</v>
      </c>
      <c r="B4">
        <v>197</v>
      </c>
      <c r="C4" t="s">
        <v>56</v>
      </c>
      <c r="D4">
        <v>1.02</v>
      </c>
      <c r="E4">
        <v>1.4</v>
      </c>
      <c r="F4">
        <v>0</v>
      </c>
      <c r="G4">
        <v>0.3</v>
      </c>
      <c r="H4">
        <v>0</v>
      </c>
      <c r="I4">
        <v>0</v>
      </c>
      <c r="J4">
        <v>0</v>
      </c>
      <c r="K4">
        <v>0</v>
      </c>
      <c r="L4" s="3">
        <v>0.02</v>
      </c>
      <c r="M4" s="3">
        <v>0</v>
      </c>
      <c r="O4" t="s">
        <v>55</v>
      </c>
    </row>
    <row r="5" spans="1:15" ht="14.4">
      <c r="A5">
        <v>2416</v>
      </c>
      <c r="B5">
        <v>203</v>
      </c>
      <c r="C5" t="s">
        <v>58</v>
      </c>
      <c r="D5">
        <v>0.08</v>
      </c>
      <c r="E5">
        <v>0.12</v>
      </c>
      <c r="F5">
        <v>0</v>
      </c>
      <c r="G5">
        <v>6.64</v>
      </c>
      <c r="H5">
        <v>0</v>
      </c>
      <c r="I5">
        <v>0</v>
      </c>
      <c r="J5">
        <v>0.06</v>
      </c>
      <c r="K5">
        <v>0.04</v>
      </c>
      <c r="L5" s="3">
        <v>0</v>
      </c>
      <c r="M5" s="3">
        <v>0</v>
      </c>
      <c r="O5" t="s">
        <v>55</v>
      </c>
    </row>
    <row r="6" spans="1:15" ht="14.4">
      <c r="A6">
        <v>1177</v>
      </c>
      <c r="B6">
        <v>208</v>
      </c>
      <c r="C6" t="s">
        <v>61</v>
      </c>
      <c r="D6">
        <v>0.6</v>
      </c>
      <c r="E6">
        <v>0.52</v>
      </c>
      <c r="F6">
        <v>0</v>
      </c>
      <c r="G6">
        <v>0.4</v>
      </c>
      <c r="H6">
        <v>0</v>
      </c>
      <c r="I6">
        <v>0</v>
      </c>
      <c r="J6">
        <v>0.1</v>
      </c>
      <c r="K6">
        <v>0.18</v>
      </c>
      <c r="L6" s="3">
        <v>0.06</v>
      </c>
      <c r="M6" s="3">
        <v>0.06</v>
      </c>
      <c r="O6" t="s">
        <v>55</v>
      </c>
    </row>
    <row r="7" spans="1:15" ht="14.4">
      <c r="A7">
        <v>1180</v>
      </c>
      <c r="B7">
        <v>209</v>
      </c>
      <c r="C7" t="s">
        <v>63</v>
      </c>
      <c r="D7">
        <v>0.52</v>
      </c>
      <c r="E7">
        <v>0.6</v>
      </c>
      <c r="F7">
        <v>0</v>
      </c>
      <c r="G7">
        <v>0.4</v>
      </c>
      <c r="H7">
        <v>0</v>
      </c>
      <c r="I7">
        <v>0</v>
      </c>
      <c r="J7">
        <v>0.16</v>
      </c>
      <c r="K7">
        <v>0</v>
      </c>
      <c r="L7" s="3">
        <v>0.1</v>
      </c>
      <c r="M7" s="3">
        <v>0</v>
      </c>
      <c r="O7" t="s">
        <v>55</v>
      </c>
    </row>
    <row r="8" spans="1:15" ht="14.4">
      <c r="A8">
        <v>2417</v>
      </c>
      <c r="B8">
        <v>211</v>
      </c>
      <c r="C8" t="s">
        <v>64</v>
      </c>
      <c r="D8">
        <v>1.4</v>
      </c>
      <c r="E8">
        <v>1.1399999999999999</v>
      </c>
      <c r="F8">
        <v>0</v>
      </c>
      <c r="G8">
        <v>0.26</v>
      </c>
      <c r="H8">
        <v>0</v>
      </c>
      <c r="I8">
        <v>0</v>
      </c>
      <c r="J8">
        <v>0</v>
      </c>
      <c r="K8">
        <v>0</v>
      </c>
      <c r="L8" s="3">
        <v>0.1</v>
      </c>
      <c r="M8" s="3">
        <v>0</v>
      </c>
      <c r="O8" t="s">
        <v>55</v>
      </c>
    </row>
    <row r="9" spans="1:15" ht="14.4">
      <c r="A9">
        <v>2424</v>
      </c>
      <c r="B9">
        <v>216</v>
      </c>
      <c r="C9" t="s">
        <v>67</v>
      </c>
      <c r="D9">
        <v>0.92</v>
      </c>
      <c r="E9">
        <v>0.94</v>
      </c>
      <c r="F9">
        <v>0</v>
      </c>
      <c r="G9">
        <v>4.24</v>
      </c>
      <c r="H9">
        <v>0</v>
      </c>
      <c r="I9">
        <v>0</v>
      </c>
      <c r="J9">
        <v>0</v>
      </c>
      <c r="K9">
        <v>0</v>
      </c>
      <c r="L9" s="3">
        <v>0</v>
      </c>
      <c r="M9" s="3">
        <v>0</v>
      </c>
      <c r="O9" t="s">
        <v>55</v>
      </c>
    </row>
    <row r="10" spans="1:15" ht="14.4">
      <c r="A10">
        <v>859</v>
      </c>
      <c r="B10">
        <v>218</v>
      </c>
      <c r="C10" t="s">
        <v>69</v>
      </c>
      <c r="D10">
        <v>1.06</v>
      </c>
      <c r="E10">
        <v>0.98</v>
      </c>
      <c r="F10">
        <v>0</v>
      </c>
      <c r="G10">
        <v>1.02</v>
      </c>
      <c r="H10">
        <v>0</v>
      </c>
      <c r="I10">
        <v>0</v>
      </c>
      <c r="J10">
        <v>0</v>
      </c>
      <c r="K10">
        <v>0</v>
      </c>
      <c r="L10" s="3">
        <v>0</v>
      </c>
      <c r="M10" s="3">
        <v>0</v>
      </c>
      <c r="O10" t="s">
        <v>55</v>
      </c>
    </row>
    <row r="11" spans="1:15" ht="14.4">
      <c r="A11">
        <v>2366</v>
      </c>
      <c r="B11">
        <v>219</v>
      </c>
      <c r="C11" t="s">
        <v>71</v>
      </c>
      <c r="D11">
        <v>0.36</v>
      </c>
      <c r="E11">
        <v>0.36</v>
      </c>
      <c r="F11">
        <v>0</v>
      </c>
      <c r="G11">
        <v>0.24</v>
      </c>
      <c r="H11">
        <v>0</v>
      </c>
      <c r="I11">
        <v>0</v>
      </c>
      <c r="J11">
        <v>0</v>
      </c>
      <c r="K11">
        <v>0</v>
      </c>
      <c r="L11" s="3">
        <v>0</v>
      </c>
      <c r="M11" s="3">
        <v>0</v>
      </c>
      <c r="O11" t="s">
        <v>55</v>
      </c>
    </row>
    <row r="12" spans="1:15" ht="14.4">
      <c r="A12">
        <v>2407</v>
      </c>
      <c r="B12">
        <v>226</v>
      </c>
      <c r="C12" t="s">
        <v>72</v>
      </c>
      <c r="D12">
        <v>0.82</v>
      </c>
      <c r="E12">
        <v>0.82</v>
      </c>
      <c r="F12">
        <v>0</v>
      </c>
      <c r="G12">
        <v>0.08</v>
      </c>
      <c r="H12">
        <v>0</v>
      </c>
      <c r="I12">
        <v>0</v>
      </c>
      <c r="J12">
        <v>0</v>
      </c>
      <c r="K12">
        <v>0</v>
      </c>
      <c r="L12" s="3">
        <v>0</v>
      </c>
      <c r="M12" s="3">
        <v>0</v>
      </c>
      <c r="O12" t="s">
        <v>55</v>
      </c>
    </row>
    <row r="13" spans="1:15" ht="14.4">
      <c r="A13">
        <v>2370</v>
      </c>
      <c r="B13">
        <v>230</v>
      </c>
      <c r="C13" t="s">
        <v>74</v>
      </c>
      <c r="D13">
        <v>1.36</v>
      </c>
      <c r="E13">
        <v>1.36</v>
      </c>
      <c r="F13">
        <v>0</v>
      </c>
      <c r="G13">
        <v>0.08</v>
      </c>
      <c r="H13">
        <v>0</v>
      </c>
      <c r="I13">
        <v>0</v>
      </c>
      <c r="J13">
        <v>0</v>
      </c>
      <c r="K13">
        <v>0</v>
      </c>
      <c r="L13" s="3">
        <v>0.12</v>
      </c>
      <c r="M13" s="3">
        <v>0</v>
      </c>
      <c r="O13" t="s">
        <v>55</v>
      </c>
    </row>
    <row r="14" spans="1:15" ht="14.4">
      <c r="A14">
        <v>2388</v>
      </c>
      <c r="B14">
        <v>233</v>
      </c>
      <c r="C14" t="s">
        <v>75</v>
      </c>
      <c r="D14">
        <v>7.0000000000000007E-2</v>
      </c>
      <c r="E14">
        <v>0.16</v>
      </c>
      <c r="F14">
        <v>0</v>
      </c>
      <c r="G14">
        <v>7.0000000000000007E-2</v>
      </c>
      <c r="H14">
        <v>0</v>
      </c>
      <c r="I14">
        <v>0</v>
      </c>
      <c r="J14">
        <v>0</v>
      </c>
      <c r="K14">
        <v>0</v>
      </c>
      <c r="L14" s="3">
        <v>0</v>
      </c>
      <c r="M14" s="3">
        <v>0</v>
      </c>
      <c r="O14" t="s">
        <v>55</v>
      </c>
    </row>
    <row r="15" spans="1:15" ht="14.4">
      <c r="A15">
        <v>2390</v>
      </c>
      <c r="B15">
        <v>233</v>
      </c>
      <c r="C15" t="s">
        <v>77</v>
      </c>
      <c r="D15">
        <v>0.16</v>
      </c>
      <c r="E15">
        <v>0.32</v>
      </c>
      <c r="F15">
        <v>0</v>
      </c>
      <c r="G15">
        <v>0.1</v>
      </c>
      <c r="H15">
        <v>0</v>
      </c>
      <c r="I15">
        <v>0</v>
      </c>
      <c r="J15">
        <v>0</v>
      </c>
      <c r="K15">
        <v>0</v>
      </c>
      <c r="L15" s="3">
        <v>0</v>
      </c>
      <c r="M15" s="3">
        <v>0</v>
      </c>
      <c r="O15" t="s">
        <v>55</v>
      </c>
    </row>
    <row r="16" spans="1:15" ht="14.4">
      <c r="A16">
        <v>2411</v>
      </c>
      <c r="B16">
        <v>140</v>
      </c>
      <c r="C16" t="s">
        <v>81</v>
      </c>
      <c r="D16">
        <v>0.88</v>
      </c>
      <c r="E16">
        <v>1.56</v>
      </c>
      <c r="F16">
        <v>0</v>
      </c>
      <c r="G16">
        <v>1.44</v>
      </c>
      <c r="H16">
        <v>0</v>
      </c>
      <c r="I16">
        <v>0</v>
      </c>
      <c r="J16">
        <v>0</v>
      </c>
      <c r="K16">
        <v>0</v>
      </c>
      <c r="L16" s="3">
        <v>0.96</v>
      </c>
      <c r="M16" s="3">
        <v>0.24</v>
      </c>
      <c r="O16" t="s">
        <v>55</v>
      </c>
    </row>
    <row r="17" spans="1:15" ht="14.4">
      <c r="A17">
        <v>2399</v>
      </c>
      <c r="B17">
        <v>250</v>
      </c>
      <c r="C17" t="s">
        <v>82</v>
      </c>
      <c r="D17">
        <v>0.17</v>
      </c>
      <c r="E17">
        <v>0.24</v>
      </c>
      <c r="F17">
        <v>0</v>
      </c>
      <c r="G17">
        <v>0.1</v>
      </c>
      <c r="H17">
        <v>0</v>
      </c>
      <c r="I17">
        <v>0</v>
      </c>
      <c r="J17">
        <v>0.12</v>
      </c>
      <c r="K17">
        <v>0</v>
      </c>
      <c r="L17" s="3">
        <v>7.0000000000000007E-2</v>
      </c>
      <c r="M17" s="3">
        <v>0</v>
      </c>
      <c r="O17" t="s">
        <v>55</v>
      </c>
    </row>
    <row r="18" spans="1:15" ht="14.4">
      <c r="A18">
        <v>2234</v>
      </c>
      <c r="B18">
        <v>147</v>
      </c>
      <c r="C18" t="s">
        <v>83</v>
      </c>
      <c r="D18">
        <v>2.56</v>
      </c>
      <c r="E18">
        <v>2.62</v>
      </c>
      <c r="F18">
        <v>0</v>
      </c>
      <c r="G18">
        <v>5.86</v>
      </c>
      <c r="H18">
        <v>0</v>
      </c>
      <c r="I18">
        <v>0</v>
      </c>
      <c r="J18">
        <v>0</v>
      </c>
      <c r="K18">
        <v>0</v>
      </c>
      <c r="L18" s="3">
        <v>0.06</v>
      </c>
      <c r="M18" s="3">
        <v>0</v>
      </c>
      <c r="O18" t="s">
        <v>55</v>
      </c>
    </row>
    <row r="19" spans="1:15" ht="14.4">
      <c r="A19">
        <v>2247</v>
      </c>
      <c r="C19" t="s">
        <v>84</v>
      </c>
      <c r="D19">
        <v>1.8</v>
      </c>
      <c r="E19">
        <v>3.5</v>
      </c>
      <c r="F19">
        <v>0</v>
      </c>
      <c r="G19">
        <v>3.72</v>
      </c>
      <c r="H19">
        <v>0</v>
      </c>
      <c r="I19">
        <v>0</v>
      </c>
      <c r="J19">
        <v>0</v>
      </c>
      <c r="K19">
        <v>0</v>
      </c>
      <c r="L19" s="3">
        <v>0</v>
      </c>
      <c r="M19" s="3">
        <v>0</v>
      </c>
      <c r="O19" t="s">
        <v>55</v>
      </c>
    </row>
    <row r="20" spans="1:15" ht="14.4">
      <c r="A20">
        <v>2381</v>
      </c>
      <c r="B20">
        <v>261</v>
      </c>
      <c r="C20" t="s">
        <v>85</v>
      </c>
      <c r="D20">
        <v>2.08</v>
      </c>
      <c r="E20">
        <v>1.26</v>
      </c>
      <c r="F20">
        <v>0</v>
      </c>
      <c r="G20">
        <v>1</v>
      </c>
      <c r="H20">
        <v>0</v>
      </c>
      <c r="I20">
        <v>0</v>
      </c>
      <c r="J20">
        <v>1.06</v>
      </c>
      <c r="K20">
        <v>1.1599999999999999</v>
      </c>
      <c r="L20" s="3">
        <v>0</v>
      </c>
      <c r="M20" s="3">
        <v>0</v>
      </c>
      <c r="O20" t="s">
        <v>55</v>
      </c>
    </row>
    <row r="21" spans="1:15" ht="15.75" customHeight="1">
      <c r="A21">
        <v>2593</v>
      </c>
      <c r="B21">
        <v>262</v>
      </c>
      <c r="C21" t="s">
        <v>87</v>
      </c>
      <c r="D21">
        <v>0.08</v>
      </c>
      <c r="E21">
        <v>0</v>
      </c>
      <c r="F21">
        <v>0</v>
      </c>
      <c r="G21">
        <v>0.26</v>
      </c>
      <c r="H21">
        <v>0</v>
      </c>
      <c r="I21">
        <v>0</v>
      </c>
      <c r="J21">
        <v>0</v>
      </c>
      <c r="K21">
        <v>0</v>
      </c>
      <c r="L21" s="3">
        <v>0</v>
      </c>
      <c r="M21" s="3">
        <v>0</v>
      </c>
      <c r="O21" t="s">
        <v>55</v>
      </c>
    </row>
    <row r="22" spans="1:15" ht="15.75" customHeight="1">
      <c r="A22">
        <v>2409</v>
      </c>
      <c r="B22">
        <v>276</v>
      </c>
      <c r="C22" t="s">
        <v>88</v>
      </c>
      <c r="D22">
        <v>1.06</v>
      </c>
      <c r="E22">
        <v>0.86</v>
      </c>
      <c r="F22">
        <v>0</v>
      </c>
      <c r="G22">
        <v>0.06</v>
      </c>
      <c r="H22">
        <v>0</v>
      </c>
      <c r="I22">
        <v>0</v>
      </c>
      <c r="J22">
        <v>0</v>
      </c>
      <c r="K22">
        <v>0</v>
      </c>
      <c r="L22" s="3">
        <v>0</v>
      </c>
      <c r="M22" s="3">
        <v>0</v>
      </c>
      <c r="O22" t="s">
        <v>55</v>
      </c>
    </row>
    <row r="23" spans="1:15" ht="15.75" customHeight="1">
      <c r="A23">
        <v>2403</v>
      </c>
      <c r="B23">
        <v>36</v>
      </c>
      <c r="C23" t="s">
        <v>90</v>
      </c>
      <c r="D23">
        <v>0.1</v>
      </c>
      <c r="E23">
        <v>0.12</v>
      </c>
      <c r="F23">
        <v>0</v>
      </c>
      <c r="G23">
        <v>0.1</v>
      </c>
      <c r="H23">
        <v>0</v>
      </c>
      <c r="I23">
        <v>0</v>
      </c>
      <c r="J23">
        <v>0</v>
      </c>
      <c r="K23">
        <v>0</v>
      </c>
      <c r="L23" s="3">
        <v>0</v>
      </c>
      <c r="M23" s="3">
        <v>0</v>
      </c>
      <c r="O23" t="s">
        <v>55</v>
      </c>
    </row>
    <row r="24" spans="1:15" ht="15.75" customHeight="1">
      <c r="A24">
        <v>2378</v>
      </c>
      <c r="B24">
        <v>271</v>
      </c>
      <c r="C24" t="s">
        <v>91</v>
      </c>
      <c r="D24">
        <v>1.84</v>
      </c>
      <c r="E24">
        <v>1.66</v>
      </c>
      <c r="F24">
        <v>0</v>
      </c>
      <c r="G24">
        <v>1.8</v>
      </c>
      <c r="H24">
        <v>0</v>
      </c>
      <c r="I24">
        <v>0</v>
      </c>
      <c r="J24">
        <v>0.04</v>
      </c>
      <c r="K24">
        <v>0.06</v>
      </c>
      <c r="L24" s="3">
        <v>0.02</v>
      </c>
      <c r="M24" s="3">
        <v>0.04</v>
      </c>
      <c r="O24" t="s">
        <v>55</v>
      </c>
    </row>
    <row r="25" spans="1:15" ht="15.75" customHeight="1">
      <c r="A25">
        <v>2415</v>
      </c>
      <c r="B25">
        <v>273</v>
      </c>
      <c r="C25" t="s">
        <v>93</v>
      </c>
      <c r="D25">
        <v>0.84</v>
      </c>
      <c r="E25">
        <v>0.3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s="3">
        <v>0</v>
      </c>
      <c r="M25" s="3">
        <v>0</v>
      </c>
      <c r="O25" t="s">
        <v>55</v>
      </c>
    </row>
    <row r="26" spans="1:15" ht="15.75" customHeight="1">
      <c r="A26">
        <v>861</v>
      </c>
      <c r="B26">
        <v>284</v>
      </c>
      <c r="C26" t="s">
        <v>94</v>
      </c>
      <c r="D26">
        <v>0.12</v>
      </c>
      <c r="E26">
        <v>0.05</v>
      </c>
      <c r="F26">
        <v>0</v>
      </c>
      <c r="G26">
        <v>0.1</v>
      </c>
      <c r="H26">
        <v>0</v>
      </c>
      <c r="I26">
        <v>0</v>
      </c>
      <c r="J26">
        <v>0</v>
      </c>
      <c r="K26">
        <v>0</v>
      </c>
      <c r="L26" s="3">
        <v>0</v>
      </c>
      <c r="M26" s="3">
        <v>0</v>
      </c>
      <c r="O26" t="s">
        <v>55</v>
      </c>
    </row>
    <row r="27" spans="1:15" ht="15.75" customHeight="1">
      <c r="A27">
        <v>2376</v>
      </c>
      <c r="C27" t="s">
        <v>96</v>
      </c>
      <c r="D27">
        <v>0.7</v>
      </c>
      <c r="E27">
        <v>0.82</v>
      </c>
      <c r="F27">
        <v>0</v>
      </c>
      <c r="G27">
        <v>0.16</v>
      </c>
      <c r="H27">
        <v>0</v>
      </c>
      <c r="I27">
        <v>0</v>
      </c>
      <c r="J27">
        <v>0</v>
      </c>
      <c r="K27">
        <v>0</v>
      </c>
      <c r="L27" s="3">
        <v>0.06</v>
      </c>
      <c r="M27" s="3">
        <v>0</v>
      </c>
      <c r="O27" t="s">
        <v>55</v>
      </c>
    </row>
    <row r="28" spans="1:15" ht="15.75" customHeight="1">
      <c r="A28">
        <v>1071</v>
      </c>
      <c r="B28">
        <v>9</v>
      </c>
      <c r="C28" t="s">
        <v>98</v>
      </c>
      <c r="D28">
        <v>0.2</v>
      </c>
      <c r="E28">
        <v>0.22</v>
      </c>
      <c r="F28">
        <v>0</v>
      </c>
      <c r="G28">
        <v>2.72</v>
      </c>
      <c r="H28">
        <v>0</v>
      </c>
      <c r="I28">
        <v>0</v>
      </c>
      <c r="J28">
        <v>0</v>
      </c>
      <c r="K28">
        <v>0</v>
      </c>
      <c r="L28" s="3">
        <v>0</v>
      </c>
      <c r="M28" s="3">
        <v>0</v>
      </c>
      <c r="O28" t="s">
        <v>55</v>
      </c>
    </row>
    <row r="29" spans="1:15" ht="15.75" customHeight="1">
      <c r="A29">
        <v>2359</v>
      </c>
      <c r="B29">
        <v>202</v>
      </c>
      <c r="C29" t="s">
        <v>99</v>
      </c>
      <c r="D29">
        <v>0.17</v>
      </c>
      <c r="E29">
        <v>0.09</v>
      </c>
      <c r="F29">
        <v>0</v>
      </c>
      <c r="G29">
        <v>0.06</v>
      </c>
      <c r="H29">
        <v>0</v>
      </c>
      <c r="I29">
        <v>0</v>
      </c>
      <c r="J29">
        <v>0</v>
      </c>
      <c r="K29">
        <v>0</v>
      </c>
      <c r="L29" s="3">
        <v>0</v>
      </c>
      <c r="M29" s="3">
        <v>0</v>
      </c>
      <c r="O29" t="s">
        <v>55</v>
      </c>
    </row>
    <row r="30" spans="1:15" ht="15.75" customHeight="1">
      <c r="A30">
        <v>731</v>
      </c>
      <c r="B30">
        <v>37</v>
      </c>
      <c r="C30" t="s">
        <v>101</v>
      </c>
      <c r="D30">
        <v>0.33</v>
      </c>
      <c r="E30">
        <v>0.3</v>
      </c>
      <c r="F30">
        <v>0</v>
      </c>
      <c r="G30">
        <v>3.37</v>
      </c>
      <c r="H30">
        <v>0</v>
      </c>
      <c r="I30">
        <v>0</v>
      </c>
      <c r="J30">
        <v>0</v>
      </c>
      <c r="K30">
        <v>0</v>
      </c>
      <c r="L30" s="3">
        <v>1.32</v>
      </c>
      <c r="M30" s="3">
        <v>0</v>
      </c>
      <c r="O30" t="s">
        <v>55</v>
      </c>
    </row>
    <row r="31" spans="1:15" ht="15.75" customHeight="1">
      <c r="A31">
        <v>2421</v>
      </c>
      <c r="B31">
        <v>290</v>
      </c>
      <c r="C31" t="s">
        <v>102</v>
      </c>
      <c r="D31">
        <v>1.25</v>
      </c>
      <c r="E31">
        <v>1.48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 s="3">
        <v>0</v>
      </c>
      <c r="M31" s="3">
        <v>0</v>
      </c>
      <c r="O31" t="s">
        <v>55</v>
      </c>
    </row>
    <row r="32" spans="1:15" ht="15.75" customHeight="1">
      <c r="A32">
        <v>880</v>
      </c>
      <c r="B32">
        <v>292</v>
      </c>
      <c r="C32" t="s">
        <v>103</v>
      </c>
      <c r="D32">
        <v>1.5</v>
      </c>
      <c r="E32">
        <v>1.18</v>
      </c>
      <c r="F32">
        <v>0</v>
      </c>
      <c r="G32">
        <v>0.42</v>
      </c>
      <c r="H32">
        <v>0</v>
      </c>
      <c r="I32">
        <v>0</v>
      </c>
      <c r="J32">
        <v>0</v>
      </c>
      <c r="K32">
        <v>0</v>
      </c>
      <c r="L32" s="3">
        <v>0</v>
      </c>
      <c r="M32" s="3">
        <v>0</v>
      </c>
      <c r="O32" t="s">
        <v>55</v>
      </c>
    </row>
    <row r="33" spans="1:15" ht="15.75" customHeight="1">
      <c r="A33">
        <v>2231</v>
      </c>
      <c r="B33">
        <v>297</v>
      </c>
      <c r="C33" t="s">
        <v>104</v>
      </c>
      <c r="D33">
        <v>0.72</v>
      </c>
      <c r="E33">
        <v>6.5</v>
      </c>
      <c r="F33">
        <v>0</v>
      </c>
      <c r="G33">
        <v>4.4400000000000004</v>
      </c>
      <c r="H33">
        <v>0.08</v>
      </c>
      <c r="I33">
        <v>0</v>
      </c>
      <c r="J33">
        <v>0</v>
      </c>
      <c r="K33">
        <v>0</v>
      </c>
      <c r="L33" s="3">
        <v>0.18</v>
      </c>
      <c r="M33" s="3">
        <v>0.6</v>
      </c>
      <c r="O33" t="s">
        <v>55</v>
      </c>
    </row>
    <row r="34" spans="1:15" ht="15.75" customHeight="1">
      <c r="A34">
        <v>2218</v>
      </c>
      <c r="B34">
        <v>298</v>
      </c>
      <c r="C34" t="s">
        <v>105</v>
      </c>
      <c r="D34">
        <v>1.86</v>
      </c>
      <c r="E34">
        <v>0.92</v>
      </c>
      <c r="F34">
        <v>0</v>
      </c>
      <c r="G34">
        <v>5.82</v>
      </c>
      <c r="H34">
        <v>0</v>
      </c>
      <c r="I34">
        <v>0</v>
      </c>
      <c r="J34">
        <v>0</v>
      </c>
      <c r="K34">
        <v>0</v>
      </c>
      <c r="L34" s="3">
        <v>0</v>
      </c>
      <c r="M34" s="3">
        <v>0</v>
      </c>
      <c r="O34" t="s">
        <v>55</v>
      </c>
    </row>
    <row r="35" spans="1:15" ht="15.75" customHeight="1">
      <c r="A35">
        <v>999</v>
      </c>
      <c r="C35" t="s">
        <v>106</v>
      </c>
      <c r="D35">
        <v>2.92</v>
      </c>
      <c r="E35">
        <v>3.18</v>
      </c>
      <c r="F35">
        <v>0</v>
      </c>
      <c r="G35">
        <v>0.82</v>
      </c>
      <c r="H35">
        <v>0</v>
      </c>
      <c r="I35">
        <v>0</v>
      </c>
      <c r="J35">
        <v>0</v>
      </c>
      <c r="K35">
        <v>0</v>
      </c>
      <c r="L35" s="3">
        <v>0</v>
      </c>
      <c r="M35" s="3">
        <v>0</v>
      </c>
      <c r="O35" t="s">
        <v>55</v>
      </c>
    </row>
    <row r="36" spans="1:15" ht="15.75" customHeight="1">
      <c r="A36">
        <v>1017</v>
      </c>
      <c r="B36">
        <v>307</v>
      </c>
      <c r="C36" t="s">
        <v>107</v>
      </c>
      <c r="D36">
        <v>6.94</v>
      </c>
      <c r="E36">
        <v>6.78</v>
      </c>
      <c r="F36">
        <v>0</v>
      </c>
      <c r="G36">
        <v>1.26</v>
      </c>
      <c r="H36">
        <v>0.1</v>
      </c>
      <c r="I36">
        <v>0</v>
      </c>
      <c r="J36">
        <v>0</v>
      </c>
      <c r="K36">
        <v>0</v>
      </c>
      <c r="L36" s="3">
        <v>0.42</v>
      </c>
      <c r="M36" s="3">
        <v>0</v>
      </c>
      <c r="O36" t="s">
        <v>55</v>
      </c>
    </row>
    <row r="37" spans="1:15" ht="15.75" customHeight="1">
      <c r="A37">
        <v>2232</v>
      </c>
      <c r="B37">
        <v>313</v>
      </c>
      <c r="C37" t="s">
        <v>108</v>
      </c>
      <c r="D37">
        <v>0.72</v>
      </c>
      <c r="E37">
        <v>1.1000000000000001</v>
      </c>
      <c r="F37">
        <v>0</v>
      </c>
      <c r="G37">
        <v>5.84</v>
      </c>
      <c r="H37">
        <v>0</v>
      </c>
      <c r="I37">
        <v>0</v>
      </c>
      <c r="J37">
        <v>0</v>
      </c>
      <c r="K37">
        <v>0</v>
      </c>
      <c r="L37" s="3">
        <v>0</v>
      </c>
      <c r="M37" s="3">
        <v>0</v>
      </c>
      <c r="O37" t="s">
        <v>55</v>
      </c>
    </row>
    <row r="38" spans="1:15" ht="15.75" customHeight="1">
      <c r="A38">
        <v>2241</v>
      </c>
      <c r="B38">
        <v>314</v>
      </c>
      <c r="C38" t="s">
        <v>109</v>
      </c>
      <c r="D38">
        <v>1</v>
      </c>
      <c r="E38">
        <v>7.88</v>
      </c>
      <c r="F38">
        <v>0</v>
      </c>
      <c r="G38">
        <v>1.28</v>
      </c>
      <c r="H38">
        <v>0.48</v>
      </c>
      <c r="I38">
        <v>0</v>
      </c>
      <c r="J38">
        <v>0</v>
      </c>
      <c r="K38">
        <v>0</v>
      </c>
      <c r="L38" s="3">
        <v>0.18</v>
      </c>
      <c r="M38" s="3">
        <v>0.36</v>
      </c>
      <c r="O38" t="s">
        <v>55</v>
      </c>
    </row>
    <row r="39" spans="1:15" ht="15.75" customHeight="1">
      <c r="A39">
        <v>2223</v>
      </c>
      <c r="B39">
        <v>206</v>
      </c>
      <c r="C39" t="s">
        <v>110</v>
      </c>
      <c r="D39">
        <v>3.35</v>
      </c>
      <c r="E39">
        <v>1.48</v>
      </c>
      <c r="F39">
        <v>0</v>
      </c>
      <c r="G39">
        <v>5.48</v>
      </c>
      <c r="H39">
        <v>0</v>
      </c>
      <c r="I39">
        <v>0</v>
      </c>
      <c r="J39">
        <v>0</v>
      </c>
      <c r="K39">
        <v>0</v>
      </c>
      <c r="L39" s="3">
        <v>0</v>
      </c>
      <c r="M39" s="3">
        <v>0</v>
      </c>
      <c r="O39" t="s">
        <v>55</v>
      </c>
    </row>
    <row r="40" spans="1:15" ht="15.75" customHeight="1">
      <c r="A40">
        <v>914</v>
      </c>
      <c r="C40" t="s">
        <v>111</v>
      </c>
      <c r="D40">
        <v>2.4</v>
      </c>
      <c r="E40">
        <v>1.58</v>
      </c>
      <c r="F40">
        <v>0</v>
      </c>
      <c r="G40">
        <v>3.68</v>
      </c>
      <c r="H40">
        <v>0</v>
      </c>
      <c r="I40">
        <v>0</v>
      </c>
      <c r="J40">
        <v>0</v>
      </c>
      <c r="K40">
        <v>0</v>
      </c>
      <c r="L40" s="3">
        <v>0.16</v>
      </c>
      <c r="M40" s="3">
        <v>0</v>
      </c>
      <c r="O40" t="s">
        <v>55</v>
      </c>
    </row>
    <row r="41" spans="1:15" ht="15.75" customHeight="1">
      <c r="A41">
        <v>2220</v>
      </c>
      <c r="C41" t="s">
        <v>112</v>
      </c>
      <c r="D41">
        <v>16.14</v>
      </c>
      <c r="E41">
        <v>8.64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s="3">
        <v>0</v>
      </c>
      <c r="M41" s="3">
        <v>0</v>
      </c>
      <c r="O41" t="s">
        <v>55</v>
      </c>
    </row>
    <row r="42" spans="1:15" ht="15.75" customHeight="1">
      <c r="A42">
        <v>2225</v>
      </c>
      <c r="B42">
        <v>318</v>
      </c>
      <c r="C42" t="s">
        <v>113</v>
      </c>
      <c r="D42">
        <v>1.98</v>
      </c>
      <c r="E42">
        <v>2.2799999999999998</v>
      </c>
      <c r="F42">
        <v>0</v>
      </c>
      <c r="G42">
        <v>0.5</v>
      </c>
      <c r="H42">
        <v>0</v>
      </c>
      <c r="I42">
        <v>0</v>
      </c>
      <c r="J42">
        <v>0</v>
      </c>
      <c r="K42">
        <v>0</v>
      </c>
      <c r="L42" s="3">
        <v>0</v>
      </c>
      <c r="M42" s="3">
        <v>0</v>
      </c>
      <c r="O42" t="s">
        <v>55</v>
      </c>
    </row>
    <row r="43" spans="1:15" ht="15.75" customHeight="1">
      <c r="A43">
        <v>2197</v>
      </c>
      <c r="B43">
        <v>48</v>
      </c>
      <c r="C43" t="s">
        <v>114</v>
      </c>
      <c r="D43">
        <v>0</v>
      </c>
      <c r="E43">
        <v>0</v>
      </c>
      <c r="F43">
        <v>0</v>
      </c>
      <c r="G43">
        <v>2.4</v>
      </c>
      <c r="H43">
        <v>0</v>
      </c>
      <c r="I43">
        <v>0.8</v>
      </c>
      <c r="J43">
        <v>0</v>
      </c>
      <c r="K43">
        <v>3.4</v>
      </c>
      <c r="L43" s="3">
        <v>0</v>
      </c>
      <c r="M43" s="3">
        <v>0</v>
      </c>
      <c r="O43" t="s">
        <v>55</v>
      </c>
    </row>
    <row r="44" spans="1:15" ht="15.75" customHeight="1">
      <c r="A44">
        <v>1123</v>
      </c>
      <c r="B44">
        <v>201</v>
      </c>
      <c r="C44" t="s">
        <v>115</v>
      </c>
      <c r="D44">
        <v>0</v>
      </c>
      <c r="E44">
        <v>0.18</v>
      </c>
      <c r="F44">
        <v>0</v>
      </c>
      <c r="G44">
        <v>3.36</v>
      </c>
      <c r="H44">
        <v>0</v>
      </c>
      <c r="I44">
        <v>0.66</v>
      </c>
      <c r="J44">
        <v>0</v>
      </c>
      <c r="K44">
        <v>0</v>
      </c>
      <c r="L44" s="3">
        <v>0.4</v>
      </c>
      <c r="M44" s="3">
        <v>0</v>
      </c>
      <c r="O44" t="s">
        <v>55</v>
      </c>
    </row>
    <row r="45" spans="1:15" ht="15.75" customHeight="1">
      <c r="A45">
        <v>1175</v>
      </c>
      <c r="B45">
        <v>265</v>
      </c>
      <c r="C45" t="s">
        <v>116</v>
      </c>
      <c r="D45">
        <v>0</v>
      </c>
      <c r="E45">
        <v>0</v>
      </c>
      <c r="F45">
        <v>0.05</v>
      </c>
      <c r="G45">
        <v>2.5499999999999998</v>
      </c>
      <c r="H45">
        <v>3.06</v>
      </c>
      <c r="I45">
        <v>0.65</v>
      </c>
      <c r="J45">
        <v>0</v>
      </c>
      <c r="K45">
        <v>0</v>
      </c>
      <c r="L45" s="3">
        <v>0</v>
      </c>
      <c r="M45" s="3">
        <v>0</v>
      </c>
      <c r="O45" t="s">
        <v>55</v>
      </c>
    </row>
    <row r="46" spans="1:15" ht="15.75" customHeight="1">
      <c r="A46">
        <v>1049</v>
      </c>
      <c r="B46">
        <v>68</v>
      </c>
      <c r="C46" t="s">
        <v>117</v>
      </c>
      <c r="D46">
        <v>0</v>
      </c>
      <c r="E46">
        <v>0.08</v>
      </c>
      <c r="F46">
        <v>0</v>
      </c>
      <c r="G46">
        <v>3</v>
      </c>
      <c r="H46">
        <v>0</v>
      </c>
      <c r="I46">
        <v>0.06</v>
      </c>
      <c r="J46">
        <v>0</v>
      </c>
      <c r="K46">
        <v>0.68</v>
      </c>
      <c r="L46" s="3">
        <v>0</v>
      </c>
      <c r="M46" s="3">
        <v>0</v>
      </c>
      <c r="O46" t="s">
        <v>55</v>
      </c>
    </row>
    <row r="47" spans="1:15" ht="15.75" customHeight="1">
      <c r="L47" s="3"/>
      <c r="M47" s="3"/>
    </row>
    <row r="48" spans="1:15" ht="15.75" customHeight="1">
      <c r="L48" s="3"/>
      <c r="M48" s="3"/>
    </row>
    <row r="49" spans="12:13" ht="15.75" customHeight="1">
      <c r="L49" s="3"/>
      <c r="M49" s="3"/>
    </row>
    <row r="50" spans="12:13" ht="15.75" customHeight="1">
      <c r="L50" s="3"/>
      <c r="M50" s="3"/>
    </row>
    <row r="51" spans="12:13" ht="15.75" customHeight="1">
      <c r="L51" s="3"/>
      <c r="M51" s="3"/>
    </row>
    <row r="52" spans="12:13" ht="15.75" customHeight="1">
      <c r="L52" s="3"/>
      <c r="M52" s="3"/>
    </row>
    <row r="53" spans="12:13" ht="15.75" customHeight="1">
      <c r="L53" s="3"/>
      <c r="M53" s="3"/>
    </row>
    <row r="54" spans="12:13" ht="15.75" customHeight="1">
      <c r="L54" s="3"/>
      <c r="M54" s="3"/>
    </row>
    <row r="55" spans="12:13" ht="15.75" customHeight="1">
      <c r="L55" s="3"/>
      <c r="M55" s="3"/>
    </row>
    <row r="56" spans="12:13" ht="15.75" customHeight="1">
      <c r="L56" s="3"/>
      <c r="M56" s="3"/>
    </row>
    <row r="57" spans="12:13" ht="15.75" customHeight="1">
      <c r="L57" s="3"/>
      <c r="M57" s="3"/>
    </row>
    <row r="58" spans="12:13" ht="15.75" customHeight="1">
      <c r="L58" s="3"/>
      <c r="M58" s="3"/>
    </row>
    <row r="59" spans="12:13" ht="15.75" customHeight="1">
      <c r="L59" s="3"/>
      <c r="M59" s="3"/>
    </row>
    <row r="60" spans="12:13" ht="15.75" customHeight="1">
      <c r="L60" s="3"/>
      <c r="M60" s="3"/>
    </row>
    <row r="61" spans="12:13" ht="15.75" customHeight="1">
      <c r="L61" s="3"/>
      <c r="M61" s="3"/>
    </row>
    <row r="62" spans="12:13" ht="15.75" customHeight="1">
      <c r="L62" s="3"/>
      <c r="M62" s="3"/>
    </row>
    <row r="63" spans="12:13" ht="15.75" customHeight="1">
      <c r="L63" s="3"/>
      <c r="M63" s="3"/>
    </row>
    <row r="64" spans="12:13" ht="15.75" customHeight="1">
      <c r="L64" s="3"/>
      <c r="M64" s="3"/>
    </row>
    <row r="65" spans="12:13" ht="15.75" customHeight="1">
      <c r="L65" s="3"/>
      <c r="M65" s="3"/>
    </row>
    <row r="66" spans="12:13" ht="15.75" customHeight="1">
      <c r="L66" s="3"/>
      <c r="M66" s="3"/>
    </row>
    <row r="67" spans="12:13" ht="15.75" customHeight="1">
      <c r="L67" s="3"/>
      <c r="M67" s="3"/>
    </row>
    <row r="68" spans="12:13" ht="15.75" customHeight="1">
      <c r="L68" s="3"/>
      <c r="M68" s="3"/>
    </row>
    <row r="69" spans="12:13" ht="15.75" customHeight="1">
      <c r="L69" s="3"/>
      <c r="M69" s="3"/>
    </row>
    <row r="70" spans="12:13" ht="15.75" customHeight="1">
      <c r="L70" s="3"/>
      <c r="M70" s="3"/>
    </row>
    <row r="71" spans="12:13" ht="15.75" customHeight="1">
      <c r="L71" s="3"/>
      <c r="M71" s="3"/>
    </row>
    <row r="72" spans="12:13" ht="15.75" customHeight="1">
      <c r="L72" s="3"/>
      <c r="M72" s="3"/>
    </row>
    <row r="73" spans="12:13" ht="15.75" customHeight="1">
      <c r="L73" s="3"/>
      <c r="M73" s="3"/>
    </row>
    <row r="74" spans="12:13" ht="15.75" customHeight="1">
      <c r="L74" s="3"/>
      <c r="M74" s="3"/>
    </row>
    <row r="75" spans="12:13" ht="15.75" customHeight="1">
      <c r="L75" s="3"/>
      <c r="M75" s="3"/>
    </row>
    <row r="76" spans="12:13" ht="15.75" customHeight="1">
      <c r="L76" s="3"/>
      <c r="M76" s="3"/>
    </row>
    <row r="77" spans="12:13" ht="15.75" customHeight="1">
      <c r="L77" s="3"/>
      <c r="M77" s="3"/>
    </row>
    <row r="78" spans="12:13" ht="15.75" customHeight="1">
      <c r="L78" s="3"/>
      <c r="M78" s="3"/>
    </row>
    <row r="79" spans="12:13" ht="15.75" customHeight="1">
      <c r="L79" s="3"/>
      <c r="M79" s="3"/>
    </row>
    <row r="80" spans="12:13" ht="15.75" customHeight="1">
      <c r="L80" s="3"/>
      <c r="M80" s="3"/>
    </row>
    <row r="81" spans="12:13" ht="15.75" customHeight="1">
      <c r="L81" s="3"/>
      <c r="M81" s="3"/>
    </row>
    <row r="82" spans="12:13" ht="15.75" customHeight="1">
      <c r="L82" s="3"/>
      <c r="M82" s="3"/>
    </row>
    <row r="83" spans="12:13" ht="15.75" customHeight="1">
      <c r="L83" s="3"/>
      <c r="M83" s="3"/>
    </row>
    <row r="84" spans="12:13" ht="15.75" customHeight="1">
      <c r="L84" s="3"/>
      <c r="M84" s="3"/>
    </row>
    <row r="85" spans="12:13" ht="15.75" customHeight="1">
      <c r="L85" s="3"/>
      <c r="M85" s="3"/>
    </row>
    <row r="86" spans="12:13" ht="15.75" customHeight="1">
      <c r="L86" s="3"/>
      <c r="M86" s="3"/>
    </row>
    <row r="87" spans="12:13" ht="15.75" customHeight="1">
      <c r="L87" s="3"/>
      <c r="M87" s="3"/>
    </row>
    <row r="88" spans="12:13" ht="15.75" customHeight="1">
      <c r="L88" s="3"/>
      <c r="M88" s="3"/>
    </row>
    <row r="89" spans="12:13" ht="15.75" customHeight="1">
      <c r="L89" s="3"/>
      <c r="M89" s="3"/>
    </row>
    <row r="90" spans="12:13" ht="15.75" customHeight="1">
      <c r="L90" s="3"/>
      <c r="M90" s="3"/>
    </row>
    <row r="91" spans="12:13" ht="15.75" customHeight="1">
      <c r="L91" s="3"/>
      <c r="M91" s="3"/>
    </row>
    <row r="92" spans="12:13" ht="15.75" customHeight="1">
      <c r="L92" s="3"/>
      <c r="M92" s="3"/>
    </row>
    <row r="93" spans="12:13" ht="15.75" customHeight="1">
      <c r="L93" s="3"/>
      <c r="M93" s="3"/>
    </row>
    <row r="94" spans="12:13" ht="15.75" customHeight="1">
      <c r="L94" s="3"/>
      <c r="M94" s="3"/>
    </row>
    <row r="95" spans="12:13" ht="15.75" customHeight="1">
      <c r="L95" s="3"/>
      <c r="M95" s="3"/>
    </row>
    <row r="96" spans="12:13" ht="15.75" customHeight="1">
      <c r="L96" s="3"/>
      <c r="M96" s="3"/>
    </row>
    <row r="97" spans="12:13" ht="15.75" customHeight="1">
      <c r="L97" s="3"/>
      <c r="M97" s="3"/>
    </row>
    <row r="98" spans="12:13" ht="15.75" customHeight="1">
      <c r="L98" s="3"/>
      <c r="M98" s="3"/>
    </row>
    <row r="99" spans="12:13" ht="15.75" customHeight="1">
      <c r="L99" s="3"/>
      <c r="M99" s="3"/>
    </row>
    <row r="100" spans="12:13" ht="15.75" customHeight="1">
      <c r="L100" s="3"/>
      <c r="M100" s="3"/>
    </row>
    <row r="101" spans="12:13" ht="15.75" customHeight="1">
      <c r="L101" s="3"/>
      <c r="M101" s="3"/>
    </row>
    <row r="102" spans="12:13" ht="15.75" customHeight="1">
      <c r="L102" s="3"/>
      <c r="M102" s="3"/>
    </row>
    <row r="103" spans="12:13" ht="15.75" customHeight="1">
      <c r="L103" s="3"/>
      <c r="M103" s="3"/>
    </row>
    <row r="104" spans="12:13" ht="15.75" customHeight="1">
      <c r="L104" s="3"/>
      <c r="M104" s="3"/>
    </row>
    <row r="105" spans="12:13" ht="15.75" customHeight="1">
      <c r="L105" s="3"/>
      <c r="M105" s="3"/>
    </row>
    <row r="106" spans="12:13" ht="15.75" customHeight="1">
      <c r="L106" s="3"/>
      <c r="M106" s="3"/>
    </row>
    <row r="107" spans="12:13" ht="15.75" customHeight="1">
      <c r="L107" s="3"/>
      <c r="M107" s="3"/>
    </row>
    <row r="108" spans="12:13" ht="15.75" customHeight="1">
      <c r="L108" s="3"/>
      <c r="M108" s="3"/>
    </row>
    <row r="109" spans="12:13" ht="15.75" customHeight="1">
      <c r="L109" s="3"/>
      <c r="M109" s="3"/>
    </row>
    <row r="110" spans="12:13" ht="15.75" customHeight="1">
      <c r="L110" s="3"/>
      <c r="M110" s="3"/>
    </row>
    <row r="111" spans="12:13" ht="15.75" customHeight="1">
      <c r="L111" s="3"/>
      <c r="M111" s="3"/>
    </row>
    <row r="112" spans="12:13" ht="15.75" customHeight="1">
      <c r="L112" s="3"/>
      <c r="M112" s="3"/>
    </row>
    <row r="113" spans="12:13" ht="15.75" customHeight="1">
      <c r="L113" s="3"/>
      <c r="M113" s="3"/>
    </row>
    <row r="114" spans="12:13" ht="15.75" customHeight="1">
      <c r="L114" s="3"/>
      <c r="M114" s="3"/>
    </row>
    <row r="115" spans="12:13" ht="15.75" customHeight="1">
      <c r="L115" s="3"/>
      <c r="M115" s="3"/>
    </row>
    <row r="116" spans="12:13" ht="15.75" customHeight="1">
      <c r="L116" s="3"/>
      <c r="M116" s="3"/>
    </row>
    <row r="117" spans="12:13" ht="15.75" customHeight="1">
      <c r="L117" s="3"/>
      <c r="M117" s="3"/>
    </row>
    <row r="118" spans="12:13" ht="15.75" customHeight="1">
      <c r="L118" s="3"/>
      <c r="M118" s="3"/>
    </row>
    <row r="119" spans="12:13" ht="15.75" customHeight="1">
      <c r="L119" s="3"/>
      <c r="M119" s="3"/>
    </row>
    <row r="120" spans="12:13" ht="15.75" customHeight="1">
      <c r="L120" s="3"/>
      <c r="M120" s="3"/>
    </row>
    <row r="121" spans="12:13" ht="15.75" customHeight="1">
      <c r="L121" s="3"/>
      <c r="M121" s="3"/>
    </row>
    <row r="122" spans="12:13" ht="15.75" customHeight="1">
      <c r="L122" s="3"/>
      <c r="M122" s="3"/>
    </row>
    <row r="123" spans="12:13" ht="15.75" customHeight="1">
      <c r="L123" s="3"/>
      <c r="M123" s="3"/>
    </row>
    <row r="124" spans="12:13" ht="15.75" customHeight="1">
      <c r="L124" s="3"/>
      <c r="M124" s="3"/>
    </row>
    <row r="125" spans="12:13" ht="15.75" customHeight="1">
      <c r="L125" s="3"/>
      <c r="M125" s="3"/>
    </row>
    <row r="126" spans="12:13" ht="15.75" customHeight="1">
      <c r="L126" s="3"/>
      <c r="M126" s="3"/>
    </row>
    <row r="127" spans="12:13" ht="15.75" customHeight="1">
      <c r="L127" s="3"/>
      <c r="M127" s="3"/>
    </row>
    <row r="128" spans="12:13" ht="15.75" customHeight="1">
      <c r="L128" s="3"/>
      <c r="M128" s="3"/>
    </row>
    <row r="129" spans="12:13" ht="15.75" customHeight="1">
      <c r="L129" s="3"/>
      <c r="M129" s="3"/>
    </row>
    <row r="130" spans="12:13" ht="15.75" customHeight="1">
      <c r="L130" s="3"/>
      <c r="M130" s="3"/>
    </row>
    <row r="131" spans="12:13" ht="15.75" customHeight="1">
      <c r="L131" s="3"/>
      <c r="M131" s="3"/>
    </row>
    <row r="132" spans="12:13" ht="15.75" customHeight="1">
      <c r="L132" s="3"/>
      <c r="M132" s="3"/>
    </row>
    <row r="133" spans="12:13" ht="15.75" customHeight="1">
      <c r="L133" s="3"/>
      <c r="M133" s="3"/>
    </row>
    <row r="134" spans="12:13" ht="15.75" customHeight="1">
      <c r="L134" s="3"/>
      <c r="M134" s="3"/>
    </row>
    <row r="135" spans="12:13" ht="15.75" customHeight="1">
      <c r="L135" s="3"/>
      <c r="M135" s="3"/>
    </row>
    <row r="136" spans="12:13" ht="15.75" customHeight="1">
      <c r="L136" s="3"/>
      <c r="M136" s="3"/>
    </row>
    <row r="137" spans="12:13" ht="15.75" customHeight="1">
      <c r="L137" s="3"/>
      <c r="M137" s="3"/>
    </row>
    <row r="138" spans="12:13" ht="15.75" customHeight="1">
      <c r="L138" s="3"/>
      <c r="M138" s="3"/>
    </row>
    <row r="139" spans="12:13" ht="15.75" customHeight="1">
      <c r="L139" s="3"/>
      <c r="M139" s="3"/>
    </row>
    <row r="140" spans="12:13" ht="15.75" customHeight="1">
      <c r="L140" s="3"/>
      <c r="M140" s="3"/>
    </row>
    <row r="141" spans="12:13" ht="15.75" customHeight="1">
      <c r="L141" s="3"/>
      <c r="M141" s="3"/>
    </row>
    <row r="142" spans="12:13" ht="15.75" customHeight="1">
      <c r="L142" s="3"/>
      <c r="M142" s="3"/>
    </row>
    <row r="143" spans="12:13" ht="15.75" customHeight="1">
      <c r="L143" s="3"/>
      <c r="M143" s="3"/>
    </row>
    <row r="144" spans="12:13" ht="15.75" customHeight="1">
      <c r="L144" s="3"/>
      <c r="M144" s="3"/>
    </row>
    <row r="145" spans="12:13" ht="15.75" customHeight="1">
      <c r="L145" s="3"/>
      <c r="M145" s="3"/>
    </row>
    <row r="146" spans="12:13" ht="15.75" customHeight="1">
      <c r="L146" s="3"/>
      <c r="M146" s="3"/>
    </row>
    <row r="147" spans="12:13" ht="15.75" customHeight="1">
      <c r="L147" s="3"/>
      <c r="M147" s="3"/>
    </row>
    <row r="148" spans="12:13" ht="15.75" customHeight="1">
      <c r="L148" s="3"/>
      <c r="M148" s="3"/>
    </row>
    <row r="149" spans="12:13" ht="15.75" customHeight="1">
      <c r="L149" s="3"/>
      <c r="M149" s="3"/>
    </row>
    <row r="150" spans="12:13" ht="15.75" customHeight="1">
      <c r="L150" s="3"/>
      <c r="M150" s="3"/>
    </row>
    <row r="151" spans="12:13" ht="15.75" customHeight="1">
      <c r="L151" s="3"/>
      <c r="M151" s="3"/>
    </row>
    <row r="152" spans="12:13" ht="15.75" customHeight="1">
      <c r="L152" s="3"/>
      <c r="M152" s="3"/>
    </row>
    <row r="153" spans="12:13" ht="15.75" customHeight="1">
      <c r="L153" s="3"/>
      <c r="M153" s="3"/>
    </row>
    <row r="154" spans="12:13" ht="15.75" customHeight="1">
      <c r="L154" s="3"/>
      <c r="M154" s="3"/>
    </row>
    <row r="155" spans="12:13" ht="15.75" customHeight="1">
      <c r="L155" s="3"/>
      <c r="M155" s="3"/>
    </row>
    <row r="156" spans="12:13" ht="15.75" customHeight="1">
      <c r="L156" s="3"/>
      <c r="M156" s="3"/>
    </row>
    <row r="157" spans="12:13" ht="15.75" customHeight="1">
      <c r="L157" s="3"/>
      <c r="M157" s="3"/>
    </row>
    <row r="158" spans="12:13" ht="15.75" customHeight="1">
      <c r="L158" s="3"/>
      <c r="M158" s="3"/>
    </row>
    <row r="159" spans="12:13" ht="15.75" customHeight="1">
      <c r="L159" s="3"/>
      <c r="M159" s="3"/>
    </row>
    <row r="160" spans="12:13" ht="15.75" customHeight="1">
      <c r="L160" s="3"/>
      <c r="M160" s="3"/>
    </row>
    <row r="161" spans="12:13" ht="15.75" customHeight="1">
      <c r="L161" s="3"/>
      <c r="M161" s="3"/>
    </row>
    <row r="162" spans="12:13" ht="15.75" customHeight="1">
      <c r="L162" s="3"/>
      <c r="M162" s="3"/>
    </row>
    <row r="163" spans="12:13" ht="15.75" customHeight="1">
      <c r="L163" s="3"/>
      <c r="M163" s="3"/>
    </row>
    <row r="164" spans="12:13" ht="15.75" customHeight="1">
      <c r="L164" s="3"/>
      <c r="M164" s="3"/>
    </row>
    <row r="165" spans="12:13" ht="15.75" customHeight="1">
      <c r="L165" s="3"/>
      <c r="M165" s="3"/>
    </row>
    <row r="166" spans="12:13" ht="15.75" customHeight="1">
      <c r="L166" s="3"/>
      <c r="M166" s="3"/>
    </row>
    <row r="167" spans="12:13" ht="15.75" customHeight="1">
      <c r="L167" s="3"/>
      <c r="M167" s="3"/>
    </row>
    <row r="168" spans="12:13" ht="15.75" customHeight="1">
      <c r="L168" s="3"/>
      <c r="M168" s="3"/>
    </row>
    <row r="169" spans="12:13" ht="15.75" customHeight="1">
      <c r="L169" s="3"/>
      <c r="M169" s="3"/>
    </row>
    <row r="170" spans="12:13" ht="15.75" customHeight="1">
      <c r="L170" s="3"/>
      <c r="M170" s="3"/>
    </row>
    <row r="171" spans="12:13" ht="15.75" customHeight="1">
      <c r="L171" s="3"/>
      <c r="M171" s="3"/>
    </row>
    <row r="172" spans="12:13" ht="15.75" customHeight="1">
      <c r="L172" s="3"/>
      <c r="M172" s="3"/>
    </row>
    <row r="173" spans="12:13" ht="15.75" customHeight="1">
      <c r="L173" s="3"/>
      <c r="M173" s="3"/>
    </row>
    <row r="174" spans="12:13" ht="15.75" customHeight="1">
      <c r="L174" s="3"/>
      <c r="M174" s="3"/>
    </row>
    <row r="175" spans="12:13" ht="15.75" customHeight="1">
      <c r="L175" s="3"/>
      <c r="M175" s="3"/>
    </row>
    <row r="176" spans="12:13" ht="15.75" customHeight="1">
      <c r="L176" s="3"/>
      <c r="M176" s="3"/>
    </row>
    <row r="177" spans="12:13" ht="15.75" customHeight="1">
      <c r="L177" s="3"/>
      <c r="M177" s="3"/>
    </row>
    <row r="178" spans="12:13" ht="15.75" customHeight="1">
      <c r="L178" s="3"/>
      <c r="M178" s="3"/>
    </row>
    <row r="179" spans="12:13" ht="15.75" customHeight="1">
      <c r="L179" s="3"/>
      <c r="M179" s="3"/>
    </row>
    <row r="180" spans="12:13" ht="15.75" customHeight="1">
      <c r="L180" s="3"/>
      <c r="M180" s="3"/>
    </row>
    <row r="181" spans="12:13" ht="15.75" customHeight="1">
      <c r="L181" s="3"/>
      <c r="M181" s="3"/>
    </row>
    <row r="182" spans="12:13" ht="15.75" customHeight="1">
      <c r="L182" s="3"/>
      <c r="M182" s="3"/>
    </row>
    <row r="183" spans="12:13" ht="15.75" customHeight="1">
      <c r="L183" s="3"/>
      <c r="M183" s="3"/>
    </row>
    <row r="184" spans="12:13" ht="15.75" customHeight="1">
      <c r="L184" s="3"/>
      <c r="M184" s="3"/>
    </row>
    <row r="185" spans="12:13" ht="15.75" customHeight="1">
      <c r="L185" s="3"/>
      <c r="M185" s="3"/>
    </row>
    <row r="186" spans="12:13" ht="15.75" customHeight="1">
      <c r="L186" s="3"/>
      <c r="M186" s="3"/>
    </row>
    <row r="187" spans="12:13" ht="15.75" customHeight="1">
      <c r="L187" s="3"/>
      <c r="M187" s="3"/>
    </row>
    <row r="188" spans="12:13" ht="15.75" customHeight="1">
      <c r="L188" s="3"/>
      <c r="M188" s="3"/>
    </row>
    <row r="189" spans="12:13" ht="15.75" customHeight="1">
      <c r="L189" s="3"/>
      <c r="M189" s="3"/>
    </row>
    <row r="190" spans="12:13" ht="15.75" customHeight="1">
      <c r="L190" s="3"/>
      <c r="M190" s="3"/>
    </row>
    <row r="191" spans="12:13" ht="15.75" customHeight="1">
      <c r="L191" s="3"/>
      <c r="M191" s="3"/>
    </row>
    <row r="192" spans="12:13" ht="15.75" customHeight="1">
      <c r="L192" s="3"/>
      <c r="M192" s="3"/>
    </row>
    <row r="193" spans="12:13" ht="15.75" customHeight="1">
      <c r="L193" s="3"/>
      <c r="M193" s="3"/>
    </row>
    <row r="194" spans="12:13" ht="15.75" customHeight="1">
      <c r="L194" s="3"/>
      <c r="M194" s="3"/>
    </row>
    <row r="195" spans="12:13" ht="15.75" customHeight="1">
      <c r="L195" s="3"/>
      <c r="M195" s="3"/>
    </row>
    <row r="196" spans="12:13" ht="15.75" customHeight="1">
      <c r="L196" s="3"/>
      <c r="M196" s="3"/>
    </row>
    <row r="197" spans="12:13" ht="15.75" customHeight="1">
      <c r="L197" s="3"/>
      <c r="M197" s="3"/>
    </row>
    <row r="198" spans="12:13" ht="15.75" customHeight="1">
      <c r="L198" s="3"/>
      <c r="M198" s="3"/>
    </row>
    <row r="199" spans="12:13" ht="15.75" customHeight="1">
      <c r="L199" s="3"/>
      <c r="M199" s="3"/>
    </row>
    <row r="200" spans="12:13" ht="15.75" customHeight="1">
      <c r="L200" s="3"/>
      <c r="M200" s="3"/>
    </row>
    <row r="201" spans="12:13" ht="15.75" customHeight="1">
      <c r="L201" s="3"/>
      <c r="M201" s="3"/>
    </row>
    <row r="202" spans="12:13" ht="15.75" customHeight="1">
      <c r="L202" s="3"/>
      <c r="M202" s="3"/>
    </row>
    <row r="203" spans="12:13" ht="15.75" customHeight="1">
      <c r="L203" s="3"/>
      <c r="M203" s="3"/>
    </row>
    <row r="204" spans="12:13" ht="15.75" customHeight="1">
      <c r="L204" s="3"/>
      <c r="M204" s="3"/>
    </row>
    <row r="205" spans="12:13" ht="15.75" customHeight="1">
      <c r="L205" s="3"/>
      <c r="M205" s="3"/>
    </row>
    <row r="206" spans="12:13" ht="15.75" customHeight="1">
      <c r="L206" s="3"/>
      <c r="M206" s="3"/>
    </row>
    <row r="207" spans="12:13" ht="15.75" customHeight="1">
      <c r="L207" s="3"/>
      <c r="M207" s="3"/>
    </row>
    <row r="208" spans="12:13" ht="15.75" customHeight="1">
      <c r="L208" s="3"/>
      <c r="M208" s="3"/>
    </row>
    <row r="209" spans="12:13" ht="15.75" customHeight="1">
      <c r="L209" s="3"/>
      <c r="M209" s="3"/>
    </row>
    <row r="210" spans="12:13" ht="15.75" customHeight="1">
      <c r="L210" s="3"/>
      <c r="M210" s="3"/>
    </row>
    <row r="211" spans="12:13" ht="15.75" customHeight="1">
      <c r="L211" s="3"/>
      <c r="M211" s="3"/>
    </row>
    <row r="212" spans="12:13" ht="15.75" customHeight="1">
      <c r="L212" s="3"/>
      <c r="M212" s="3"/>
    </row>
    <row r="213" spans="12:13" ht="15.75" customHeight="1">
      <c r="L213" s="3"/>
      <c r="M213" s="3"/>
    </row>
    <row r="214" spans="12:13" ht="15.75" customHeight="1">
      <c r="L214" s="3"/>
      <c r="M214" s="3"/>
    </row>
    <row r="215" spans="12:13" ht="15.75" customHeight="1">
      <c r="L215" s="3"/>
      <c r="M215" s="3"/>
    </row>
    <row r="216" spans="12:13" ht="15.75" customHeight="1">
      <c r="L216" s="3"/>
      <c r="M216" s="3"/>
    </row>
    <row r="217" spans="12:13" ht="15.75" customHeight="1">
      <c r="L217" s="3"/>
      <c r="M217" s="3"/>
    </row>
    <row r="218" spans="12:13" ht="15.75" customHeight="1">
      <c r="L218" s="3"/>
      <c r="M218" s="3"/>
    </row>
    <row r="219" spans="12:13" ht="15.75" customHeight="1">
      <c r="L219" s="3"/>
      <c r="M219" s="3"/>
    </row>
    <row r="220" spans="12:13" ht="15.75" customHeight="1">
      <c r="L220" s="3"/>
      <c r="M220" s="3"/>
    </row>
    <row r="221" spans="12:13" ht="15.75" customHeight="1">
      <c r="L221" s="3"/>
      <c r="M221" s="3"/>
    </row>
    <row r="222" spans="12:13" ht="15.75" customHeight="1">
      <c r="L222" s="3"/>
      <c r="M222" s="3"/>
    </row>
    <row r="223" spans="12:13" ht="15.75" customHeight="1">
      <c r="L223" s="3"/>
      <c r="M223" s="3"/>
    </row>
    <row r="224" spans="12:13" ht="15.75" customHeight="1">
      <c r="L224" s="3"/>
      <c r="M224" s="3"/>
    </row>
    <row r="225" spans="12:13" ht="15.75" customHeight="1">
      <c r="L225" s="3"/>
      <c r="M225" s="3"/>
    </row>
    <row r="226" spans="12:13" ht="15.75" customHeight="1">
      <c r="L226" s="3"/>
      <c r="M226" s="3"/>
    </row>
    <row r="227" spans="12:13" ht="15.75" customHeight="1">
      <c r="L227" s="3"/>
      <c r="M227" s="3"/>
    </row>
    <row r="228" spans="12:13" ht="15.75" customHeight="1">
      <c r="L228" s="3"/>
      <c r="M228" s="3"/>
    </row>
    <row r="229" spans="12:13" ht="15.75" customHeight="1">
      <c r="L229" s="3"/>
      <c r="M229" s="3"/>
    </row>
    <row r="230" spans="12:13" ht="15.75" customHeight="1">
      <c r="L230" s="3"/>
      <c r="M230" s="3"/>
    </row>
    <row r="231" spans="12:13" ht="15.75" customHeight="1">
      <c r="L231" s="3"/>
      <c r="M231" s="3"/>
    </row>
    <row r="232" spans="12:13" ht="15.75" customHeight="1">
      <c r="L232" s="3"/>
      <c r="M232" s="3"/>
    </row>
    <row r="233" spans="12:13" ht="15.75" customHeight="1">
      <c r="L233" s="3"/>
      <c r="M233" s="3"/>
    </row>
    <row r="234" spans="12:13" ht="15.75" customHeight="1">
      <c r="L234" s="3"/>
      <c r="M234" s="3"/>
    </row>
    <row r="235" spans="12:13" ht="15.75" customHeight="1">
      <c r="L235" s="3"/>
      <c r="M235" s="3"/>
    </row>
    <row r="236" spans="12:13" ht="15.75" customHeight="1">
      <c r="L236" s="3"/>
      <c r="M236" s="3"/>
    </row>
    <row r="237" spans="12:13" ht="15.75" customHeight="1">
      <c r="L237" s="3"/>
      <c r="M237" s="3"/>
    </row>
    <row r="238" spans="12:13" ht="15.75" customHeight="1">
      <c r="L238" s="3"/>
      <c r="M238" s="3"/>
    </row>
    <row r="239" spans="12:13" ht="15.75" customHeight="1">
      <c r="L239" s="3"/>
      <c r="M239" s="3"/>
    </row>
    <row r="240" spans="12:13" ht="15.75" customHeight="1">
      <c r="L240" s="3"/>
      <c r="M240" s="3"/>
    </row>
    <row r="241" spans="12:13" ht="15.75" customHeight="1">
      <c r="L241" s="3"/>
      <c r="M241" s="3"/>
    </row>
    <row r="242" spans="12:13" ht="15.75" customHeight="1">
      <c r="L242" s="3"/>
      <c r="M242" s="3"/>
    </row>
    <row r="243" spans="12:13" ht="15.75" customHeight="1">
      <c r="L243" s="3"/>
      <c r="M243" s="3"/>
    </row>
    <row r="244" spans="12:13" ht="15.75" customHeight="1">
      <c r="L244" s="3"/>
      <c r="M244" s="3"/>
    </row>
    <row r="245" spans="12:13" ht="15.75" customHeight="1">
      <c r="L245" s="3"/>
      <c r="M245" s="3"/>
    </row>
    <row r="246" spans="12:13" ht="15.75" customHeight="1">
      <c r="L246" s="3"/>
      <c r="M246" s="3"/>
    </row>
    <row r="247" spans="12:13" ht="15.75" customHeight="1">
      <c r="L247" s="3"/>
      <c r="M247" s="3"/>
    </row>
    <row r="248" spans="12:13" ht="15.75" customHeight="1">
      <c r="L248" s="3"/>
      <c r="M248" s="3"/>
    </row>
    <row r="249" spans="12:13" ht="15.75" customHeight="1">
      <c r="L249" s="3"/>
      <c r="M249" s="3"/>
    </row>
    <row r="250" spans="12:13" ht="15.75" customHeight="1">
      <c r="L250" s="3"/>
      <c r="M250" s="3"/>
    </row>
    <row r="251" spans="12:13" ht="15.75" customHeight="1">
      <c r="L251" s="3"/>
      <c r="M251" s="3"/>
    </row>
    <row r="252" spans="12:13" ht="15.75" customHeight="1">
      <c r="L252" s="3"/>
      <c r="M252" s="3"/>
    </row>
    <row r="253" spans="12:13" ht="15.75" customHeight="1">
      <c r="L253" s="3"/>
      <c r="M253" s="3"/>
    </row>
    <row r="254" spans="12:13" ht="15.75" customHeight="1">
      <c r="L254" s="3"/>
      <c r="M254" s="3"/>
    </row>
    <row r="255" spans="12:13" ht="15.75" customHeight="1">
      <c r="L255" s="3"/>
      <c r="M255" s="3"/>
    </row>
    <row r="256" spans="12:13" ht="15.75" customHeight="1">
      <c r="L256" s="3"/>
      <c r="M256" s="3"/>
    </row>
    <row r="257" spans="12:13" ht="15.75" customHeight="1">
      <c r="L257" s="3"/>
      <c r="M257" s="3"/>
    </row>
    <row r="258" spans="12:13" ht="15.75" customHeight="1">
      <c r="L258" s="3"/>
      <c r="M258" s="3"/>
    </row>
    <row r="259" spans="12:13" ht="15.75" customHeight="1">
      <c r="L259" s="3"/>
      <c r="M259" s="3"/>
    </row>
    <row r="260" spans="12:13" ht="15.75" customHeight="1">
      <c r="L260" s="3"/>
      <c r="M260" s="3"/>
    </row>
    <row r="261" spans="12:13" ht="15.75" customHeight="1">
      <c r="L261" s="3"/>
      <c r="M261" s="3"/>
    </row>
    <row r="262" spans="12:13" ht="15.75" customHeight="1">
      <c r="L262" s="3"/>
      <c r="M262" s="3"/>
    </row>
    <row r="263" spans="12:13" ht="15.75" customHeight="1">
      <c r="L263" s="3"/>
      <c r="M263" s="3"/>
    </row>
    <row r="264" spans="12:13" ht="15.75" customHeight="1">
      <c r="L264" s="3"/>
      <c r="M264" s="3"/>
    </row>
    <row r="265" spans="12:13" ht="15.75" customHeight="1">
      <c r="L265" s="3"/>
      <c r="M265" s="3"/>
    </row>
    <row r="266" spans="12:13" ht="15.75" customHeight="1">
      <c r="L266" s="3"/>
      <c r="M266" s="3"/>
    </row>
    <row r="267" spans="12:13" ht="15.75" customHeight="1">
      <c r="L267" s="3"/>
      <c r="M267" s="3"/>
    </row>
    <row r="268" spans="12:13" ht="15.75" customHeight="1">
      <c r="L268" s="3"/>
      <c r="M268" s="3"/>
    </row>
    <row r="269" spans="12:13" ht="15.75" customHeight="1">
      <c r="L269" s="3"/>
      <c r="M269" s="3"/>
    </row>
    <row r="270" spans="12:13" ht="15.75" customHeight="1">
      <c r="L270" s="3"/>
      <c r="M270" s="3"/>
    </row>
    <row r="271" spans="12:13" ht="15.75" customHeight="1">
      <c r="L271" s="3"/>
      <c r="M271" s="3"/>
    </row>
    <row r="272" spans="12:13" ht="15.75" customHeight="1">
      <c r="L272" s="3"/>
      <c r="M272" s="3"/>
    </row>
    <row r="273" spans="12:13" ht="15.75" customHeight="1">
      <c r="L273" s="3"/>
      <c r="M273" s="3"/>
    </row>
    <row r="274" spans="12:13" ht="15.75" customHeight="1">
      <c r="L274" s="3"/>
      <c r="M274" s="3"/>
    </row>
    <row r="275" spans="12:13" ht="15.75" customHeight="1">
      <c r="L275" s="3"/>
      <c r="M275" s="3"/>
    </row>
    <row r="276" spans="12:13" ht="15.75" customHeight="1">
      <c r="L276" s="3"/>
      <c r="M276" s="3"/>
    </row>
    <row r="277" spans="12:13" ht="15.75" customHeight="1">
      <c r="L277" s="3"/>
      <c r="M277" s="3"/>
    </row>
    <row r="278" spans="12:13" ht="15.75" customHeight="1">
      <c r="L278" s="3"/>
      <c r="M278" s="3"/>
    </row>
    <row r="279" spans="12:13" ht="15.75" customHeight="1">
      <c r="L279" s="3"/>
      <c r="M279" s="3"/>
    </row>
    <row r="280" spans="12:13" ht="15.75" customHeight="1">
      <c r="L280" s="3"/>
      <c r="M280" s="3"/>
    </row>
    <row r="281" spans="12:13" ht="15.75" customHeight="1">
      <c r="L281" s="3"/>
      <c r="M281" s="3"/>
    </row>
    <row r="282" spans="12:13" ht="15.75" customHeight="1">
      <c r="L282" s="3"/>
      <c r="M282" s="3"/>
    </row>
    <row r="283" spans="12:13" ht="15.75" customHeight="1">
      <c r="L283" s="3"/>
      <c r="M283" s="3"/>
    </row>
    <row r="284" spans="12:13" ht="15.75" customHeight="1">
      <c r="L284" s="3"/>
      <c r="M284" s="3"/>
    </row>
    <row r="285" spans="12:13" ht="15.75" customHeight="1">
      <c r="L285" s="3"/>
      <c r="M285" s="3"/>
    </row>
    <row r="286" spans="12:13" ht="15.75" customHeight="1">
      <c r="L286" s="3"/>
      <c r="M286" s="3"/>
    </row>
    <row r="287" spans="12:13" ht="15.75" customHeight="1">
      <c r="L287" s="3"/>
      <c r="M287" s="3"/>
    </row>
    <row r="288" spans="12:13" ht="15.75" customHeight="1">
      <c r="L288" s="3"/>
      <c r="M288" s="3"/>
    </row>
    <row r="289" spans="12:13" ht="15.75" customHeight="1">
      <c r="L289" s="3"/>
      <c r="M289" s="3"/>
    </row>
    <row r="290" spans="12:13" ht="15.75" customHeight="1">
      <c r="L290" s="3"/>
      <c r="M290" s="3"/>
    </row>
    <row r="291" spans="12:13" ht="15.75" customHeight="1">
      <c r="L291" s="3"/>
      <c r="M291" s="3"/>
    </row>
    <row r="292" spans="12:13" ht="15.75" customHeight="1">
      <c r="L292" s="3"/>
      <c r="M292" s="3"/>
    </row>
    <row r="293" spans="12:13" ht="15.75" customHeight="1">
      <c r="L293" s="3"/>
      <c r="M293" s="3"/>
    </row>
    <row r="294" spans="12:13" ht="15.75" customHeight="1">
      <c r="L294" s="3"/>
      <c r="M294" s="3"/>
    </row>
    <row r="295" spans="12:13" ht="15.75" customHeight="1">
      <c r="L295" s="3"/>
      <c r="M295" s="3"/>
    </row>
    <row r="296" spans="12:13" ht="15.75" customHeight="1">
      <c r="L296" s="3"/>
      <c r="M296" s="3"/>
    </row>
    <row r="297" spans="12:13" ht="15.75" customHeight="1">
      <c r="L297" s="3"/>
      <c r="M297" s="3"/>
    </row>
    <row r="298" spans="12:13" ht="15.75" customHeight="1">
      <c r="L298" s="3"/>
      <c r="M298" s="3"/>
    </row>
    <row r="299" spans="12:13" ht="15.75" customHeight="1">
      <c r="L299" s="3"/>
      <c r="M299" s="3"/>
    </row>
    <row r="300" spans="12:13" ht="15.75" customHeight="1">
      <c r="L300" s="3"/>
      <c r="M300" s="3"/>
    </row>
    <row r="301" spans="12:13" ht="15.75" customHeight="1">
      <c r="L301" s="3"/>
      <c r="M301" s="3"/>
    </row>
    <row r="302" spans="12:13" ht="15.75" customHeight="1">
      <c r="L302" s="3"/>
      <c r="M302" s="3"/>
    </row>
    <row r="303" spans="12:13" ht="15.75" customHeight="1">
      <c r="L303" s="3"/>
      <c r="M303" s="3"/>
    </row>
    <row r="304" spans="12:13" ht="15.75" customHeight="1">
      <c r="L304" s="3"/>
      <c r="M304" s="3"/>
    </row>
    <row r="305" spans="12:13" ht="15.75" customHeight="1">
      <c r="L305" s="3"/>
      <c r="M305" s="3"/>
    </row>
    <row r="306" spans="12:13" ht="15.75" customHeight="1">
      <c r="L306" s="3"/>
      <c r="M306" s="3"/>
    </row>
    <row r="307" spans="12:13" ht="15.75" customHeight="1">
      <c r="L307" s="3"/>
      <c r="M307" s="3"/>
    </row>
    <row r="308" spans="12:13" ht="15.75" customHeight="1">
      <c r="L308" s="3"/>
      <c r="M308" s="3"/>
    </row>
    <row r="309" spans="12:13" ht="15.75" customHeight="1">
      <c r="L309" s="3"/>
      <c r="M309" s="3"/>
    </row>
    <row r="310" spans="12:13" ht="15.75" customHeight="1">
      <c r="L310" s="3"/>
      <c r="M310" s="3"/>
    </row>
    <row r="311" spans="12:13" ht="15.75" customHeight="1">
      <c r="L311" s="3"/>
      <c r="M311" s="3"/>
    </row>
    <row r="312" spans="12:13" ht="15.75" customHeight="1">
      <c r="L312" s="3"/>
      <c r="M312" s="3"/>
    </row>
    <row r="313" spans="12:13" ht="15.75" customHeight="1">
      <c r="L313" s="3"/>
      <c r="M313" s="3"/>
    </row>
    <row r="314" spans="12:13" ht="15.75" customHeight="1">
      <c r="L314" s="3"/>
      <c r="M314" s="3"/>
    </row>
    <row r="315" spans="12:13" ht="15.75" customHeight="1">
      <c r="L315" s="3"/>
      <c r="M315" s="3"/>
    </row>
    <row r="316" spans="12:13" ht="15.75" customHeight="1">
      <c r="L316" s="3"/>
      <c r="M316" s="3"/>
    </row>
    <row r="317" spans="12:13" ht="15.75" customHeight="1">
      <c r="L317" s="3"/>
      <c r="M317" s="3"/>
    </row>
    <row r="318" spans="12:13" ht="15.75" customHeight="1">
      <c r="L318" s="3"/>
      <c r="M318" s="3"/>
    </row>
    <row r="319" spans="12:13" ht="15.75" customHeight="1">
      <c r="L319" s="3"/>
      <c r="M319" s="3"/>
    </row>
    <row r="320" spans="12:13" ht="15.75" customHeight="1">
      <c r="L320" s="3"/>
      <c r="M320" s="3"/>
    </row>
    <row r="321" spans="12:13" ht="15.75" customHeight="1">
      <c r="L321" s="3"/>
      <c r="M321" s="3"/>
    </row>
    <row r="322" spans="12:13" ht="15.75" customHeight="1">
      <c r="L322" s="3"/>
      <c r="M322" s="3"/>
    </row>
    <row r="323" spans="12:13" ht="15.75" customHeight="1">
      <c r="L323" s="3"/>
      <c r="M323" s="3"/>
    </row>
    <row r="324" spans="12:13" ht="15.75" customHeight="1">
      <c r="L324" s="3"/>
      <c r="M324" s="3"/>
    </row>
    <row r="325" spans="12:13" ht="15.75" customHeight="1">
      <c r="L325" s="3"/>
      <c r="M325" s="3"/>
    </row>
    <row r="326" spans="12:13" ht="15.75" customHeight="1">
      <c r="L326" s="3"/>
      <c r="M326" s="3"/>
    </row>
    <row r="327" spans="12:13" ht="15.75" customHeight="1">
      <c r="L327" s="3"/>
      <c r="M327" s="3"/>
    </row>
    <row r="328" spans="12:13" ht="15.75" customHeight="1">
      <c r="L328" s="3"/>
      <c r="M328" s="3"/>
    </row>
    <row r="329" spans="12:13" ht="15.75" customHeight="1">
      <c r="L329" s="3"/>
      <c r="M329" s="3"/>
    </row>
    <row r="330" spans="12:13" ht="15.75" customHeight="1">
      <c r="L330" s="3"/>
      <c r="M330" s="3"/>
    </row>
    <row r="331" spans="12:13" ht="15.75" customHeight="1">
      <c r="L331" s="3"/>
      <c r="M331" s="3"/>
    </row>
    <row r="332" spans="12:13" ht="15.75" customHeight="1">
      <c r="L332" s="3"/>
      <c r="M332" s="3"/>
    </row>
    <row r="333" spans="12:13" ht="15.75" customHeight="1">
      <c r="L333" s="3"/>
      <c r="M333" s="3"/>
    </row>
    <row r="334" spans="12:13" ht="15.75" customHeight="1">
      <c r="L334" s="3"/>
      <c r="M334" s="3"/>
    </row>
    <row r="335" spans="12:13" ht="15.75" customHeight="1">
      <c r="L335" s="3"/>
      <c r="M335" s="3"/>
    </row>
    <row r="336" spans="12:13" ht="15.75" customHeight="1">
      <c r="L336" s="3"/>
      <c r="M336" s="3"/>
    </row>
    <row r="337" spans="12:13" ht="15.75" customHeight="1">
      <c r="L337" s="3"/>
      <c r="M337" s="3"/>
    </row>
    <row r="338" spans="12:13" ht="15.75" customHeight="1">
      <c r="L338" s="3"/>
      <c r="M338" s="3"/>
    </row>
    <row r="339" spans="12:13" ht="15.75" customHeight="1">
      <c r="L339" s="3"/>
      <c r="M339" s="3"/>
    </row>
    <row r="340" spans="12:13" ht="15.75" customHeight="1">
      <c r="L340" s="3"/>
      <c r="M340" s="3"/>
    </row>
    <row r="341" spans="12:13" ht="15.75" customHeight="1">
      <c r="L341" s="3"/>
      <c r="M341" s="3"/>
    </row>
    <row r="342" spans="12:13" ht="15.75" customHeight="1">
      <c r="L342" s="3"/>
      <c r="M342" s="3"/>
    </row>
    <row r="343" spans="12:13" ht="15.75" customHeight="1">
      <c r="L343" s="3"/>
      <c r="M343" s="3"/>
    </row>
    <row r="344" spans="12:13" ht="15.75" customHeight="1">
      <c r="L344" s="3"/>
      <c r="M344" s="3"/>
    </row>
    <row r="345" spans="12:13" ht="15.75" customHeight="1">
      <c r="L345" s="3"/>
      <c r="M345" s="3"/>
    </row>
    <row r="346" spans="12:13" ht="15.75" customHeight="1">
      <c r="L346" s="3"/>
      <c r="M346" s="3"/>
    </row>
    <row r="347" spans="12:13" ht="15.75" customHeight="1">
      <c r="L347" s="3"/>
      <c r="M347" s="3"/>
    </row>
    <row r="348" spans="12:13" ht="15.75" customHeight="1">
      <c r="L348" s="3"/>
      <c r="M348" s="3"/>
    </row>
    <row r="349" spans="12:13" ht="15.75" customHeight="1">
      <c r="L349" s="3"/>
      <c r="M349" s="3"/>
    </row>
    <row r="350" spans="12:13" ht="15.75" customHeight="1">
      <c r="L350" s="3"/>
      <c r="M350" s="3"/>
    </row>
    <row r="351" spans="12:13" ht="15.75" customHeight="1">
      <c r="L351" s="3"/>
      <c r="M351" s="3"/>
    </row>
    <row r="352" spans="12:13" ht="15.75" customHeight="1">
      <c r="L352" s="3"/>
      <c r="M352" s="3"/>
    </row>
    <row r="353" spans="12:13" ht="15.75" customHeight="1">
      <c r="L353" s="3"/>
      <c r="M353" s="3"/>
    </row>
    <row r="354" spans="12:13" ht="15.75" customHeight="1">
      <c r="L354" s="3"/>
      <c r="M354" s="3"/>
    </row>
    <row r="355" spans="12:13" ht="15.75" customHeight="1">
      <c r="L355" s="3"/>
      <c r="M355" s="3"/>
    </row>
    <row r="356" spans="12:13" ht="15.75" customHeight="1">
      <c r="L356" s="3"/>
      <c r="M356" s="3"/>
    </row>
    <row r="357" spans="12:13" ht="15.75" customHeight="1">
      <c r="L357" s="3"/>
      <c r="M357" s="3"/>
    </row>
    <row r="358" spans="12:13" ht="15.75" customHeight="1">
      <c r="L358" s="3"/>
      <c r="M358" s="3"/>
    </row>
    <row r="359" spans="12:13" ht="15.75" customHeight="1">
      <c r="L359" s="3"/>
      <c r="M359" s="3"/>
    </row>
    <row r="360" spans="12:13" ht="15.75" customHeight="1">
      <c r="L360" s="3"/>
      <c r="M360" s="3"/>
    </row>
    <row r="361" spans="12:13" ht="15.75" customHeight="1">
      <c r="L361" s="3"/>
      <c r="M361" s="3"/>
    </row>
    <row r="362" spans="12:13" ht="15.75" customHeight="1">
      <c r="L362" s="3"/>
      <c r="M362" s="3"/>
    </row>
    <row r="363" spans="12:13" ht="15.75" customHeight="1">
      <c r="L363" s="3"/>
      <c r="M363" s="3"/>
    </row>
    <row r="364" spans="12:13" ht="15.75" customHeight="1">
      <c r="L364" s="3"/>
      <c r="M364" s="3"/>
    </row>
    <row r="365" spans="12:13" ht="15.75" customHeight="1">
      <c r="L365" s="3"/>
      <c r="M365" s="3"/>
    </row>
    <row r="366" spans="12:13" ht="15.75" customHeight="1">
      <c r="L366" s="3"/>
      <c r="M366" s="3"/>
    </row>
    <row r="367" spans="12:13" ht="15.75" customHeight="1">
      <c r="L367" s="3"/>
      <c r="M367" s="3"/>
    </row>
    <row r="368" spans="12:13" ht="15.75" customHeight="1">
      <c r="L368" s="3"/>
      <c r="M368" s="3"/>
    </row>
    <row r="369" spans="12:13" ht="15.75" customHeight="1">
      <c r="L369" s="3"/>
      <c r="M369" s="3"/>
    </row>
    <row r="370" spans="12:13" ht="15.75" customHeight="1">
      <c r="L370" s="3"/>
      <c r="M370" s="3"/>
    </row>
    <row r="371" spans="12:13" ht="15.75" customHeight="1">
      <c r="L371" s="3"/>
      <c r="M371" s="3"/>
    </row>
    <row r="372" spans="12:13" ht="15.75" customHeight="1">
      <c r="L372" s="3"/>
      <c r="M372" s="3"/>
    </row>
    <row r="373" spans="12:13" ht="15.75" customHeight="1">
      <c r="L373" s="3"/>
      <c r="M373" s="3"/>
    </row>
    <row r="374" spans="12:13" ht="15.75" customHeight="1">
      <c r="L374" s="3"/>
      <c r="M374" s="3"/>
    </row>
    <row r="375" spans="12:13" ht="15.75" customHeight="1">
      <c r="L375" s="3"/>
      <c r="M375" s="3"/>
    </row>
    <row r="376" spans="12:13" ht="15.75" customHeight="1">
      <c r="L376" s="3"/>
      <c r="M376" s="3"/>
    </row>
    <row r="377" spans="12:13" ht="15.75" customHeight="1">
      <c r="L377" s="3"/>
      <c r="M377" s="3"/>
    </row>
    <row r="378" spans="12:13" ht="15.75" customHeight="1">
      <c r="L378" s="3"/>
      <c r="M378" s="3"/>
    </row>
    <row r="379" spans="12:13" ht="15.75" customHeight="1">
      <c r="L379" s="3"/>
      <c r="M379" s="3"/>
    </row>
    <row r="380" spans="12:13" ht="15.75" customHeight="1">
      <c r="L380" s="3"/>
      <c r="M380" s="3"/>
    </row>
    <row r="381" spans="12:13" ht="15.75" customHeight="1">
      <c r="L381" s="3"/>
      <c r="M381" s="3"/>
    </row>
    <row r="382" spans="12:13" ht="15.75" customHeight="1">
      <c r="L382" s="3"/>
      <c r="M382" s="3"/>
    </row>
    <row r="383" spans="12:13" ht="15.75" customHeight="1">
      <c r="L383" s="3"/>
      <c r="M383" s="3"/>
    </row>
    <row r="384" spans="12:13" ht="15.75" customHeight="1">
      <c r="L384" s="3"/>
      <c r="M384" s="3"/>
    </row>
    <row r="385" spans="12:13" ht="15.75" customHeight="1">
      <c r="L385" s="3"/>
      <c r="M385" s="3"/>
    </row>
    <row r="386" spans="12:13" ht="15.75" customHeight="1">
      <c r="L386" s="3"/>
      <c r="M386" s="3"/>
    </row>
    <row r="387" spans="12:13" ht="15.75" customHeight="1">
      <c r="L387" s="3"/>
      <c r="M387" s="3"/>
    </row>
    <row r="388" spans="12:13" ht="15.75" customHeight="1">
      <c r="L388" s="3"/>
      <c r="M388" s="3"/>
    </row>
    <row r="389" spans="12:13" ht="15.75" customHeight="1">
      <c r="L389" s="3"/>
      <c r="M389" s="3"/>
    </row>
    <row r="390" spans="12:13" ht="15.75" customHeight="1">
      <c r="L390" s="3"/>
      <c r="M390" s="3"/>
    </row>
    <row r="391" spans="12:13" ht="15.75" customHeight="1">
      <c r="L391" s="3"/>
      <c r="M391" s="3"/>
    </row>
    <row r="392" spans="12:13" ht="15.75" customHeight="1">
      <c r="L392" s="3"/>
      <c r="M392" s="3"/>
    </row>
    <row r="393" spans="12:13" ht="15.75" customHeight="1">
      <c r="L393" s="3"/>
      <c r="M393" s="3"/>
    </row>
    <row r="394" spans="12:13" ht="15.75" customHeight="1">
      <c r="L394" s="3"/>
      <c r="M394" s="3"/>
    </row>
    <row r="395" spans="12:13" ht="15.75" customHeight="1">
      <c r="L395" s="3"/>
      <c r="M395" s="3"/>
    </row>
    <row r="396" spans="12:13" ht="15.75" customHeight="1">
      <c r="L396" s="3"/>
      <c r="M396" s="3"/>
    </row>
    <row r="397" spans="12:13" ht="15.75" customHeight="1">
      <c r="L397" s="3"/>
      <c r="M397" s="3"/>
    </row>
    <row r="398" spans="12:13" ht="15.75" customHeight="1">
      <c r="L398" s="3"/>
      <c r="M398" s="3"/>
    </row>
    <row r="399" spans="12:13" ht="15.75" customHeight="1">
      <c r="L399" s="3"/>
      <c r="M399" s="3"/>
    </row>
    <row r="400" spans="12:13" ht="15.75" customHeight="1">
      <c r="L400" s="3"/>
      <c r="M400" s="3"/>
    </row>
    <row r="401" spans="12:13" ht="15.75" customHeight="1">
      <c r="L401" s="3"/>
      <c r="M401" s="3"/>
    </row>
    <row r="402" spans="12:13" ht="15.75" customHeight="1">
      <c r="L402" s="3"/>
      <c r="M402" s="3"/>
    </row>
    <row r="403" spans="12:13" ht="15.75" customHeight="1">
      <c r="L403" s="3"/>
      <c r="M403" s="3"/>
    </row>
    <row r="404" spans="12:13" ht="15.75" customHeight="1">
      <c r="L404" s="3"/>
      <c r="M404" s="3"/>
    </row>
    <row r="405" spans="12:13" ht="15.75" customHeight="1">
      <c r="L405" s="3"/>
      <c r="M405" s="3"/>
    </row>
    <row r="406" spans="12:13" ht="15.75" customHeight="1">
      <c r="L406" s="3"/>
      <c r="M406" s="3"/>
    </row>
    <row r="407" spans="12:13" ht="15.75" customHeight="1">
      <c r="L407" s="3"/>
      <c r="M407" s="3"/>
    </row>
    <row r="408" spans="12:13" ht="15.75" customHeight="1">
      <c r="L408" s="3"/>
      <c r="M408" s="3"/>
    </row>
    <row r="409" spans="12:13" ht="15.75" customHeight="1">
      <c r="L409" s="3"/>
      <c r="M409" s="3"/>
    </row>
    <row r="410" spans="12:13" ht="15.75" customHeight="1">
      <c r="L410" s="3"/>
      <c r="M410" s="3"/>
    </row>
    <row r="411" spans="12:13" ht="15.75" customHeight="1">
      <c r="L411" s="3"/>
      <c r="M411" s="3"/>
    </row>
    <row r="412" spans="12:13" ht="15.75" customHeight="1">
      <c r="L412" s="3"/>
      <c r="M412" s="3"/>
    </row>
    <row r="413" spans="12:13" ht="15.75" customHeight="1">
      <c r="L413" s="3"/>
      <c r="M413" s="3"/>
    </row>
    <row r="414" spans="12:13" ht="15.75" customHeight="1">
      <c r="L414" s="3"/>
      <c r="M414" s="3"/>
    </row>
    <row r="415" spans="12:13" ht="15.75" customHeight="1">
      <c r="L415" s="3"/>
      <c r="M415" s="3"/>
    </row>
    <row r="416" spans="12:13" ht="15.75" customHeight="1">
      <c r="L416" s="3"/>
      <c r="M416" s="3"/>
    </row>
    <row r="417" spans="12:13" ht="15.75" customHeight="1">
      <c r="L417" s="3"/>
      <c r="M417" s="3"/>
    </row>
    <row r="418" spans="12:13" ht="15.75" customHeight="1">
      <c r="L418" s="3"/>
      <c r="M418" s="3"/>
    </row>
    <row r="419" spans="12:13" ht="15.75" customHeight="1">
      <c r="L419" s="3"/>
      <c r="M419" s="3"/>
    </row>
    <row r="420" spans="12:13" ht="15.75" customHeight="1">
      <c r="L420" s="3"/>
      <c r="M420" s="3"/>
    </row>
    <row r="421" spans="12:13" ht="15.75" customHeight="1">
      <c r="L421" s="3"/>
      <c r="M421" s="3"/>
    </row>
    <row r="422" spans="12:13" ht="15.75" customHeight="1">
      <c r="L422" s="3"/>
      <c r="M422" s="3"/>
    </row>
    <row r="423" spans="12:13" ht="15.75" customHeight="1">
      <c r="L423" s="3"/>
      <c r="M423" s="3"/>
    </row>
    <row r="424" spans="12:13" ht="15.75" customHeight="1">
      <c r="L424" s="3"/>
      <c r="M424" s="3"/>
    </row>
    <row r="425" spans="12:13" ht="15.75" customHeight="1">
      <c r="L425" s="3"/>
      <c r="M425" s="3"/>
    </row>
    <row r="426" spans="12:13" ht="15.75" customHeight="1">
      <c r="L426" s="3"/>
      <c r="M426" s="3"/>
    </row>
    <row r="427" spans="12:13" ht="15.75" customHeight="1">
      <c r="L427" s="3"/>
      <c r="M427" s="3"/>
    </row>
    <row r="428" spans="12:13" ht="15.75" customHeight="1">
      <c r="L428" s="3"/>
      <c r="M428" s="3"/>
    </row>
    <row r="429" spans="12:13" ht="15.75" customHeight="1">
      <c r="L429" s="3"/>
      <c r="M429" s="3"/>
    </row>
    <row r="430" spans="12:13" ht="15.75" customHeight="1">
      <c r="L430" s="3"/>
      <c r="M430" s="3"/>
    </row>
    <row r="431" spans="12:13" ht="15.75" customHeight="1">
      <c r="L431" s="3"/>
      <c r="M431" s="3"/>
    </row>
    <row r="432" spans="12:13" ht="15.75" customHeight="1">
      <c r="L432" s="3"/>
      <c r="M432" s="3"/>
    </row>
    <row r="433" spans="12:13" ht="15.75" customHeight="1">
      <c r="L433" s="3"/>
      <c r="M433" s="3"/>
    </row>
    <row r="434" spans="12:13" ht="15.75" customHeight="1">
      <c r="L434" s="3"/>
      <c r="M434" s="3"/>
    </row>
    <row r="435" spans="12:13" ht="15.75" customHeight="1">
      <c r="L435" s="3"/>
      <c r="M435" s="3"/>
    </row>
    <row r="436" spans="12:13" ht="15.75" customHeight="1">
      <c r="L436" s="3"/>
      <c r="M436" s="3"/>
    </row>
    <row r="437" spans="12:13" ht="15.75" customHeight="1">
      <c r="L437" s="3"/>
      <c r="M437" s="3"/>
    </row>
    <row r="438" spans="12:13" ht="15.75" customHeight="1">
      <c r="L438" s="3"/>
      <c r="M438" s="3"/>
    </row>
    <row r="439" spans="12:13" ht="15.75" customHeight="1">
      <c r="L439" s="3"/>
      <c r="M439" s="3"/>
    </row>
    <row r="440" spans="12:13" ht="15.75" customHeight="1">
      <c r="L440" s="3"/>
      <c r="M440" s="3"/>
    </row>
    <row r="441" spans="12:13" ht="15.75" customHeight="1">
      <c r="L441" s="3"/>
      <c r="M441" s="3"/>
    </row>
    <row r="442" spans="12:13" ht="15.75" customHeight="1">
      <c r="L442" s="3"/>
      <c r="M442" s="3"/>
    </row>
    <row r="443" spans="12:13" ht="15.75" customHeight="1">
      <c r="L443" s="3"/>
      <c r="M443" s="3"/>
    </row>
    <row r="444" spans="12:13" ht="15.75" customHeight="1">
      <c r="L444" s="3"/>
      <c r="M444" s="3"/>
    </row>
    <row r="445" spans="12:13" ht="15.75" customHeight="1">
      <c r="L445" s="3"/>
      <c r="M445" s="3"/>
    </row>
    <row r="446" spans="12:13" ht="15.75" customHeight="1">
      <c r="L446" s="3"/>
      <c r="M446" s="3"/>
    </row>
    <row r="447" spans="12:13" ht="15.75" customHeight="1">
      <c r="L447" s="3"/>
      <c r="M447" s="3"/>
    </row>
    <row r="448" spans="12:13" ht="15.75" customHeight="1">
      <c r="L448" s="3"/>
      <c r="M448" s="3"/>
    </row>
    <row r="449" spans="12:13" ht="15.75" customHeight="1">
      <c r="L449" s="3"/>
      <c r="M449" s="3"/>
    </row>
    <row r="450" spans="12:13" ht="15.75" customHeight="1">
      <c r="L450" s="3"/>
      <c r="M450" s="3"/>
    </row>
    <row r="451" spans="12:13" ht="15.75" customHeight="1">
      <c r="L451" s="3"/>
      <c r="M451" s="3"/>
    </row>
    <row r="452" spans="12:13" ht="15.75" customHeight="1">
      <c r="L452" s="3"/>
      <c r="M452" s="3"/>
    </row>
    <row r="453" spans="12:13" ht="15.75" customHeight="1">
      <c r="L453" s="3"/>
      <c r="M453" s="3"/>
    </row>
    <row r="454" spans="12:13" ht="15.75" customHeight="1">
      <c r="L454" s="3"/>
      <c r="M454" s="3"/>
    </row>
    <row r="455" spans="12:13" ht="15.75" customHeight="1">
      <c r="L455" s="3"/>
      <c r="M455" s="3"/>
    </row>
    <row r="456" spans="12:13" ht="15.75" customHeight="1">
      <c r="L456" s="3"/>
      <c r="M456" s="3"/>
    </row>
    <row r="457" spans="12:13" ht="15.75" customHeight="1">
      <c r="L457" s="3"/>
      <c r="M457" s="3"/>
    </row>
    <row r="458" spans="12:13" ht="15.75" customHeight="1">
      <c r="L458" s="3"/>
      <c r="M458" s="3"/>
    </row>
    <row r="459" spans="12:13" ht="15.75" customHeight="1">
      <c r="L459" s="3"/>
      <c r="M459" s="3"/>
    </row>
    <row r="460" spans="12:13" ht="15.75" customHeight="1">
      <c r="L460" s="3"/>
      <c r="M460" s="3"/>
    </row>
    <row r="461" spans="12:13" ht="15.75" customHeight="1">
      <c r="L461" s="3"/>
      <c r="M461" s="3"/>
    </row>
    <row r="462" spans="12:13" ht="15.75" customHeight="1">
      <c r="L462" s="3"/>
      <c r="M462" s="3"/>
    </row>
    <row r="463" spans="12:13" ht="15.75" customHeight="1">
      <c r="L463" s="3"/>
      <c r="M463" s="3"/>
    </row>
    <row r="464" spans="12:13" ht="15.75" customHeight="1">
      <c r="L464" s="3"/>
      <c r="M464" s="3"/>
    </row>
    <row r="465" spans="12:13" ht="15.75" customHeight="1">
      <c r="L465" s="3"/>
      <c r="M465" s="3"/>
    </row>
    <row r="466" spans="12:13" ht="15.75" customHeight="1">
      <c r="L466" s="3"/>
      <c r="M466" s="3"/>
    </row>
    <row r="467" spans="12:13" ht="15.75" customHeight="1">
      <c r="L467" s="3"/>
      <c r="M467" s="3"/>
    </row>
    <row r="468" spans="12:13" ht="15.75" customHeight="1">
      <c r="L468" s="3"/>
      <c r="M468" s="3"/>
    </row>
    <row r="469" spans="12:13" ht="15.75" customHeight="1">
      <c r="L469" s="3"/>
      <c r="M469" s="3"/>
    </row>
    <row r="470" spans="12:13" ht="15.75" customHeight="1">
      <c r="L470" s="3"/>
      <c r="M470" s="3"/>
    </row>
    <row r="471" spans="12:13" ht="15.75" customHeight="1">
      <c r="L471" s="3"/>
      <c r="M471" s="3"/>
    </row>
    <row r="472" spans="12:13" ht="15.75" customHeight="1">
      <c r="L472" s="3"/>
      <c r="M472" s="3"/>
    </row>
    <row r="473" spans="12:13" ht="15.75" customHeight="1">
      <c r="L473" s="3"/>
      <c r="M473" s="3"/>
    </row>
    <row r="474" spans="12:13" ht="15.75" customHeight="1">
      <c r="L474" s="3"/>
      <c r="M474" s="3"/>
    </row>
    <row r="475" spans="12:13" ht="15.75" customHeight="1">
      <c r="L475" s="3"/>
      <c r="M475" s="3"/>
    </row>
    <row r="476" spans="12:13" ht="15.75" customHeight="1">
      <c r="L476" s="3"/>
      <c r="M476" s="3"/>
    </row>
    <row r="477" spans="12:13" ht="15.75" customHeight="1">
      <c r="L477" s="3"/>
      <c r="M477" s="3"/>
    </row>
    <row r="478" spans="12:13" ht="15.75" customHeight="1">
      <c r="L478" s="3"/>
      <c r="M478" s="3"/>
    </row>
    <row r="479" spans="12:13" ht="15.75" customHeight="1">
      <c r="L479" s="3"/>
      <c r="M479" s="3"/>
    </row>
    <row r="480" spans="12:13" ht="15.75" customHeight="1">
      <c r="L480" s="3"/>
      <c r="M480" s="3"/>
    </row>
    <row r="481" spans="12:13" ht="15.75" customHeight="1">
      <c r="L481" s="3"/>
      <c r="M481" s="3"/>
    </row>
    <row r="482" spans="12:13" ht="15.75" customHeight="1">
      <c r="L482" s="3"/>
      <c r="M482" s="3"/>
    </row>
    <row r="483" spans="12:13" ht="15.75" customHeight="1">
      <c r="L483" s="3"/>
      <c r="M483" s="3"/>
    </row>
    <row r="484" spans="12:13" ht="15.75" customHeight="1">
      <c r="L484" s="3"/>
      <c r="M484" s="3"/>
    </row>
    <row r="485" spans="12:13" ht="15.75" customHeight="1">
      <c r="L485" s="3"/>
      <c r="M485" s="3"/>
    </row>
    <row r="486" spans="12:13" ht="15.75" customHeight="1">
      <c r="L486" s="3"/>
      <c r="M486" s="3"/>
    </row>
    <row r="487" spans="12:13" ht="15.75" customHeight="1">
      <c r="L487" s="3"/>
      <c r="M487" s="3"/>
    </row>
    <row r="488" spans="12:13" ht="15.75" customHeight="1">
      <c r="L488" s="3"/>
      <c r="M488" s="3"/>
    </row>
    <row r="489" spans="12:13" ht="15.75" customHeight="1">
      <c r="L489" s="3"/>
      <c r="M489" s="3"/>
    </row>
    <row r="490" spans="12:13" ht="15.75" customHeight="1">
      <c r="L490" s="3"/>
      <c r="M490" s="3"/>
    </row>
    <row r="491" spans="12:13" ht="15.75" customHeight="1">
      <c r="L491" s="3"/>
      <c r="M491" s="3"/>
    </row>
    <row r="492" spans="12:13" ht="15.75" customHeight="1">
      <c r="L492" s="3"/>
      <c r="M492" s="3"/>
    </row>
    <row r="493" spans="12:13" ht="15.75" customHeight="1">
      <c r="L493" s="3"/>
      <c r="M493" s="3"/>
    </row>
    <row r="494" spans="12:13" ht="15.75" customHeight="1">
      <c r="L494" s="3"/>
      <c r="M494" s="3"/>
    </row>
    <row r="495" spans="12:13" ht="15.75" customHeight="1">
      <c r="L495" s="3"/>
      <c r="M495" s="3"/>
    </row>
    <row r="496" spans="12:13" ht="15.75" customHeight="1">
      <c r="L496" s="3"/>
      <c r="M496" s="3"/>
    </row>
    <row r="497" spans="12:13" ht="15.75" customHeight="1">
      <c r="L497" s="3"/>
      <c r="M497" s="3"/>
    </row>
    <row r="498" spans="12:13" ht="15.75" customHeight="1">
      <c r="L498" s="3"/>
      <c r="M498" s="3"/>
    </row>
    <row r="499" spans="12:13" ht="15.75" customHeight="1">
      <c r="L499" s="3"/>
      <c r="M499" s="3"/>
    </row>
    <row r="500" spans="12:13" ht="15.75" customHeight="1">
      <c r="L500" s="3"/>
      <c r="M500" s="3"/>
    </row>
    <row r="501" spans="12:13" ht="15.75" customHeight="1">
      <c r="L501" s="3"/>
      <c r="M501" s="3"/>
    </row>
    <row r="502" spans="12:13" ht="15.75" customHeight="1">
      <c r="L502" s="3"/>
      <c r="M502" s="3"/>
    </row>
    <row r="503" spans="12:13" ht="15.75" customHeight="1">
      <c r="L503" s="3"/>
      <c r="M503" s="3"/>
    </row>
    <row r="504" spans="12:13" ht="15.75" customHeight="1">
      <c r="L504" s="3"/>
      <c r="M504" s="3"/>
    </row>
    <row r="505" spans="12:13" ht="15.75" customHeight="1">
      <c r="L505" s="3"/>
      <c r="M505" s="3"/>
    </row>
    <row r="506" spans="12:13" ht="15.75" customHeight="1">
      <c r="L506" s="3"/>
      <c r="M506" s="3"/>
    </row>
    <row r="507" spans="12:13" ht="15.75" customHeight="1">
      <c r="L507" s="3"/>
      <c r="M507" s="3"/>
    </row>
    <row r="508" spans="12:13" ht="15.75" customHeight="1">
      <c r="L508" s="3"/>
      <c r="M508" s="3"/>
    </row>
    <row r="509" spans="12:13" ht="15.75" customHeight="1">
      <c r="L509" s="3"/>
      <c r="M509" s="3"/>
    </row>
    <row r="510" spans="12:13" ht="15.75" customHeight="1">
      <c r="L510" s="3"/>
      <c r="M510" s="3"/>
    </row>
    <row r="511" spans="12:13" ht="15.75" customHeight="1">
      <c r="L511" s="3"/>
      <c r="M511" s="3"/>
    </row>
    <row r="512" spans="12:13" ht="15.75" customHeight="1">
      <c r="L512" s="3"/>
      <c r="M512" s="3"/>
    </row>
    <row r="513" spans="12:13" ht="15.75" customHeight="1">
      <c r="L513" s="3"/>
      <c r="M513" s="3"/>
    </row>
    <row r="514" spans="12:13" ht="15.75" customHeight="1">
      <c r="L514" s="3"/>
      <c r="M514" s="3"/>
    </row>
    <row r="515" spans="12:13" ht="15.75" customHeight="1">
      <c r="L515" s="3"/>
      <c r="M515" s="3"/>
    </row>
    <row r="516" spans="12:13" ht="15.75" customHeight="1">
      <c r="L516" s="3"/>
      <c r="M516" s="3"/>
    </row>
    <row r="517" spans="12:13" ht="15.75" customHeight="1">
      <c r="L517" s="3"/>
      <c r="M517" s="3"/>
    </row>
    <row r="518" spans="12:13" ht="15.75" customHeight="1">
      <c r="L518" s="3"/>
      <c r="M518" s="3"/>
    </row>
    <row r="519" spans="12:13" ht="15.75" customHeight="1">
      <c r="L519" s="3"/>
      <c r="M519" s="3"/>
    </row>
    <row r="520" spans="12:13" ht="15.75" customHeight="1">
      <c r="L520" s="3"/>
      <c r="M520" s="3"/>
    </row>
    <row r="521" spans="12:13" ht="15.75" customHeight="1">
      <c r="L521" s="3"/>
      <c r="M521" s="3"/>
    </row>
    <row r="522" spans="12:13" ht="15.75" customHeight="1">
      <c r="L522" s="3"/>
      <c r="M522" s="3"/>
    </row>
    <row r="523" spans="12:13" ht="15.75" customHeight="1">
      <c r="L523" s="3"/>
      <c r="M523" s="3"/>
    </row>
    <row r="524" spans="12:13" ht="15.75" customHeight="1">
      <c r="L524" s="3"/>
      <c r="M524" s="3"/>
    </row>
    <row r="525" spans="12:13" ht="15.75" customHeight="1">
      <c r="L525" s="3"/>
      <c r="M525" s="3"/>
    </row>
    <row r="526" spans="12:13" ht="15.75" customHeight="1">
      <c r="L526" s="3"/>
      <c r="M526" s="3"/>
    </row>
    <row r="527" spans="12:13" ht="15.75" customHeight="1">
      <c r="L527" s="3"/>
      <c r="M527" s="3"/>
    </row>
    <row r="528" spans="12:13" ht="15.75" customHeight="1">
      <c r="L528" s="3"/>
      <c r="M528" s="3"/>
    </row>
    <row r="529" spans="12:13" ht="15.75" customHeight="1">
      <c r="L529" s="3"/>
      <c r="M529" s="3"/>
    </row>
    <row r="530" spans="12:13" ht="15.75" customHeight="1">
      <c r="L530" s="3"/>
      <c r="M530" s="3"/>
    </row>
    <row r="531" spans="12:13" ht="15.75" customHeight="1">
      <c r="L531" s="3"/>
      <c r="M531" s="3"/>
    </row>
    <row r="532" spans="12:13" ht="15.75" customHeight="1">
      <c r="L532" s="3"/>
      <c r="M532" s="3"/>
    </row>
    <row r="533" spans="12:13" ht="15.75" customHeight="1">
      <c r="L533" s="3"/>
      <c r="M533" s="3"/>
    </row>
    <row r="534" spans="12:13" ht="15.75" customHeight="1">
      <c r="L534" s="3"/>
      <c r="M534" s="3"/>
    </row>
    <row r="535" spans="12:13" ht="15.75" customHeight="1">
      <c r="L535" s="3"/>
      <c r="M535" s="3"/>
    </row>
    <row r="536" spans="12:13" ht="15.75" customHeight="1">
      <c r="L536" s="3"/>
      <c r="M536" s="3"/>
    </row>
    <row r="537" spans="12:13" ht="15.75" customHeight="1">
      <c r="L537" s="3"/>
      <c r="M537" s="3"/>
    </row>
    <row r="538" spans="12:13" ht="15.75" customHeight="1">
      <c r="L538" s="3"/>
      <c r="M538" s="3"/>
    </row>
    <row r="539" spans="12:13" ht="15.75" customHeight="1">
      <c r="L539" s="3"/>
      <c r="M539" s="3"/>
    </row>
    <row r="540" spans="12:13" ht="15.75" customHeight="1">
      <c r="L540" s="3"/>
      <c r="M540" s="3"/>
    </row>
    <row r="541" spans="12:13" ht="15.75" customHeight="1">
      <c r="L541" s="3"/>
      <c r="M541" s="3"/>
    </row>
    <row r="542" spans="12:13" ht="15.75" customHeight="1">
      <c r="L542" s="3"/>
      <c r="M542" s="3"/>
    </row>
    <row r="543" spans="12:13" ht="15.75" customHeight="1">
      <c r="L543" s="3"/>
      <c r="M543" s="3"/>
    </row>
    <row r="544" spans="12:13" ht="15.75" customHeight="1">
      <c r="L544" s="3"/>
      <c r="M544" s="3"/>
    </row>
    <row r="545" spans="12:13" ht="15.75" customHeight="1">
      <c r="L545" s="3"/>
      <c r="M545" s="3"/>
    </row>
    <row r="546" spans="12:13" ht="15.75" customHeight="1">
      <c r="L546" s="3"/>
      <c r="M546" s="3"/>
    </row>
    <row r="547" spans="12:13" ht="15.75" customHeight="1">
      <c r="L547" s="3"/>
      <c r="M547" s="3"/>
    </row>
    <row r="548" spans="12:13" ht="15.75" customHeight="1">
      <c r="L548" s="3"/>
      <c r="M548" s="3"/>
    </row>
    <row r="549" spans="12:13" ht="15.75" customHeight="1">
      <c r="L549" s="3"/>
      <c r="M549" s="3"/>
    </row>
    <row r="550" spans="12:13" ht="15.75" customHeight="1">
      <c r="L550" s="3"/>
      <c r="M550" s="3"/>
    </row>
    <row r="551" spans="12:13" ht="15.75" customHeight="1">
      <c r="L551" s="3"/>
      <c r="M551" s="3"/>
    </row>
    <row r="552" spans="12:13" ht="15.75" customHeight="1">
      <c r="L552" s="3"/>
      <c r="M552" s="3"/>
    </row>
    <row r="553" spans="12:13" ht="15.75" customHeight="1">
      <c r="L553" s="3"/>
      <c r="M553" s="3"/>
    </row>
    <row r="554" spans="12:13" ht="15.75" customHeight="1">
      <c r="L554" s="3"/>
      <c r="M554" s="3"/>
    </row>
    <row r="555" spans="12:13" ht="15.75" customHeight="1">
      <c r="L555" s="3"/>
      <c r="M555" s="3"/>
    </row>
    <row r="556" spans="12:13" ht="15.75" customHeight="1">
      <c r="L556" s="3"/>
      <c r="M556" s="3"/>
    </row>
    <row r="557" spans="12:13" ht="15.75" customHeight="1">
      <c r="L557" s="3"/>
      <c r="M557" s="3"/>
    </row>
    <row r="558" spans="12:13" ht="15.75" customHeight="1">
      <c r="L558" s="3"/>
      <c r="M558" s="3"/>
    </row>
    <row r="559" spans="12:13" ht="15.75" customHeight="1">
      <c r="L559" s="3"/>
      <c r="M559" s="3"/>
    </row>
    <row r="560" spans="12:13" ht="15.75" customHeight="1">
      <c r="L560" s="3"/>
      <c r="M560" s="3"/>
    </row>
    <row r="561" spans="12:13" ht="15.75" customHeight="1">
      <c r="L561" s="3"/>
      <c r="M561" s="3"/>
    </row>
    <row r="562" spans="12:13" ht="15.75" customHeight="1">
      <c r="L562" s="3"/>
      <c r="M562" s="3"/>
    </row>
    <row r="563" spans="12:13" ht="15.75" customHeight="1">
      <c r="L563" s="3"/>
      <c r="M563" s="3"/>
    </row>
    <row r="564" spans="12:13" ht="15.75" customHeight="1">
      <c r="L564" s="3"/>
      <c r="M564" s="3"/>
    </row>
    <row r="565" spans="12:13" ht="15.75" customHeight="1">
      <c r="L565" s="3"/>
      <c r="M565" s="3"/>
    </row>
    <row r="566" spans="12:13" ht="15.75" customHeight="1">
      <c r="L566" s="3"/>
      <c r="M566" s="3"/>
    </row>
    <row r="567" spans="12:13" ht="15.75" customHeight="1">
      <c r="L567" s="3"/>
      <c r="M567" s="3"/>
    </row>
    <row r="568" spans="12:13" ht="15.75" customHeight="1">
      <c r="L568" s="3"/>
      <c r="M568" s="3"/>
    </row>
    <row r="569" spans="12:13" ht="15.75" customHeight="1">
      <c r="L569" s="3"/>
      <c r="M569" s="3"/>
    </row>
    <row r="570" spans="12:13" ht="15.75" customHeight="1">
      <c r="L570" s="3"/>
      <c r="M570" s="3"/>
    </row>
    <row r="571" spans="12:13" ht="15.75" customHeight="1">
      <c r="L571" s="3"/>
      <c r="M571" s="3"/>
    </row>
    <row r="572" spans="12:13" ht="15.75" customHeight="1">
      <c r="L572" s="3"/>
      <c r="M572" s="3"/>
    </row>
    <row r="573" spans="12:13" ht="15.75" customHeight="1">
      <c r="L573" s="3"/>
      <c r="M573" s="3"/>
    </row>
    <row r="574" spans="12:13" ht="15.75" customHeight="1">
      <c r="L574" s="3"/>
      <c r="M574" s="3"/>
    </row>
    <row r="575" spans="12:13" ht="15.75" customHeight="1">
      <c r="L575" s="3"/>
      <c r="M575" s="3"/>
    </row>
    <row r="576" spans="12:13" ht="15.75" customHeight="1">
      <c r="L576" s="3"/>
      <c r="M576" s="3"/>
    </row>
    <row r="577" spans="12:13" ht="15.75" customHeight="1">
      <c r="L577" s="3"/>
      <c r="M577" s="3"/>
    </row>
    <row r="578" spans="12:13" ht="15.75" customHeight="1">
      <c r="L578" s="3"/>
      <c r="M578" s="3"/>
    </row>
    <row r="579" spans="12:13" ht="15.75" customHeight="1">
      <c r="L579" s="3"/>
      <c r="M579" s="3"/>
    </row>
    <row r="580" spans="12:13" ht="15.75" customHeight="1">
      <c r="L580" s="3"/>
      <c r="M580" s="3"/>
    </row>
    <row r="581" spans="12:13" ht="15.75" customHeight="1">
      <c r="L581" s="3"/>
      <c r="M581" s="3"/>
    </row>
    <row r="582" spans="12:13" ht="15.75" customHeight="1">
      <c r="L582" s="3"/>
      <c r="M582" s="3"/>
    </row>
    <row r="583" spans="12:13" ht="15.75" customHeight="1">
      <c r="L583" s="3"/>
      <c r="M583" s="3"/>
    </row>
    <row r="584" spans="12:13" ht="15.75" customHeight="1">
      <c r="L584" s="3"/>
      <c r="M584" s="3"/>
    </row>
    <row r="585" spans="12:13" ht="15.75" customHeight="1">
      <c r="L585" s="3"/>
      <c r="M585" s="3"/>
    </row>
    <row r="586" spans="12:13" ht="15.75" customHeight="1">
      <c r="L586" s="3"/>
      <c r="M586" s="3"/>
    </row>
    <row r="587" spans="12:13" ht="15.75" customHeight="1">
      <c r="L587" s="3"/>
      <c r="M587" s="3"/>
    </row>
    <row r="588" spans="12:13" ht="15.75" customHeight="1">
      <c r="L588" s="3"/>
      <c r="M588" s="3"/>
    </row>
    <row r="589" spans="12:13" ht="15.75" customHeight="1">
      <c r="L589" s="3"/>
      <c r="M589" s="3"/>
    </row>
    <row r="590" spans="12:13" ht="15.75" customHeight="1">
      <c r="L590" s="3"/>
      <c r="M590" s="3"/>
    </row>
    <row r="591" spans="12:13" ht="15.75" customHeight="1">
      <c r="L591" s="3"/>
      <c r="M591" s="3"/>
    </row>
    <row r="592" spans="12:13" ht="15.75" customHeight="1">
      <c r="L592" s="3"/>
      <c r="M592" s="3"/>
    </row>
    <row r="593" spans="12:13" ht="15.75" customHeight="1">
      <c r="L593" s="3"/>
      <c r="M593" s="3"/>
    </row>
    <row r="594" spans="12:13" ht="15.75" customHeight="1">
      <c r="L594" s="3"/>
      <c r="M594" s="3"/>
    </row>
    <row r="595" spans="12:13" ht="15.75" customHeight="1">
      <c r="L595" s="3"/>
      <c r="M595" s="3"/>
    </row>
    <row r="596" spans="12:13" ht="15.75" customHeight="1">
      <c r="L596" s="3"/>
      <c r="M596" s="3"/>
    </row>
    <row r="597" spans="12:13" ht="15.75" customHeight="1">
      <c r="L597" s="3"/>
      <c r="M597" s="3"/>
    </row>
    <row r="598" spans="12:13" ht="15.75" customHeight="1">
      <c r="L598" s="3"/>
      <c r="M598" s="3"/>
    </row>
    <row r="599" spans="12:13" ht="15.75" customHeight="1">
      <c r="L599" s="3"/>
      <c r="M599" s="3"/>
    </row>
    <row r="600" spans="12:13" ht="15.75" customHeight="1">
      <c r="L600" s="3"/>
      <c r="M600" s="3"/>
    </row>
    <row r="601" spans="12:13" ht="15.75" customHeight="1">
      <c r="L601" s="3"/>
      <c r="M601" s="3"/>
    </row>
    <row r="602" spans="12:13" ht="15.75" customHeight="1">
      <c r="L602" s="3"/>
      <c r="M602" s="3"/>
    </row>
    <row r="603" spans="12:13" ht="15.75" customHeight="1">
      <c r="L603" s="3"/>
      <c r="M603" s="3"/>
    </row>
    <row r="604" spans="12:13" ht="15.75" customHeight="1">
      <c r="L604" s="3"/>
      <c r="M604" s="3"/>
    </row>
    <row r="605" spans="12:13" ht="15.75" customHeight="1">
      <c r="L605" s="3"/>
      <c r="M605" s="3"/>
    </row>
    <row r="606" spans="12:13" ht="15.75" customHeight="1">
      <c r="L606" s="3"/>
      <c r="M606" s="3"/>
    </row>
    <row r="607" spans="12:13" ht="15.75" customHeight="1">
      <c r="L607" s="3"/>
      <c r="M607" s="3"/>
    </row>
    <row r="608" spans="12:13" ht="15.75" customHeight="1">
      <c r="L608" s="3"/>
      <c r="M608" s="3"/>
    </row>
    <row r="609" spans="12:13" ht="15.75" customHeight="1">
      <c r="L609" s="3"/>
      <c r="M609" s="3"/>
    </row>
    <row r="610" spans="12:13" ht="15.75" customHeight="1">
      <c r="L610" s="3"/>
      <c r="M610" s="3"/>
    </row>
    <row r="611" spans="12:13" ht="15.75" customHeight="1">
      <c r="L611" s="3"/>
      <c r="M611" s="3"/>
    </row>
    <row r="612" spans="12:13" ht="15.75" customHeight="1">
      <c r="L612" s="3"/>
      <c r="M612" s="3"/>
    </row>
    <row r="613" spans="12:13" ht="15.75" customHeight="1">
      <c r="L613" s="3"/>
      <c r="M613" s="3"/>
    </row>
    <row r="614" spans="12:13" ht="15.75" customHeight="1">
      <c r="L614" s="3"/>
      <c r="M614" s="3"/>
    </row>
    <row r="615" spans="12:13" ht="15.75" customHeight="1">
      <c r="L615" s="3"/>
      <c r="M615" s="3"/>
    </row>
    <row r="616" spans="12:13" ht="15.75" customHeight="1">
      <c r="L616" s="3"/>
      <c r="M616" s="3"/>
    </row>
    <row r="617" spans="12:13" ht="15.75" customHeight="1">
      <c r="L617" s="3"/>
      <c r="M617" s="3"/>
    </row>
    <row r="618" spans="12:13" ht="15.75" customHeight="1">
      <c r="L618" s="3"/>
      <c r="M618" s="3"/>
    </row>
    <row r="619" spans="12:13" ht="15.75" customHeight="1">
      <c r="L619" s="3"/>
      <c r="M619" s="3"/>
    </row>
    <row r="620" spans="12:13" ht="15.75" customHeight="1">
      <c r="L620" s="3"/>
      <c r="M620" s="3"/>
    </row>
    <row r="621" spans="12:13" ht="15.75" customHeight="1">
      <c r="L621" s="3"/>
      <c r="M621" s="3"/>
    </row>
    <row r="622" spans="12:13" ht="15.75" customHeight="1">
      <c r="L622" s="3"/>
      <c r="M622" s="3"/>
    </row>
    <row r="623" spans="12:13" ht="15.75" customHeight="1">
      <c r="L623" s="3"/>
      <c r="M623" s="3"/>
    </row>
    <row r="624" spans="12:13" ht="15.75" customHeight="1">
      <c r="L624" s="3"/>
      <c r="M624" s="3"/>
    </row>
    <row r="625" spans="12:13" ht="15.75" customHeight="1">
      <c r="L625" s="3"/>
      <c r="M625" s="3"/>
    </row>
    <row r="626" spans="12:13" ht="15.75" customHeight="1">
      <c r="L626" s="3"/>
      <c r="M626" s="3"/>
    </row>
    <row r="627" spans="12:13" ht="15.75" customHeight="1">
      <c r="L627" s="3"/>
      <c r="M627" s="3"/>
    </row>
    <row r="628" spans="12:13" ht="15.75" customHeight="1">
      <c r="L628" s="3"/>
      <c r="M628" s="3"/>
    </row>
    <row r="629" spans="12:13" ht="15.75" customHeight="1">
      <c r="L629" s="3"/>
      <c r="M629" s="3"/>
    </row>
    <row r="630" spans="12:13" ht="15.75" customHeight="1">
      <c r="L630" s="3"/>
      <c r="M630" s="3"/>
    </row>
    <row r="631" spans="12:13" ht="15.75" customHeight="1">
      <c r="L631" s="3"/>
      <c r="M631" s="3"/>
    </row>
    <row r="632" spans="12:13" ht="15.75" customHeight="1">
      <c r="L632" s="3"/>
      <c r="M632" s="3"/>
    </row>
    <row r="633" spans="12:13" ht="15.75" customHeight="1">
      <c r="L633" s="3"/>
      <c r="M633" s="3"/>
    </row>
    <row r="634" spans="12:13" ht="15.75" customHeight="1">
      <c r="L634" s="3"/>
      <c r="M634" s="3"/>
    </row>
    <row r="635" spans="12:13" ht="15.75" customHeight="1">
      <c r="L635" s="3"/>
      <c r="M635" s="3"/>
    </row>
    <row r="636" spans="12:13" ht="15.75" customHeight="1">
      <c r="L636" s="3"/>
      <c r="M636" s="3"/>
    </row>
    <row r="637" spans="12:13" ht="15.75" customHeight="1">
      <c r="L637" s="3"/>
      <c r="M637" s="3"/>
    </row>
    <row r="638" spans="12:13" ht="15.75" customHeight="1">
      <c r="L638" s="3"/>
      <c r="M638" s="3"/>
    </row>
    <row r="639" spans="12:13" ht="15.75" customHeight="1">
      <c r="L639" s="3"/>
      <c r="M639" s="3"/>
    </row>
    <row r="640" spans="12:13" ht="15.75" customHeight="1">
      <c r="L640" s="3"/>
      <c r="M640" s="3"/>
    </row>
    <row r="641" spans="12:13" ht="15.75" customHeight="1">
      <c r="L641" s="3"/>
      <c r="M641" s="3"/>
    </row>
    <row r="642" spans="12:13" ht="15.75" customHeight="1">
      <c r="L642" s="3"/>
      <c r="M642" s="3"/>
    </row>
    <row r="643" spans="12:13" ht="15.75" customHeight="1">
      <c r="L643" s="3"/>
      <c r="M643" s="3"/>
    </row>
    <row r="644" spans="12:13" ht="15.75" customHeight="1">
      <c r="L644" s="3"/>
      <c r="M644" s="3"/>
    </row>
    <row r="645" spans="12:13" ht="15.75" customHeight="1">
      <c r="L645" s="3"/>
      <c r="M645" s="3"/>
    </row>
    <row r="646" spans="12:13" ht="15.75" customHeight="1">
      <c r="L646" s="3"/>
      <c r="M646" s="3"/>
    </row>
    <row r="647" spans="12:13" ht="15.75" customHeight="1">
      <c r="L647" s="3"/>
      <c r="M647" s="3"/>
    </row>
    <row r="648" spans="12:13" ht="15.75" customHeight="1">
      <c r="L648" s="3"/>
      <c r="M648" s="3"/>
    </row>
    <row r="649" spans="12:13" ht="15.75" customHeight="1">
      <c r="L649" s="3"/>
      <c r="M649" s="3"/>
    </row>
    <row r="650" spans="12:13" ht="15.75" customHeight="1">
      <c r="L650" s="3"/>
      <c r="M650" s="3"/>
    </row>
    <row r="651" spans="12:13" ht="15.75" customHeight="1">
      <c r="L651" s="3"/>
      <c r="M651" s="3"/>
    </row>
    <row r="652" spans="12:13" ht="15.75" customHeight="1">
      <c r="L652" s="3"/>
      <c r="M652" s="3"/>
    </row>
    <row r="653" spans="12:13" ht="15.75" customHeight="1">
      <c r="L653" s="3"/>
      <c r="M653" s="3"/>
    </row>
    <row r="654" spans="12:13" ht="15.75" customHeight="1">
      <c r="L654" s="3"/>
      <c r="M654" s="3"/>
    </row>
    <row r="655" spans="12:13" ht="15.75" customHeight="1">
      <c r="L655" s="3"/>
      <c r="M655" s="3"/>
    </row>
    <row r="656" spans="12:13" ht="15.75" customHeight="1">
      <c r="L656" s="3"/>
      <c r="M656" s="3"/>
    </row>
    <row r="657" spans="12:13" ht="15.75" customHeight="1">
      <c r="L657" s="3"/>
      <c r="M657" s="3"/>
    </row>
    <row r="658" spans="12:13" ht="15.75" customHeight="1">
      <c r="L658" s="3"/>
      <c r="M658" s="3"/>
    </row>
    <row r="659" spans="12:13" ht="15.75" customHeight="1">
      <c r="L659" s="3"/>
      <c r="M659" s="3"/>
    </row>
    <row r="660" spans="12:13" ht="15.75" customHeight="1">
      <c r="L660" s="3"/>
      <c r="M660" s="3"/>
    </row>
    <row r="661" spans="12:13" ht="15.75" customHeight="1">
      <c r="L661" s="3"/>
      <c r="M661" s="3"/>
    </row>
    <row r="662" spans="12:13" ht="15.75" customHeight="1">
      <c r="L662" s="3"/>
      <c r="M662" s="3"/>
    </row>
    <row r="663" spans="12:13" ht="15.75" customHeight="1">
      <c r="L663" s="3"/>
      <c r="M663" s="3"/>
    </row>
    <row r="664" spans="12:13" ht="15.75" customHeight="1">
      <c r="L664" s="3"/>
      <c r="M664" s="3"/>
    </row>
    <row r="665" spans="12:13" ht="15.75" customHeight="1">
      <c r="L665" s="3"/>
      <c r="M665" s="3"/>
    </row>
    <row r="666" spans="12:13" ht="15.75" customHeight="1">
      <c r="L666" s="3"/>
      <c r="M666" s="3"/>
    </row>
    <row r="667" spans="12:13" ht="15.75" customHeight="1">
      <c r="L667" s="3"/>
      <c r="M667" s="3"/>
    </row>
    <row r="668" spans="12:13" ht="15.75" customHeight="1">
      <c r="L668" s="3"/>
      <c r="M668" s="3"/>
    </row>
    <row r="669" spans="12:13" ht="15.75" customHeight="1">
      <c r="L669" s="3"/>
      <c r="M669" s="3"/>
    </row>
    <row r="670" spans="12:13" ht="15.75" customHeight="1">
      <c r="L670" s="3"/>
      <c r="M670" s="3"/>
    </row>
    <row r="671" spans="12:13" ht="15.75" customHeight="1">
      <c r="L671" s="3"/>
      <c r="M671" s="3"/>
    </row>
    <row r="672" spans="12:13" ht="15.75" customHeight="1">
      <c r="L672" s="3"/>
      <c r="M672" s="3"/>
    </row>
    <row r="673" spans="12:13" ht="15.75" customHeight="1">
      <c r="L673" s="3"/>
      <c r="M673" s="3"/>
    </row>
    <row r="674" spans="12:13" ht="15.75" customHeight="1">
      <c r="L674" s="3"/>
      <c r="M674" s="3"/>
    </row>
    <row r="675" spans="12:13" ht="15.75" customHeight="1">
      <c r="L675" s="3"/>
      <c r="M675" s="3"/>
    </row>
    <row r="676" spans="12:13" ht="15.75" customHeight="1">
      <c r="L676" s="3"/>
      <c r="M676" s="3"/>
    </row>
    <row r="677" spans="12:13" ht="15.75" customHeight="1">
      <c r="L677" s="3"/>
      <c r="M677" s="3"/>
    </row>
    <row r="678" spans="12:13" ht="15.75" customHeight="1">
      <c r="L678" s="3"/>
      <c r="M678" s="3"/>
    </row>
    <row r="679" spans="12:13" ht="15.75" customHeight="1">
      <c r="L679" s="3"/>
      <c r="M679" s="3"/>
    </row>
    <row r="680" spans="12:13" ht="15.75" customHeight="1">
      <c r="L680" s="3"/>
      <c r="M680" s="3"/>
    </row>
    <row r="681" spans="12:13" ht="15.75" customHeight="1">
      <c r="L681" s="3"/>
      <c r="M681" s="3"/>
    </row>
    <row r="682" spans="12:13" ht="15.75" customHeight="1">
      <c r="L682" s="3"/>
      <c r="M682" s="3"/>
    </row>
    <row r="683" spans="12:13" ht="15.75" customHeight="1">
      <c r="L683" s="3"/>
      <c r="M683" s="3"/>
    </row>
    <row r="684" spans="12:13" ht="15.75" customHeight="1">
      <c r="L684" s="3"/>
      <c r="M684" s="3"/>
    </row>
    <row r="685" spans="12:13" ht="15.75" customHeight="1">
      <c r="L685" s="3"/>
      <c r="M685" s="3"/>
    </row>
    <row r="686" spans="12:13" ht="15.75" customHeight="1">
      <c r="L686" s="3"/>
      <c r="M686" s="3"/>
    </row>
    <row r="687" spans="12:13" ht="15.75" customHeight="1">
      <c r="L687" s="3"/>
      <c r="M687" s="3"/>
    </row>
    <row r="688" spans="12:13" ht="15.75" customHeight="1">
      <c r="L688" s="3"/>
      <c r="M688" s="3"/>
    </row>
    <row r="689" spans="12:13" ht="15.75" customHeight="1">
      <c r="L689" s="3"/>
      <c r="M689" s="3"/>
    </row>
    <row r="690" spans="12:13" ht="15.75" customHeight="1">
      <c r="L690" s="3"/>
      <c r="M690" s="3"/>
    </row>
    <row r="691" spans="12:13" ht="15.75" customHeight="1">
      <c r="L691" s="3"/>
      <c r="M691" s="3"/>
    </row>
    <row r="692" spans="12:13" ht="15.75" customHeight="1">
      <c r="L692" s="3"/>
      <c r="M692" s="3"/>
    </row>
    <row r="693" spans="12:13" ht="15.75" customHeight="1">
      <c r="L693" s="3"/>
      <c r="M693" s="3"/>
    </row>
    <row r="694" spans="12:13" ht="15.75" customHeight="1">
      <c r="L694" s="3"/>
      <c r="M694" s="3"/>
    </row>
    <row r="695" spans="12:13" ht="15.75" customHeight="1">
      <c r="L695" s="3"/>
      <c r="M695" s="3"/>
    </row>
    <row r="696" spans="12:13" ht="15.75" customHeight="1">
      <c r="L696" s="3"/>
      <c r="M696" s="3"/>
    </row>
    <row r="697" spans="12:13" ht="15.75" customHeight="1">
      <c r="L697" s="3"/>
      <c r="M697" s="3"/>
    </row>
    <row r="698" spans="12:13" ht="15.75" customHeight="1">
      <c r="L698" s="3"/>
      <c r="M698" s="3"/>
    </row>
    <row r="699" spans="12:13" ht="15.75" customHeight="1">
      <c r="L699" s="3"/>
      <c r="M699" s="3"/>
    </row>
    <row r="700" spans="12:13" ht="15.75" customHeight="1">
      <c r="L700" s="3"/>
      <c r="M700" s="3"/>
    </row>
    <row r="701" spans="12:13" ht="15.75" customHeight="1">
      <c r="L701" s="3"/>
      <c r="M701" s="3"/>
    </row>
    <row r="702" spans="12:13" ht="15.75" customHeight="1">
      <c r="L702" s="3"/>
      <c r="M702" s="3"/>
    </row>
    <row r="703" spans="12:13" ht="15.75" customHeight="1">
      <c r="L703" s="3"/>
      <c r="M703" s="3"/>
    </row>
    <row r="704" spans="12:13" ht="15.75" customHeight="1">
      <c r="L704" s="3"/>
      <c r="M704" s="3"/>
    </row>
    <row r="705" spans="12:13" ht="15.75" customHeight="1">
      <c r="L705" s="3"/>
      <c r="M705" s="3"/>
    </row>
    <row r="706" spans="12:13" ht="15.75" customHeight="1">
      <c r="L706" s="3"/>
      <c r="M706" s="3"/>
    </row>
    <row r="707" spans="12:13" ht="15.75" customHeight="1">
      <c r="L707" s="3"/>
      <c r="M707" s="3"/>
    </row>
    <row r="708" spans="12:13" ht="15.75" customHeight="1">
      <c r="L708" s="3"/>
      <c r="M708" s="3"/>
    </row>
    <row r="709" spans="12:13" ht="15.75" customHeight="1">
      <c r="L709" s="3"/>
      <c r="M709" s="3"/>
    </row>
    <row r="710" spans="12:13" ht="15.75" customHeight="1">
      <c r="L710" s="3"/>
      <c r="M710" s="3"/>
    </row>
    <row r="711" spans="12:13" ht="15.75" customHeight="1">
      <c r="L711" s="3"/>
      <c r="M711" s="3"/>
    </row>
    <row r="712" spans="12:13" ht="15.75" customHeight="1">
      <c r="L712" s="3"/>
      <c r="M712" s="3"/>
    </row>
    <row r="713" spans="12:13" ht="15.75" customHeight="1">
      <c r="L713" s="3"/>
      <c r="M713" s="3"/>
    </row>
    <row r="714" spans="12:13" ht="15.75" customHeight="1">
      <c r="L714" s="3"/>
      <c r="M714" s="3"/>
    </row>
    <row r="715" spans="12:13" ht="15.75" customHeight="1">
      <c r="L715" s="3"/>
      <c r="M715" s="3"/>
    </row>
    <row r="716" spans="12:13" ht="15.75" customHeight="1">
      <c r="L716" s="3"/>
      <c r="M716" s="3"/>
    </row>
    <row r="717" spans="12:13" ht="15.75" customHeight="1">
      <c r="L717" s="3"/>
      <c r="M717" s="3"/>
    </row>
    <row r="718" spans="12:13" ht="15.75" customHeight="1">
      <c r="L718" s="3"/>
      <c r="M718" s="3"/>
    </row>
    <row r="719" spans="12:13" ht="15.75" customHeight="1">
      <c r="L719" s="3"/>
      <c r="M719" s="3"/>
    </row>
    <row r="720" spans="12:13" ht="15.75" customHeight="1">
      <c r="L720" s="3"/>
      <c r="M720" s="3"/>
    </row>
    <row r="721" spans="12:13" ht="15.75" customHeight="1">
      <c r="L721" s="3"/>
      <c r="M721" s="3"/>
    </row>
    <row r="722" spans="12:13" ht="15.75" customHeight="1">
      <c r="L722" s="3"/>
      <c r="M722" s="3"/>
    </row>
    <row r="723" spans="12:13" ht="15.75" customHeight="1">
      <c r="L723" s="3"/>
      <c r="M723" s="3"/>
    </row>
    <row r="724" spans="12:13" ht="15.75" customHeight="1">
      <c r="L724" s="3"/>
      <c r="M724" s="3"/>
    </row>
    <row r="725" spans="12:13" ht="15.75" customHeight="1">
      <c r="L725" s="3"/>
      <c r="M725" s="3"/>
    </row>
    <row r="726" spans="12:13" ht="15.75" customHeight="1">
      <c r="L726" s="3"/>
      <c r="M726" s="3"/>
    </row>
    <row r="727" spans="12:13" ht="15.75" customHeight="1">
      <c r="L727" s="3"/>
      <c r="M727" s="3"/>
    </row>
    <row r="728" spans="12:13" ht="15.75" customHeight="1">
      <c r="L728" s="3"/>
      <c r="M728" s="3"/>
    </row>
    <row r="729" spans="12:13" ht="15.75" customHeight="1">
      <c r="L729" s="3"/>
      <c r="M729" s="3"/>
    </row>
    <row r="730" spans="12:13" ht="15.75" customHeight="1">
      <c r="L730" s="3"/>
      <c r="M730" s="3"/>
    </row>
    <row r="731" spans="12:13" ht="15.75" customHeight="1">
      <c r="L731" s="3"/>
      <c r="M731" s="3"/>
    </row>
    <row r="732" spans="12:13" ht="15.75" customHeight="1">
      <c r="L732" s="3"/>
      <c r="M732" s="3"/>
    </row>
    <row r="733" spans="12:13" ht="15.75" customHeight="1">
      <c r="L733" s="3"/>
      <c r="M733" s="3"/>
    </row>
    <row r="734" spans="12:13" ht="15.75" customHeight="1">
      <c r="L734" s="3"/>
      <c r="M734" s="3"/>
    </row>
    <row r="735" spans="12:13" ht="15.75" customHeight="1">
      <c r="L735" s="3"/>
      <c r="M735" s="3"/>
    </row>
    <row r="736" spans="12:13" ht="15.75" customHeight="1">
      <c r="L736" s="3"/>
      <c r="M736" s="3"/>
    </row>
    <row r="737" spans="12:13" ht="15.75" customHeight="1">
      <c r="L737" s="3"/>
      <c r="M737" s="3"/>
    </row>
    <row r="738" spans="12:13" ht="15.75" customHeight="1">
      <c r="L738" s="3"/>
      <c r="M738" s="3"/>
    </row>
    <row r="739" spans="12:13" ht="15.75" customHeight="1">
      <c r="L739" s="3"/>
      <c r="M739" s="3"/>
    </row>
    <row r="740" spans="12:13" ht="15.75" customHeight="1">
      <c r="L740" s="3"/>
      <c r="M740" s="3"/>
    </row>
    <row r="741" spans="12:13" ht="15.75" customHeight="1">
      <c r="L741" s="3"/>
      <c r="M741" s="3"/>
    </row>
    <row r="742" spans="12:13" ht="15.75" customHeight="1">
      <c r="L742" s="3"/>
      <c r="M742" s="3"/>
    </row>
    <row r="743" spans="12:13" ht="15.75" customHeight="1">
      <c r="L743" s="3"/>
      <c r="M743" s="3"/>
    </row>
    <row r="744" spans="12:13" ht="15.75" customHeight="1">
      <c r="L744" s="3"/>
      <c r="M744" s="3"/>
    </row>
    <row r="745" spans="12:13" ht="15.75" customHeight="1">
      <c r="L745" s="3"/>
      <c r="M745" s="3"/>
    </row>
    <row r="746" spans="12:13" ht="15.75" customHeight="1">
      <c r="L746" s="3"/>
      <c r="M746" s="3"/>
    </row>
    <row r="747" spans="12:13" ht="15.75" customHeight="1">
      <c r="L747" s="3"/>
      <c r="M747" s="3"/>
    </row>
    <row r="748" spans="12:13" ht="15.75" customHeight="1">
      <c r="L748" s="3"/>
      <c r="M748" s="3"/>
    </row>
    <row r="749" spans="12:13" ht="15.75" customHeight="1">
      <c r="L749" s="3"/>
      <c r="M749" s="3"/>
    </row>
    <row r="750" spans="12:13" ht="15.75" customHeight="1">
      <c r="L750" s="3"/>
      <c r="M750" s="3"/>
    </row>
    <row r="751" spans="12:13" ht="15.75" customHeight="1">
      <c r="L751" s="3"/>
      <c r="M751" s="3"/>
    </row>
    <row r="752" spans="12:13" ht="15.75" customHeight="1">
      <c r="L752" s="3"/>
      <c r="M752" s="3"/>
    </row>
    <row r="753" spans="12:13" ht="15.75" customHeight="1">
      <c r="L753" s="3"/>
      <c r="M753" s="3"/>
    </row>
    <row r="754" spans="12:13" ht="15.75" customHeight="1">
      <c r="L754" s="3"/>
      <c r="M754" s="3"/>
    </row>
    <row r="755" spans="12:13" ht="15.75" customHeight="1">
      <c r="L755" s="3"/>
      <c r="M755" s="3"/>
    </row>
    <row r="756" spans="12:13" ht="15.75" customHeight="1">
      <c r="L756" s="3"/>
      <c r="M756" s="3"/>
    </row>
    <row r="757" spans="12:13" ht="15.75" customHeight="1">
      <c r="L757" s="3"/>
      <c r="M757" s="3"/>
    </row>
    <row r="758" spans="12:13" ht="15.75" customHeight="1">
      <c r="L758" s="3"/>
      <c r="M758" s="3"/>
    </row>
    <row r="759" spans="12:13" ht="15.75" customHeight="1">
      <c r="L759" s="3"/>
      <c r="M759" s="3"/>
    </row>
    <row r="760" spans="12:13" ht="15.75" customHeight="1">
      <c r="L760" s="3"/>
      <c r="M760" s="3"/>
    </row>
    <row r="761" spans="12:13" ht="15.75" customHeight="1">
      <c r="L761" s="3"/>
      <c r="M761" s="3"/>
    </row>
    <row r="762" spans="12:13" ht="15.75" customHeight="1">
      <c r="L762" s="3"/>
      <c r="M762" s="3"/>
    </row>
    <row r="763" spans="12:13" ht="15.75" customHeight="1">
      <c r="L763" s="3"/>
      <c r="M763" s="3"/>
    </row>
    <row r="764" spans="12:13" ht="15.75" customHeight="1">
      <c r="L764" s="3"/>
      <c r="M764" s="3"/>
    </row>
    <row r="765" spans="12:13" ht="15.75" customHeight="1">
      <c r="L765" s="3"/>
      <c r="M765" s="3"/>
    </row>
    <row r="766" spans="12:13" ht="15.75" customHeight="1">
      <c r="L766" s="3"/>
      <c r="M766" s="3"/>
    </row>
    <row r="767" spans="12:13" ht="15.75" customHeight="1">
      <c r="L767" s="3"/>
      <c r="M767" s="3"/>
    </row>
    <row r="768" spans="12:13" ht="15.75" customHeight="1">
      <c r="L768" s="3"/>
      <c r="M768" s="3"/>
    </row>
    <row r="769" spans="12:13" ht="15.75" customHeight="1">
      <c r="L769" s="3"/>
      <c r="M769" s="3"/>
    </row>
    <row r="770" spans="12:13" ht="15.75" customHeight="1">
      <c r="L770" s="3"/>
      <c r="M770" s="3"/>
    </row>
    <row r="771" spans="12:13" ht="15.75" customHeight="1">
      <c r="L771" s="3"/>
      <c r="M771" s="3"/>
    </row>
    <row r="772" spans="12:13" ht="15.75" customHeight="1">
      <c r="L772" s="3"/>
      <c r="M772" s="3"/>
    </row>
    <row r="773" spans="12:13" ht="15.75" customHeight="1">
      <c r="L773" s="3"/>
      <c r="M773" s="3"/>
    </row>
    <row r="774" spans="12:13" ht="15.75" customHeight="1">
      <c r="L774" s="3"/>
      <c r="M774" s="3"/>
    </row>
    <row r="775" spans="12:13" ht="15.75" customHeight="1">
      <c r="L775" s="3"/>
      <c r="M775" s="3"/>
    </row>
    <row r="776" spans="12:13" ht="15.75" customHeight="1">
      <c r="L776" s="3"/>
      <c r="M776" s="3"/>
    </row>
    <row r="777" spans="12:13" ht="15.75" customHeight="1">
      <c r="L777" s="3"/>
      <c r="M777" s="3"/>
    </row>
    <row r="778" spans="12:13" ht="15.75" customHeight="1">
      <c r="L778" s="3"/>
      <c r="M778" s="3"/>
    </row>
    <row r="779" spans="12:13" ht="15.75" customHeight="1">
      <c r="L779" s="3"/>
      <c r="M779" s="3"/>
    </row>
    <row r="780" spans="12:13" ht="15.75" customHeight="1">
      <c r="L780" s="3"/>
      <c r="M780" s="3"/>
    </row>
    <row r="781" spans="12:13" ht="15.75" customHeight="1">
      <c r="L781" s="3"/>
      <c r="M781" s="3"/>
    </row>
    <row r="782" spans="12:13" ht="15.75" customHeight="1">
      <c r="L782" s="3"/>
      <c r="M782" s="3"/>
    </row>
    <row r="783" spans="12:13" ht="15.75" customHeight="1">
      <c r="L783" s="3"/>
      <c r="M783" s="3"/>
    </row>
    <row r="784" spans="12:13" ht="15.75" customHeight="1">
      <c r="L784" s="3"/>
      <c r="M784" s="3"/>
    </row>
    <row r="785" spans="12:13" ht="15.75" customHeight="1">
      <c r="L785" s="3"/>
      <c r="M785" s="3"/>
    </row>
    <row r="786" spans="12:13" ht="15.75" customHeight="1">
      <c r="L786" s="3"/>
      <c r="M786" s="3"/>
    </row>
    <row r="787" spans="12:13" ht="15.75" customHeight="1">
      <c r="L787" s="3"/>
      <c r="M787" s="3"/>
    </row>
    <row r="788" spans="12:13" ht="15.75" customHeight="1">
      <c r="L788" s="3"/>
      <c r="M788" s="3"/>
    </row>
    <row r="789" spans="12:13" ht="15.75" customHeight="1">
      <c r="L789" s="3"/>
      <c r="M789" s="3"/>
    </row>
    <row r="790" spans="12:13" ht="15.75" customHeight="1">
      <c r="L790" s="3"/>
      <c r="M790" s="3"/>
    </row>
    <row r="791" spans="12:13" ht="15.75" customHeight="1">
      <c r="L791" s="3"/>
      <c r="M791" s="3"/>
    </row>
    <row r="792" spans="12:13" ht="15.75" customHeight="1">
      <c r="L792" s="3"/>
      <c r="M792" s="3"/>
    </row>
    <row r="793" spans="12:13" ht="15.75" customHeight="1">
      <c r="L793" s="3"/>
      <c r="M793" s="3"/>
    </row>
    <row r="794" spans="12:13" ht="15.75" customHeight="1">
      <c r="L794" s="3"/>
      <c r="M794" s="3"/>
    </row>
    <row r="795" spans="12:13" ht="15.75" customHeight="1">
      <c r="L795" s="3"/>
      <c r="M795" s="3"/>
    </row>
    <row r="796" spans="12:13" ht="15.75" customHeight="1">
      <c r="L796" s="3"/>
      <c r="M796" s="3"/>
    </row>
    <row r="797" spans="12:13" ht="15.75" customHeight="1">
      <c r="L797" s="3"/>
      <c r="M797" s="3"/>
    </row>
    <row r="798" spans="12:13" ht="15.75" customHeight="1">
      <c r="L798" s="3"/>
      <c r="M798" s="3"/>
    </row>
    <row r="799" spans="12:13" ht="15.75" customHeight="1">
      <c r="L799" s="3"/>
      <c r="M799" s="3"/>
    </row>
    <row r="800" spans="12:13" ht="15.75" customHeight="1">
      <c r="L800" s="3"/>
      <c r="M800" s="3"/>
    </row>
    <row r="801" spans="12:13" ht="15.75" customHeight="1">
      <c r="L801" s="3"/>
      <c r="M801" s="3"/>
    </row>
    <row r="802" spans="12:13" ht="15.75" customHeight="1">
      <c r="L802" s="3"/>
      <c r="M802" s="3"/>
    </row>
    <row r="803" spans="12:13" ht="15.75" customHeight="1">
      <c r="L803" s="3"/>
      <c r="M803" s="3"/>
    </row>
    <row r="804" spans="12:13" ht="15.75" customHeight="1">
      <c r="L804" s="3"/>
      <c r="M804" s="3"/>
    </row>
    <row r="805" spans="12:13" ht="15.75" customHeight="1">
      <c r="L805" s="3"/>
      <c r="M805" s="3"/>
    </row>
    <row r="806" spans="12:13" ht="15.75" customHeight="1">
      <c r="L806" s="3"/>
      <c r="M806" s="3"/>
    </row>
    <row r="807" spans="12:13" ht="15.75" customHeight="1">
      <c r="L807" s="3"/>
      <c r="M807" s="3"/>
    </row>
    <row r="808" spans="12:13" ht="15.75" customHeight="1">
      <c r="L808" s="3"/>
      <c r="M808" s="3"/>
    </row>
    <row r="809" spans="12:13" ht="15.75" customHeight="1">
      <c r="L809" s="3"/>
      <c r="M809" s="3"/>
    </row>
    <row r="810" spans="12:13" ht="15.75" customHeight="1">
      <c r="L810" s="3"/>
      <c r="M810" s="3"/>
    </row>
    <row r="811" spans="12:13" ht="15.75" customHeight="1">
      <c r="L811" s="3"/>
      <c r="M811" s="3"/>
    </row>
    <row r="812" spans="12:13" ht="15.75" customHeight="1">
      <c r="L812" s="3"/>
      <c r="M812" s="3"/>
    </row>
    <row r="813" spans="12:13" ht="15.75" customHeight="1">
      <c r="L813" s="3"/>
      <c r="M813" s="3"/>
    </row>
    <row r="814" spans="12:13" ht="15.75" customHeight="1">
      <c r="L814" s="3"/>
      <c r="M814" s="3"/>
    </row>
    <row r="815" spans="12:13" ht="15.75" customHeight="1">
      <c r="L815" s="3"/>
      <c r="M815" s="3"/>
    </row>
    <row r="816" spans="12:13" ht="15.75" customHeight="1">
      <c r="L816" s="3"/>
      <c r="M816" s="3"/>
    </row>
    <row r="817" spans="12:13" ht="15.75" customHeight="1">
      <c r="L817" s="3"/>
      <c r="M817" s="3"/>
    </row>
    <row r="818" spans="12:13" ht="15.75" customHeight="1">
      <c r="L818" s="3"/>
      <c r="M818" s="3"/>
    </row>
    <row r="819" spans="12:13" ht="15.75" customHeight="1">
      <c r="L819" s="3"/>
      <c r="M819" s="3"/>
    </row>
    <row r="820" spans="12:13" ht="15.75" customHeight="1">
      <c r="L820" s="3"/>
      <c r="M820" s="3"/>
    </row>
    <row r="821" spans="12:13" ht="15.75" customHeight="1">
      <c r="L821" s="3"/>
      <c r="M821" s="3"/>
    </row>
    <row r="822" spans="12:13" ht="15.75" customHeight="1">
      <c r="L822" s="3"/>
      <c r="M822" s="3"/>
    </row>
    <row r="823" spans="12:13" ht="15.75" customHeight="1">
      <c r="L823" s="3"/>
      <c r="M823" s="3"/>
    </row>
    <row r="824" spans="12:13" ht="15.75" customHeight="1">
      <c r="L824" s="3"/>
      <c r="M824" s="3"/>
    </row>
    <row r="825" spans="12:13" ht="15.75" customHeight="1">
      <c r="L825" s="3"/>
      <c r="M825" s="3"/>
    </row>
    <row r="826" spans="12:13" ht="15.75" customHeight="1">
      <c r="L826" s="3"/>
      <c r="M826" s="3"/>
    </row>
    <row r="827" spans="12:13" ht="15.75" customHeight="1">
      <c r="L827" s="3"/>
      <c r="M827" s="3"/>
    </row>
    <row r="828" spans="12:13" ht="15.75" customHeight="1">
      <c r="L828" s="3"/>
      <c r="M828" s="3"/>
    </row>
    <row r="829" spans="12:13" ht="15.75" customHeight="1">
      <c r="L829" s="3"/>
      <c r="M829" s="3"/>
    </row>
    <row r="830" spans="12:13" ht="15.75" customHeight="1">
      <c r="L830" s="3"/>
      <c r="M830" s="3"/>
    </row>
    <row r="831" spans="12:13" ht="15.75" customHeight="1">
      <c r="L831" s="3"/>
      <c r="M831" s="3"/>
    </row>
    <row r="832" spans="12:13" ht="15.75" customHeight="1">
      <c r="L832" s="3"/>
      <c r="M832" s="3"/>
    </row>
    <row r="833" spans="12:13" ht="15.75" customHeight="1">
      <c r="L833" s="3"/>
      <c r="M833" s="3"/>
    </row>
    <row r="834" spans="12:13" ht="15.75" customHeight="1">
      <c r="L834" s="3"/>
      <c r="M834" s="3"/>
    </row>
    <row r="835" spans="12:13" ht="15.75" customHeight="1">
      <c r="L835" s="3"/>
      <c r="M835" s="3"/>
    </row>
    <row r="836" spans="12:13" ht="15.75" customHeight="1">
      <c r="L836" s="3"/>
      <c r="M836" s="3"/>
    </row>
    <row r="837" spans="12:13" ht="15.75" customHeight="1">
      <c r="L837" s="3"/>
      <c r="M837" s="3"/>
    </row>
    <row r="838" spans="12:13" ht="15.75" customHeight="1">
      <c r="L838" s="3"/>
      <c r="M838" s="3"/>
    </row>
    <row r="839" spans="12:13" ht="15.75" customHeight="1">
      <c r="L839" s="3"/>
      <c r="M839" s="3"/>
    </row>
    <row r="840" spans="12:13" ht="15.75" customHeight="1">
      <c r="L840" s="3"/>
      <c r="M840" s="3"/>
    </row>
    <row r="841" spans="12:13" ht="15.75" customHeight="1">
      <c r="L841" s="3"/>
      <c r="M841" s="3"/>
    </row>
    <row r="842" spans="12:13" ht="15.75" customHeight="1">
      <c r="L842" s="3"/>
      <c r="M842" s="3"/>
    </row>
    <row r="843" spans="12:13" ht="15.75" customHeight="1">
      <c r="L843" s="3"/>
      <c r="M843" s="3"/>
    </row>
    <row r="844" spans="12:13" ht="15.75" customHeight="1">
      <c r="L844" s="3"/>
      <c r="M844" s="3"/>
    </row>
    <row r="845" spans="12:13" ht="15.75" customHeight="1">
      <c r="L845" s="3"/>
      <c r="M845" s="3"/>
    </row>
    <row r="846" spans="12:13" ht="15.75" customHeight="1">
      <c r="L846" s="3"/>
      <c r="M846" s="3"/>
    </row>
    <row r="847" spans="12:13" ht="15.75" customHeight="1">
      <c r="L847" s="3"/>
      <c r="M847" s="3"/>
    </row>
    <row r="848" spans="12:13" ht="15.75" customHeight="1">
      <c r="L848" s="3"/>
      <c r="M848" s="3"/>
    </row>
    <row r="849" spans="12:13" ht="15.75" customHeight="1">
      <c r="L849" s="3"/>
      <c r="M849" s="3"/>
    </row>
    <row r="850" spans="12:13" ht="15.75" customHeight="1">
      <c r="L850" s="3"/>
      <c r="M850" s="3"/>
    </row>
    <row r="851" spans="12:13" ht="15.75" customHeight="1">
      <c r="L851" s="3"/>
      <c r="M851" s="3"/>
    </row>
    <row r="852" spans="12:13" ht="15.75" customHeight="1">
      <c r="L852" s="3"/>
      <c r="M852" s="3"/>
    </row>
    <row r="853" spans="12:13" ht="15.75" customHeight="1">
      <c r="L853" s="3"/>
      <c r="M853" s="3"/>
    </row>
    <row r="854" spans="12:13" ht="15.75" customHeight="1">
      <c r="L854" s="3"/>
      <c r="M854" s="3"/>
    </row>
    <row r="855" spans="12:13" ht="15.75" customHeight="1">
      <c r="L855" s="3"/>
      <c r="M855" s="3"/>
    </row>
    <row r="856" spans="12:13" ht="15.75" customHeight="1">
      <c r="L856" s="3"/>
      <c r="M856" s="3"/>
    </row>
    <row r="857" spans="12:13" ht="15.75" customHeight="1">
      <c r="L857" s="3"/>
      <c r="M857" s="3"/>
    </row>
    <row r="858" spans="12:13" ht="15.75" customHeight="1">
      <c r="L858" s="3"/>
      <c r="M858" s="3"/>
    </row>
    <row r="859" spans="12:13" ht="15.75" customHeight="1">
      <c r="L859" s="3"/>
      <c r="M859" s="3"/>
    </row>
    <row r="860" spans="12:13" ht="15.75" customHeight="1">
      <c r="L860" s="3"/>
      <c r="M860" s="3"/>
    </row>
    <row r="861" spans="12:13" ht="15.75" customHeight="1">
      <c r="L861" s="3"/>
      <c r="M861" s="3"/>
    </row>
    <row r="862" spans="12:13" ht="15.75" customHeight="1">
      <c r="L862" s="3"/>
      <c r="M862" s="3"/>
    </row>
    <row r="863" spans="12:13" ht="15.75" customHeight="1">
      <c r="L863" s="3"/>
      <c r="M863" s="3"/>
    </row>
    <row r="864" spans="12:13" ht="15.75" customHeight="1">
      <c r="L864" s="3"/>
      <c r="M864" s="3"/>
    </row>
    <row r="865" spans="12:13" ht="15.75" customHeight="1">
      <c r="L865" s="3"/>
      <c r="M865" s="3"/>
    </row>
    <row r="866" spans="12:13" ht="15.75" customHeight="1">
      <c r="L866" s="3"/>
      <c r="M866" s="3"/>
    </row>
    <row r="867" spans="12:13" ht="15.75" customHeight="1">
      <c r="L867" s="3"/>
      <c r="M867" s="3"/>
    </row>
    <row r="868" spans="12:13" ht="15.75" customHeight="1">
      <c r="L868" s="3"/>
      <c r="M868" s="3"/>
    </row>
    <row r="869" spans="12:13" ht="15.75" customHeight="1">
      <c r="L869" s="3"/>
      <c r="M869" s="3"/>
    </row>
    <row r="870" spans="12:13" ht="15.75" customHeight="1">
      <c r="L870" s="3"/>
      <c r="M870" s="3"/>
    </row>
    <row r="871" spans="12:13" ht="15.75" customHeight="1">
      <c r="L871" s="3"/>
      <c r="M871" s="3"/>
    </row>
    <row r="872" spans="12:13" ht="15.75" customHeight="1">
      <c r="L872" s="3"/>
      <c r="M872" s="3"/>
    </row>
    <row r="873" spans="12:13" ht="15.75" customHeight="1">
      <c r="L873" s="3"/>
      <c r="M873" s="3"/>
    </row>
    <row r="874" spans="12:13" ht="15.75" customHeight="1">
      <c r="L874" s="3"/>
      <c r="M874" s="3"/>
    </row>
    <row r="875" spans="12:13" ht="15.75" customHeight="1">
      <c r="L875" s="3"/>
      <c r="M875" s="3"/>
    </row>
    <row r="876" spans="12:13" ht="15.75" customHeight="1">
      <c r="L876" s="3"/>
      <c r="M876" s="3"/>
    </row>
    <row r="877" spans="12:13" ht="15.75" customHeight="1">
      <c r="L877" s="3"/>
      <c r="M877" s="3"/>
    </row>
    <row r="878" spans="12:13" ht="15.75" customHeight="1">
      <c r="L878" s="3"/>
      <c r="M878" s="3"/>
    </row>
    <row r="879" spans="12:13" ht="15.75" customHeight="1">
      <c r="L879" s="3"/>
      <c r="M879" s="3"/>
    </row>
    <row r="880" spans="12:13" ht="15.75" customHeight="1">
      <c r="L880" s="3"/>
      <c r="M880" s="3"/>
    </row>
    <row r="881" spans="12:13" ht="15.75" customHeight="1">
      <c r="L881" s="3"/>
      <c r="M881" s="3"/>
    </row>
    <row r="882" spans="12:13" ht="15.75" customHeight="1">
      <c r="L882" s="3"/>
      <c r="M882" s="3"/>
    </row>
    <row r="883" spans="12:13" ht="15.75" customHeight="1">
      <c r="L883" s="3"/>
      <c r="M883" s="3"/>
    </row>
    <row r="884" spans="12:13" ht="15.75" customHeight="1">
      <c r="L884" s="3"/>
      <c r="M884" s="3"/>
    </row>
    <row r="885" spans="12:13" ht="15.75" customHeight="1">
      <c r="L885" s="3"/>
      <c r="M885" s="3"/>
    </row>
    <row r="886" spans="12:13" ht="15.75" customHeight="1">
      <c r="L886" s="3"/>
      <c r="M886" s="3"/>
    </row>
    <row r="887" spans="12:13" ht="15.75" customHeight="1">
      <c r="L887" s="3"/>
      <c r="M887" s="3"/>
    </row>
    <row r="888" spans="12:13" ht="15.75" customHeight="1">
      <c r="L888" s="3"/>
      <c r="M888" s="3"/>
    </row>
    <row r="889" spans="12:13" ht="15.75" customHeight="1">
      <c r="L889" s="3"/>
      <c r="M889" s="3"/>
    </row>
    <row r="890" spans="12:13" ht="15.75" customHeight="1">
      <c r="L890" s="3"/>
      <c r="M890" s="3"/>
    </row>
    <row r="891" spans="12:13" ht="15.75" customHeight="1">
      <c r="L891" s="3"/>
      <c r="M891" s="3"/>
    </row>
    <row r="892" spans="12:13" ht="15.75" customHeight="1">
      <c r="L892" s="3"/>
      <c r="M892" s="3"/>
    </row>
    <row r="893" spans="12:13" ht="15.75" customHeight="1">
      <c r="L893" s="3"/>
      <c r="M893" s="3"/>
    </row>
    <row r="894" spans="12:13" ht="15.75" customHeight="1">
      <c r="L894" s="3"/>
      <c r="M894" s="3"/>
    </row>
    <row r="895" spans="12:13" ht="15.75" customHeight="1">
      <c r="L895" s="3"/>
      <c r="M895" s="3"/>
    </row>
    <row r="896" spans="12:13" ht="15.75" customHeight="1">
      <c r="L896" s="3"/>
      <c r="M896" s="3"/>
    </row>
    <row r="897" spans="12:13" ht="15.75" customHeight="1">
      <c r="L897" s="3"/>
      <c r="M897" s="3"/>
    </row>
    <row r="898" spans="12:13" ht="15.75" customHeight="1">
      <c r="L898" s="3"/>
      <c r="M898" s="3"/>
    </row>
    <row r="899" spans="12:13" ht="15.75" customHeight="1">
      <c r="L899" s="3"/>
      <c r="M899" s="3"/>
    </row>
    <row r="900" spans="12:13" ht="15.75" customHeight="1">
      <c r="L900" s="3"/>
      <c r="M900" s="3"/>
    </row>
    <row r="901" spans="12:13" ht="15.75" customHeight="1">
      <c r="L901" s="3"/>
      <c r="M901" s="3"/>
    </row>
    <row r="902" spans="12:13" ht="15.75" customHeight="1">
      <c r="L902" s="3"/>
      <c r="M902" s="3"/>
    </row>
    <row r="903" spans="12:13" ht="15.75" customHeight="1">
      <c r="L903" s="3"/>
      <c r="M903" s="3"/>
    </row>
    <row r="904" spans="12:13" ht="15.75" customHeight="1">
      <c r="L904" s="3"/>
      <c r="M904" s="3"/>
    </row>
    <row r="905" spans="12:13" ht="15.75" customHeight="1">
      <c r="L905" s="3"/>
      <c r="M905" s="3"/>
    </row>
    <row r="906" spans="12:13" ht="15.75" customHeight="1">
      <c r="L906" s="3"/>
      <c r="M906" s="3"/>
    </row>
    <row r="907" spans="12:13" ht="15.75" customHeight="1">
      <c r="L907" s="3"/>
      <c r="M907" s="3"/>
    </row>
    <row r="908" spans="12:13" ht="15.75" customHeight="1">
      <c r="L908" s="3"/>
      <c r="M908" s="3"/>
    </row>
    <row r="909" spans="12:13" ht="15.75" customHeight="1">
      <c r="L909" s="3"/>
      <c r="M909" s="3"/>
    </row>
    <row r="910" spans="12:13" ht="15.75" customHeight="1">
      <c r="L910" s="3"/>
      <c r="M910" s="3"/>
    </row>
    <row r="911" spans="12:13" ht="15.75" customHeight="1">
      <c r="L911" s="3"/>
      <c r="M911" s="3"/>
    </row>
    <row r="912" spans="12:13" ht="15.75" customHeight="1">
      <c r="L912" s="3"/>
      <c r="M912" s="3"/>
    </row>
    <row r="913" spans="12:13" ht="15.75" customHeight="1">
      <c r="L913" s="3"/>
      <c r="M913" s="3"/>
    </row>
    <row r="914" spans="12:13" ht="15.75" customHeight="1">
      <c r="L914" s="3"/>
      <c r="M914" s="3"/>
    </row>
    <row r="915" spans="12:13" ht="15.75" customHeight="1">
      <c r="L915" s="3"/>
      <c r="M915" s="3"/>
    </row>
    <row r="916" spans="12:13" ht="15.75" customHeight="1">
      <c r="L916" s="3"/>
      <c r="M916" s="3"/>
    </row>
    <row r="917" spans="12:13" ht="15.75" customHeight="1">
      <c r="L917" s="3"/>
      <c r="M917" s="3"/>
    </row>
    <row r="918" spans="12:13" ht="15.75" customHeight="1">
      <c r="L918" s="3"/>
      <c r="M918" s="3"/>
    </row>
    <row r="919" spans="12:13" ht="15.75" customHeight="1">
      <c r="L919" s="3"/>
      <c r="M919" s="3"/>
    </row>
    <row r="920" spans="12:13" ht="15.75" customHeight="1">
      <c r="L920" s="3"/>
      <c r="M920" s="3"/>
    </row>
    <row r="921" spans="12:13" ht="15.75" customHeight="1">
      <c r="L921" s="3"/>
      <c r="M921" s="3"/>
    </row>
    <row r="922" spans="12:13" ht="15.75" customHeight="1">
      <c r="L922" s="3"/>
      <c r="M922" s="3"/>
    </row>
    <row r="923" spans="12:13" ht="15.75" customHeight="1">
      <c r="L923" s="3"/>
      <c r="M923" s="3"/>
    </row>
    <row r="924" spans="12:13" ht="15.75" customHeight="1">
      <c r="L924" s="3"/>
      <c r="M924" s="3"/>
    </row>
    <row r="925" spans="12:13" ht="15.75" customHeight="1">
      <c r="L925" s="3"/>
      <c r="M925" s="3"/>
    </row>
    <row r="926" spans="12:13" ht="15.75" customHeight="1">
      <c r="L926" s="3"/>
      <c r="M926" s="3"/>
    </row>
    <row r="927" spans="12:13" ht="15.75" customHeight="1">
      <c r="L927" s="3"/>
      <c r="M927" s="3"/>
    </row>
    <row r="928" spans="12:13" ht="15.75" customHeight="1">
      <c r="L928" s="3"/>
      <c r="M928" s="3"/>
    </row>
    <row r="929" spans="12:13" ht="15.75" customHeight="1">
      <c r="L929" s="3"/>
      <c r="M929" s="3"/>
    </row>
    <row r="930" spans="12:13" ht="15.75" customHeight="1">
      <c r="L930" s="3"/>
      <c r="M930" s="3"/>
    </row>
    <row r="931" spans="12:13" ht="15.75" customHeight="1">
      <c r="L931" s="3"/>
      <c r="M931" s="3"/>
    </row>
    <row r="932" spans="12:13" ht="15.75" customHeight="1">
      <c r="L932" s="3"/>
      <c r="M932" s="3"/>
    </row>
    <row r="933" spans="12:13" ht="15.75" customHeight="1">
      <c r="L933" s="3"/>
      <c r="M933" s="3"/>
    </row>
    <row r="934" spans="12:13" ht="15.75" customHeight="1">
      <c r="L934" s="3"/>
      <c r="M934" s="3"/>
    </row>
    <row r="935" spans="12:13" ht="15.75" customHeight="1">
      <c r="L935" s="3"/>
      <c r="M935" s="3"/>
    </row>
    <row r="936" spans="12:13" ht="15.75" customHeight="1">
      <c r="L936" s="3"/>
      <c r="M936" s="3"/>
    </row>
    <row r="937" spans="12:13" ht="15.75" customHeight="1">
      <c r="L937" s="3"/>
      <c r="M937" s="3"/>
    </row>
    <row r="938" spans="12:13" ht="15.75" customHeight="1">
      <c r="L938" s="3"/>
      <c r="M938" s="3"/>
    </row>
    <row r="939" spans="12:13" ht="15.75" customHeight="1">
      <c r="L939" s="3"/>
      <c r="M939" s="3"/>
    </row>
    <row r="940" spans="12:13" ht="15.75" customHeight="1">
      <c r="L940" s="3"/>
      <c r="M940" s="3"/>
    </row>
    <row r="941" spans="12:13" ht="15.75" customHeight="1">
      <c r="L941" s="3"/>
      <c r="M941" s="3"/>
    </row>
    <row r="942" spans="12:13" ht="15.75" customHeight="1">
      <c r="L942" s="3"/>
      <c r="M942" s="3"/>
    </row>
    <row r="943" spans="12:13" ht="15.75" customHeight="1">
      <c r="L943" s="3"/>
      <c r="M943" s="3"/>
    </row>
    <row r="944" spans="12:13" ht="15.75" customHeight="1">
      <c r="L944" s="3"/>
      <c r="M944" s="3"/>
    </row>
    <row r="945" spans="12:13" ht="15.75" customHeight="1">
      <c r="L945" s="3"/>
      <c r="M945" s="3"/>
    </row>
    <row r="946" spans="12:13" ht="15.75" customHeight="1">
      <c r="L946" s="3"/>
      <c r="M946" s="3"/>
    </row>
    <row r="947" spans="12:13" ht="15.75" customHeight="1">
      <c r="L947" s="3"/>
      <c r="M947" s="3"/>
    </row>
    <row r="948" spans="12:13" ht="15.75" customHeight="1">
      <c r="L948" s="3"/>
      <c r="M948" s="3"/>
    </row>
    <row r="949" spans="12:13" ht="15.75" customHeight="1">
      <c r="L949" s="3"/>
      <c r="M949" s="3"/>
    </row>
    <row r="950" spans="12:13" ht="15.75" customHeight="1">
      <c r="L950" s="3"/>
      <c r="M950" s="3"/>
    </row>
    <row r="951" spans="12:13" ht="15.75" customHeight="1">
      <c r="L951" s="3"/>
      <c r="M951" s="3"/>
    </row>
    <row r="952" spans="12:13" ht="15.75" customHeight="1">
      <c r="L952" s="3"/>
      <c r="M952" s="3"/>
    </row>
    <row r="953" spans="12:13" ht="15.75" customHeight="1">
      <c r="L953" s="3"/>
      <c r="M953" s="3"/>
    </row>
    <row r="954" spans="12:13" ht="15.75" customHeight="1">
      <c r="L954" s="3"/>
      <c r="M954" s="3"/>
    </row>
    <row r="955" spans="12:13" ht="15.75" customHeight="1">
      <c r="L955" s="3"/>
      <c r="M955" s="3"/>
    </row>
    <row r="956" spans="12:13" ht="15.75" customHeight="1">
      <c r="L956" s="3"/>
      <c r="M956" s="3"/>
    </row>
    <row r="957" spans="12:13" ht="15.75" customHeight="1">
      <c r="L957" s="3"/>
      <c r="M957" s="3"/>
    </row>
    <row r="958" spans="12:13" ht="15.75" customHeight="1">
      <c r="L958" s="3"/>
      <c r="M958" s="3"/>
    </row>
    <row r="959" spans="12:13" ht="15.75" customHeight="1">
      <c r="L959" s="3"/>
      <c r="M959" s="3"/>
    </row>
    <row r="960" spans="12:13" ht="15.75" customHeight="1">
      <c r="L960" s="3"/>
      <c r="M960" s="3"/>
    </row>
    <row r="961" spans="12:13" ht="15.75" customHeight="1">
      <c r="L961" s="3"/>
      <c r="M961" s="3"/>
    </row>
    <row r="962" spans="12:13" ht="15.75" customHeight="1">
      <c r="L962" s="3"/>
      <c r="M962" s="3"/>
    </row>
    <row r="963" spans="12:13" ht="15.75" customHeight="1">
      <c r="L963" s="3"/>
      <c r="M963" s="3"/>
    </row>
    <row r="964" spans="12:13" ht="15.75" customHeight="1">
      <c r="L964" s="3"/>
      <c r="M964" s="3"/>
    </row>
    <row r="965" spans="12:13" ht="15.75" customHeight="1">
      <c r="L965" s="3"/>
      <c r="M965" s="3"/>
    </row>
    <row r="966" spans="12:13" ht="15.75" customHeight="1">
      <c r="L966" s="3"/>
      <c r="M966" s="3"/>
    </row>
    <row r="967" spans="12:13" ht="15.75" customHeight="1">
      <c r="L967" s="3"/>
      <c r="M967" s="3"/>
    </row>
    <row r="968" spans="12:13" ht="15.75" customHeight="1">
      <c r="L968" s="3"/>
      <c r="M968" s="3"/>
    </row>
    <row r="969" spans="12:13" ht="15.75" customHeight="1">
      <c r="L969" s="3"/>
      <c r="M969" s="3"/>
    </row>
    <row r="970" spans="12:13" ht="15.75" customHeight="1">
      <c r="L970" s="3"/>
      <c r="M970" s="3"/>
    </row>
    <row r="971" spans="12:13" ht="15.75" customHeight="1">
      <c r="L971" s="3"/>
      <c r="M971" s="3"/>
    </row>
    <row r="972" spans="12:13" ht="15.75" customHeight="1">
      <c r="L972" s="3"/>
      <c r="M972" s="3"/>
    </row>
    <row r="973" spans="12:13" ht="15.75" customHeight="1">
      <c r="L973" s="3"/>
      <c r="M973" s="3"/>
    </row>
    <row r="974" spans="12:13" ht="15.75" customHeight="1">
      <c r="L974" s="3"/>
      <c r="M974" s="3"/>
    </row>
    <row r="975" spans="12:13" ht="15.75" customHeight="1">
      <c r="L975" s="3"/>
      <c r="M975" s="3"/>
    </row>
    <row r="976" spans="12:13" ht="15.75" customHeight="1">
      <c r="L976" s="3"/>
      <c r="M976" s="3"/>
    </row>
    <row r="977" spans="12:13" ht="15.75" customHeight="1">
      <c r="L977" s="3"/>
      <c r="M977" s="3"/>
    </row>
    <row r="978" spans="12:13" ht="15.75" customHeight="1">
      <c r="L978" s="3"/>
      <c r="M978" s="3"/>
    </row>
    <row r="979" spans="12:13" ht="15.75" customHeight="1">
      <c r="L979" s="3"/>
      <c r="M979" s="3"/>
    </row>
    <row r="980" spans="12:13" ht="15.75" customHeight="1">
      <c r="L980" s="3"/>
      <c r="M980" s="3"/>
    </row>
    <row r="981" spans="12:13" ht="15.75" customHeight="1">
      <c r="L981" s="3"/>
      <c r="M981" s="3"/>
    </row>
    <row r="982" spans="12:13" ht="15.75" customHeight="1">
      <c r="L982" s="3"/>
      <c r="M982" s="3"/>
    </row>
    <row r="983" spans="12:13" ht="15.75" customHeight="1">
      <c r="L983" s="3"/>
      <c r="M983" s="3"/>
    </row>
    <row r="984" spans="12:13" ht="15.75" customHeight="1">
      <c r="L984" s="3"/>
      <c r="M984" s="3"/>
    </row>
    <row r="985" spans="12:13" ht="15.75" customHeight="1">
      <c r="L985" s="3"/>
      <c r="M985" s="3"/>
    </row>
    <row r="986" spans="12:13" ht="15.75" customHeight="1">
      <c r="L986" s="3"/>
      <c r="M986" s="3"/>
    </row>
    <row r="987" spans="12:13" ht="15.75" customHeight="1">
      <c r="L987" s="3"/>
      <c r="M987" s="3"/>
    </row>
    <row r="988" spans="12:13" ht="15.75" customHeight="1">
      <c r="L988" s="3"/>
      <c r="M988" s="3"/>
    </row>
    <row r="989" spans="12:13" ht="15.75" customHeight="1">
      <c r="L989" s="3"/>
      <c r="M989" s="3"/>
    </row>
    <row r="990" spans="12:13" ht="15.75" customHeight="1">
      <c r="L990" s="3"/>
      <c r="M990" s="3"/>
    </row>
    <row r="991" spans="12:13" ht="15.75" customHeight="1">
      <c r="L991" s="3"/>
      <c r="M991" s="3"/>
    </row>
    <row r="992" spans="12:13" ht="15.75" customHeight="1">
      <c r="L992" s="3"/>
      <c r="M992" s="3"/>
    </row>
    <row r="993" spans="12:13" ht="15.75" customHeight="1">
      <c r="L993" s="3"/>
      <c r="M993" s="3"/>
    </row>
    <row r="994" spans="12:13" ht="15.75" customHeight="1">
      <c r="L994" s="3"/>
      <c r="M994" s="3"/>
    </row>
    <row r="995" spans="12:13" ht="15.75" customHeight="1">
      <c r="L995" s="3"/>
      <c r="M995" s="3"/>
    </row>
    <row r="996" spans="12:13" ht="15.75" customHeight="1">
      <c r="L996" s="3"/>
      <c r="M996" s="3"/>
    </row>
    <row r="997" spans="12:13" ht="15.75" customHeight="1">
      <c r="L997" s="3"/>
      <c r="M997" s="3"/>
    </row>
    <row r="998" spans="12:13" ht="15.75" customHeight="1">
      <c r="L998" s="3"/>
      <c r="M998" s="3"/>
    </row>
    <row r="999" spans="12:13" ht="15.75" customHeight="1">
      <c r="L999" s="3"/>
      <c r="M999" s="3"/>
    </row>
    <row r="1000" spans="12:13" ht="15.75" customHeight="1">
      <c r="L1000" s="3"/>
      <c r="M1000" s="3"/>
    </row>
  </sheetData>
  <mergeCells count="2">
    <mergeCell ref="D1:F1"/>
    <mergeCell ref="G1:H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4.44140625" defaultRowHeight="15" customHeight="1"/>
  <cols>
    <col min="1" max="2" width="8.6640625" customWidth="1"/>
    <col min="3" max="3" width="71.44140625" customWidth="1"/>
    <col min="4" max="26" width="8.6640625" customWidth="1"/>
  </cols>
  <sheetData>
    <row r="1" spans="1:4" ht="14.4">
      <c r="A1" t="s">
        <v>40</v>
      </c>
      <c r="B1" t="s">
        <v>41</v>
      </c>
      <c r="C1" t="s">
        <v>31</v>
      </c>
      <c r="D1" t="s">
        <v>118</v>
      </c>
    </row>
    <row r="2" spans="1:4" ht="14.4">
      <c r="A2">
        <v>1179</v>
      </c>
      <c r="B2">
        <v>197</v>
      </c>
      <c r="C2" t="s">
        <v>56</v>
      </c>
      <c r="D2" t="s">
        <v>119</v>
      </c>
    </row>
    <row r="3" spans="1:4" ht="14.4">
      <c r="A3">
        <v>2416</v>
      </c>
      <c r="B3">
        <v>203</v>
      </c>
      <c r="C3" t="s">
        <v>58</v>
      </c>
      <c r="D3" t="s">
        <v>119</v>
      </c>
    </row>
    <row r="4" spans="1:4" ht="14.4">
      <c r="A4">
        <v>1177</v>
      </c>
      <c r="B4">
        <v>208</v>
      </c>
      <c r="C4" t="s">
        <v>61</v>
      </c>
      <c r="D4" t="s">
        <v>119</v>
      </c>
    </row>
    <row r="5" spans="1:4" ht="14.4">
      <c r="A5">
        <v>1180</v>
      </c>
      <c r="B5">
        <v>209</v>
      </c>
      <c r="C5" t="s">
        <v>63</v>
      </c>
      <c r="D5" t="s">
        <v>119</v>
      </c>
    </row>
    <row r="6" spans="1:4" ht="14.4">
      <c r="A6">
        <v>2417</v>
      </c>
      <c r="B6">
        <v>211</v>
      </c>
      <c r="C6" t="s">
        <v>64</v>
      </c>
      <c r="D6" t="s">
        <v>119</v>
      </c>
    </row>
    <row r="7" spans="1:4" ht="14.4">
      <c r="A7">
        <v>2424</v>
      </c>
      <c r="B7">
        <v>216</v>
      </c>
      <c r="C7" t="s">
        <v>67</v>
      </c>
      <c r="D7" t="s">
        <v>119</v>
      </c>
    </row>
    <row r="8" spans="1:4" ht="14.4">
      <c r="A8">
        <v>859</v>
      </c>
      <c r="B8">
        <v>218</v>
      </c>
      <c r="C8" t="s">
        <v>69</v>
      </c>
      <c r="D8" t="s">
        <v>119</v>
      </c>
    </row>
    <row r="9" spans="1:4" ht="14.4">
      <c r="A9">
        <v>2366</v>
      </c>
      <c r="B9">
        <v>219</v>
      </c>
      <c r="C9" t="s">
        <v>71</v>
      </c>
      <c r="D9" t="s">
        <v>119</v>
      </c>
    </row>
    <row r="10" spans="1:4" ht="14.4">
      <c r="A10">
        <v>2407</v>
      </c>
      <c r="B10">
        <v>226</v>
      </c>
      <c r="C10" t="s">
        <v>72</v>
      </c>
      <c r="D10" t="s">
        <v>119</v>
      </c>
    </row>
    <row r="11" spans="1:4" ht="14.4">
      <c r="A11">
        <v>2370</v>
      </c>
      <c r="B11">
        <v>230</v>
      </c>
      <c r="C11" t="s">
        <v>74</v>
      </c>
      <c r="D11" t="s">
        <v>119</v>
      </c>
    </row>
    <row r="12" spans="1:4" ht="14.4">
      <c r="A12">
        <v>2388</v>
      </c>
      <c r="B12">
        <v>233</v>
      </c>
      <c r="C12" t="s">
        <v>75</v>
      </c>
      <c r="D12" t="s">
        <v>119</v>
      </c>
    </row>
    <row r="13" spans="1:4" ht="14.4">
      <c r="A13">
        <v>2390</v>
      </c>
      <c r="B13">
        <v>233</v>
      </c>
      <c r="C13" t="s">
        <v>77</v>
      </c>
      <c r="D13" t="s">
        <v>119</v>
      </c>
    </row>
    <row r="14" spans="1:4" ht="14.4">
      <c r="A14">
        <v>2411</v>
      </c>
      <c r="B14">
        <v>140</v>
      </c>
      <c r="C14" t="s">
        <v>81</v>
      </c>
      <c r="D14" t="s">
        <v>119</v>
      </c>
    </row>
    <row r="15" spans="1:4" ht="14.4">
      <c r="A15">
        <v>2399</v>
      </c>
      <c r="B15">
        <v>250</v>
      </c>
      <c r="C15" t="s">
        <v>82</v>
      </c>
      <c r="D15" t="s">
        <v>119</v>
      </c>
    </row>
    <row r="16" spans="1:4" ht="14.4">
      <c r="A16">
        <v>2234</v>
      </c>
      <c r="B16">
        <v>147</v>
      </c>
      <c r="C16" t="s">
        <v>83</v>
      </c>
      <c r="D16" t="s">
        <v>120</v>
      </c>
    </row>
    <row r="17" spans="1:4" ht="14.4">
      <c r="A17">
        <v>2381</v>
      </c>
      <c r="B17">
        <v>261</v>
      </c>
      <c r="C17" t="s">
        <v>85</v>
      </c>
      <c r="D17" t="s">
        <v>119</v>
      </c>
    </row>
    <row r="18" spans="1:4" ht="14.4">
      <c r="A18">
        <v>2593</v>
      </c>
      <c r="B18">
        <v>262</v>
      </c>
      <c r="C18" t="s">
        <v>87</v>
      </c>
      <c r="D18" t="s">
        <v>119</v>
      </c>
    </row>
    <row r="19" spans="1:4" ht="14.4">
      <c r="A19">
        <v>2409</v>
      </c>
      <c r="B19">
        <v>276</v>
      </c>
      <c r="C19" t="s">
        <v>88</v>
      </c>
      <c r="D19" t="s">
        <v>119</v>
      </c>
    </row>
    <row r="20" spans="1:4" ht="14.4">
      <c r="A20">
        <v>2403</v>
      </c>
      <c r="B20">
        <v>36</v>
      </c>
      <c r="C20" t="s">
        <v>90</v>
      </c>
      <c r="D20" t="s">
        <v>119</v>
      </c>
    </row>
    <row r="21" spans="1:4" ht="15.75" customHeight="1">
      <c r="A21">
        <v>2378</v>
      </c>
      <c r="B21">
        <v>271</v>
      </c>
      <c r="C21" t="s">
        <v>91</v>
      </c>
      <c r="D21" t="s">
        <v>119</v>
      </c>
    </row>
    <row r="22" spans="1:4" ht="15.75" customHeight="1">
      <c r="A22">
        <v>2415</v>
      </c>
      <c r="B22">
        <v>273</v>
      </c>
      <c r="C22" t="s">
        <v>93</v>
      </c>
      <c r="D22" t="s">
        <v>119</v>
      </c>
    </row>
    <row r="23" spans="1:4" ht="15.75" customHeight="1">
      <c r="A23">
        <v>861</v>
      </c>
      <c r="B23">
        <v>284</v>
      </c>
      <c r="C23" t="s">
        <v>94</v>
      </c>
      <c r="D23" t="s">
        <v>119</v>
      </c>
    </row>
    <row r="24" spans="1:4" ht="15.75" customHeight="1">
      <c r="A24">
        <v>1071</v>
      </c>
      <c r="B24">
        <v>9</v>
      </c>
      <c r="C24" t="s">
        <v>98</v>
      </c>
      <c r="D24" t="s">
        <v>121</v>
      </c>
    </row>
    <row r="25" spans="1:4" ht="15.75" customHeight="1">
      <c r="A25">
        <v>2359</v>
      </c>
      <c r="B25">
        <v>202</v>
      </c>
      <c r="C25" t="s">
        <v>99</v>
      </c>
      <c r="D25" t="s">
        <v>119</v>
      </c>
    </row>
    <row r="26" spans="1:4" ht="15.75" customHeight="1">
      <c r="A26">
        <v>731</v>
      </c>
      <c r="B26">
        <v>37</v>
      </c>
      <c r="C26" t="s">
        <v>101</v>
      </c>
      <c r="D26" t="s">
        <v>122</v>
      </c>
    </row>
    <row r="27" spans="1:4" ht="15.75" customHeight="1">
      <c r="A27">
        <v>2421</v>
      </c>
      <c r="B27">
        <v>290</v>
      </c>
      <c r="C27" t="s">
        <v>102</v>
      </c>
      <c r="D27" t="s">
        <v>119</v>
      </c>
    </row>
    <row r="28" spans="1:4" ht="15.75" customHeight="1">
      <c r="A28">
        <v>880</v>
      </c>
      <c r="B28">
        <v>292</v>
      </c>
      <c r="C28" t="s">
        <v>103</v>
      </c>
      <c r="D28" t="s">
        <v>119</v>
      </c>
    </row>
    <row r="29" spans="1:4" ht="15.75" customHeight="1">
      <c r="A29">
        <v>2231</v>
      </c>
      <c r="B29">
        <v>297</v>
      </c>
      <c r="C29" t="s">
        <v>104</v>
      </c>
      <c r="D29" t="s">
        <v>120</v>
      </c>
    </row>
    <row r="30" spans="1:4" ht="15.75" customHeight="1">
      <c r="A30">
        <v>2218</v>
      </c>
      <c r="B30">
        <v>298</v>
      </c>
      <c r="C30" t="s">
        <v>105</v>
      </c>
      <c r="D30" t="s">
        <v>120</v>
      </c>
    </row>
    <row r="31" spans="1:4" ht="15.75" customHeight="1">
      <c r="A31">
        <v>999</v>
      </c>
      <c r="C31" t="s">
        <v>106</v>
      </c>
      <c r="D31" t="s">
        <v>120</v>
      </c>
    </row>
    <row r="32" spans="1:4" ht="15.75" customHeight="1">
      <c r="A32">
        <v>1017</v>
      </c>
      <c r="B32">
        <v>307</v>
      </c>
      <c r="C32" t="s">
        <v>107</v>
      </c>
      <c r="D32" t="s">
        <v>120</v>
      </c>
    </row>
    <row r="33" spans="1:4" ht="15.75" customHeight="1">
      <c r="A33">
        <v>2232</v>
      </c>
      <c r="B33">
        <v>313</v>
      </c>
      <c r="C33" t="s">
        <v>108</v>
      </c>
      <c r="D33" t="s">
        <v>120</v>
      </c>
    </row>
    <row r="34" spans="1:4" ht="15.75" customHeight="1">
      <c r="A34">
        <v>2241</v>
      </c>
      <c r="B34">
        <v>314</v>
      </c>
      <c r="C34" t="s">
        <v>109</v>
      </c>
      <c r="D34" t="s">
        <v>120</v>
      </c>
    </row>
    <row r="35" spans="1:4" ht="15.75" customHeight="1">
      <c r="A35">
        <v>2223</v>
      </c>
      <c r="B35">
        <v>206</v>
      </c>
      <c r="C35" t="s">
        <v>110</v>
      </c>
      <c r="D35" t="s">
        <v>120</v>
      </c>
    </row>
    <row r="36" spans="1:4" ht="15.75" customHeight="1">
      <c r="A36">
        <v>914</v>
      </c>
      <c r="C36" t="s">
        <v>111</v>
      </c>
      <c r="D36" t="s">
        <v>120</v>
      </c>
    </row>
    <row r="37" spans="1:4" ht="15.75" customHeight="1">
      <c r="A37">
        <v>2220</v>
      </c>
      <c r="C37" t="s">
        <v>112</v>
      </c>
      <c r="D37" t="s">
        <v>120</v>
      </c>
    </row>
    <row r="38" spans="1:4" ht="15.75" customHeight="1">
      <c r="A38">
        <v>2225</v>
      </c>
      <c r="B38">
        <v>318</v>
      </c>
      <c r="C38" t="s">
        <v>113</v>
      </c>
      <c r="D38" t="s">
        <v>120</v>
      </c>
    </row>
    <row r="39" spans="1:4" ht="15.75" customHeight="1">
      <c r="A39">
        <v>2197</v>
      </c>
      <c r="B39">
        <v>48</v>
      </c>
      <c r="C39" t="s">
        <v>114</v>
      </c>
      <c r="D39" t="s">
        <v>123</v>
      </c>
    </row>
    <row r="40" spans="1:4" ht="15.75" customHeight="1">
      <c r="A40">
        <v>1123</v>
      </c>
      <c r="B40">
        <v>201</v>
      </c>
      <c r="C40" t="s">
        <v>115</v>
      </c>
      <c r="D40" t="s">
        <v>123</v>
      </c>
    </row>
    <row r="41" spans="1:4" ht="15.75" customHeight="1">
      <c r="A41">
        <v>1175</v>
      </c>
      <c r="B41">
        <v>265</v>
      </c>
      <c r="C41" t="s">
        <v>116</v>
      </c>
      <c r="D41" t="s">
        <v>123</v>
      </c>
    </row>
    <row r="42" spans="1:4" ht="15.75" customHeight="1">
      <c r="A42">
        <v>1049</v>
      </c>
      <c r="B42">
        <v>68</v>
      </c>
      <c r="C42" t="s">
        <v>117</v>
      </c>
      <c r="D42" t="s">
        <v>123</v>
      </c>
    </row>
    <row r="43" spans="1:4" ht="15.75" customHeight="1">
      <c r="A43">
        <v>1014</v>
      </c>
      <c r="B43">
        <v>2</v>
      </c>
      <c r="C43" t="s">
        <v>124</v>
      </c>
      <c r="D43" t="s">
        <v>126</v>
      </c>
    </row>
    <row r="44" spans="1:4" ht="15.75" customHeight="1">
      <c r="A44">
        <v>1070</v>
      </c>
      <c r="B44">
        <v>2</v>
      </c>
      <c r="C44" t="s">
        <v>127</v>
      </c>
      <c r="D44" t="s">
        <v>126</v>
      </c>
    </row>
    <row r="45" spans="1:4" ht="15.75" customHeight="1">
      <c r="A45">
        <v>1056</v>
      </c>
      <c r="B45">
        <v>2</v>
      </c>
      <c r="C45" t="s">
        <v>128</v>
      </c>
      <c r="D45" t="s">
        <v>126</v>
      </c>
    </row>
    <row r="46" spans="1:4" ht="15.75" customHeight="1">
      <c r="A46">
        <v>2644</v>
      </c>
      <c r="B46">
        <v>9</v>
      </c>
      <c r="C46" t="s">
        <v>129</v>
      </c>
      <c r="D46" t="s">
        <v>121</v>
      </c>
    </row>
    <row r="47" spans="1:4" ht="15.75" customHeight="1">
      <c r="A47">
        <v>1071</v>
      </c>
      <c r="B47">
        <v>9</v>
      </c>
      <c r="C47" t="s">
        <v>130</v>
      </c>
      <c r="D47" t="s">
        <v>121</v>
      </c>
    </row>
    <row r="48" spans="1:4" ht="15.75" customHeight="1">
      <c r="A48">
        <v>2156</v>
      </c>
      <c r="B48">
        <v>10</v>
      </c>
      <c r="C48" t="s">
        <v>131</v>
      </c>
      <c r="D48" t="s">
        <v>126</v>
      </c>
    </row>
    <row r="49" spans="1:4" ht="15.75" customHeight="1">
      <c r="A49">
        <v>1067</v>
      </c>
      <c r="B49">
        <v>11</v>
      </c>
      <c r="C49" t="s">
        <v>132</v>
      </c>
      <c r="D49" t="s">
        <v>126</v>
      </c>
    </row>
    <row r="50" spans="1:4" ht="15.75" customHeight="1">
      <c r="A50">
        <v>1054</v>
      </c>
      <c r="B50">
        <v>11</v>
      </c>
      <c r="C50" t="s">
        <v>135</v>
      </c>
      <c r="D50" t="s">
        <v>126</v>
      </c>
    </row>
    <row r="51" spans="1:4" ht="15.75" customHeight="1">
      <c r="A51">
        <v>1055</v>
      </c>
      <c r="B51">
        <v>11</v>
      </c>
      <c r="C51" t="s">
        <v>136</v>
      </c>
      <c r="D51" t="s">
        <v>126</v>
      </c>
    </row>
    <row r="52" spans="1:4" ht="15.75" customHeight="1">
      <c r="A52">
        <v>1010</v>
      </c>
      <c r="B52">
        <v>11</v>
      </c>
      <c r="C52" t="s">
        <v>137</v>
      </c>
      <c r="D52" t="s">
        <v>126</v>
      </c>
    </row>
    <row r="53" spans="1:4" ht="15.75" customHeight="1">
      <c r="A53">
        <v>1083</v>
      </c>
      <c r="B53">
        <v>13</v>
      </c>
      <c r="C53" t="s">
        <v>138</v>
      </c>
      <c r="D53" t="s">
        <v>126</v>
      </c>
    </row>
    <row r="54" spans="1:4" ht="15.75" customHeight="1">
      <c r="A54">
        <v>1009</v>
      </c>
      <c r="B54">
        <v>15</v>
      </c>
      <c r="C54" t="s">
        <v>139</v>
      </c>
      <c r="D54" t="s">
        <v>121</v>
      </c>
    </row>
    <row r="55" spans="1:4" ht="15.75" customHeight="1">
      <c r="A55">
        <v>904</v>
      </c>
      <c r="B55">
        <v>15</v>
      </c>
      <c r="C55" t="s">
        <v>140</v>
      </c>
      <c r="D55" t="s">
        <v>121</v>
      </c>
    </row>
    <row r="56" spans="1:4" ht="15.75" customHeight="1">
      <c r="A56">
        <v>2660</v>
      </c>
      <c r="B56">
        <v>16</v>
      </c>
      <c r="C56" t="s">
        <v>141</v>
      </c>
      <c r="D56" t="s">
        <v>121</v>
      </c>
    </row>
    <row r="57" spans="1:4" ht="15.75" customHeight="1">
      <c r="A57">
        <v>2661</v>
      </c>
      <c r="B57">
        <v>16</v>
      </c>
      <c r="C57" t="s">
        <v>141</v>
      </c>
      <c r="D57" t="s">
        <v>121</v>
      </c>
    </row>
    <row r="58" spans="1:4" ht="15.75" customHeight="1">
      <c r="A58">
        <v>2167</v>
      </c>
      <c r="B58">
        <v>18</v>
      </c>
      <c r="C58" t="s">
        <v>142</v>
      </c>
      <c r="D58" t="s">
        <v>126</v>
      </c>
    </row>
    <row r="59" spans="1:4" ht="15.75" customHeight="1">
      <c r="A59">
        <v>1112</v>
      </c>
      <c r="B59">
        <v>18</v>
      </c>
      <c r="C59" t="s">
        <v>144</v>
      </c>
      <c r="D59" t="s">
        <v>126</v>
      </c>
    </row>
    <row r="60" spans="1:4" ht="15.75" customHeight="1">
      <c r="A60">
        <v>1187</v>
      </c>
      <c r="B60">
        <v>18</v>
      </c>
      <c r="C60" t="s">
        <v>145</v>
      </c>
      <c r="D60" t="s">
        <v>126</v>
      </c>
    </row>
    <row r="61" spans="1:4" ht="15.75" customHeight="1">
      <c r="A61">
        <v>1088</v>
      </c>
      <c r="B61">
        <v>23</v>
      </c>
      <c r="C61" t="s">
        <v>147</v>
      </c>
      <c r="D61" t="s">
        <v>126</v>
      </c>
    </row>
    <row r="62" spans="1:4" ht="15.75" customHeight="1">
      <c r="A62">
        <v>1111</v>
      </c>
      <c r="B62">
        <v>24</v>
      </c>
      <c r="C62" t="s">
        <v>148</v>
      </c>
      <c r="D62" t="s">
        <v>126</v>
      </c>
    </row>
    <row r="63" spans="1:4" ht="15.75" customHeight="1">
      <c r="A63">
        <v>2177</v>
      </c>
      <c r="B63">
        <v>26</v>
      </c>
      <c r="C63" t="s">
        <v>149</v>
      </c>
      <c r="D63" t="s">
        <v>126</v>
      </c>
    </row>
    <row r="64" spans="1:4" ht="15.75" customHeight="1">
      <c r="A64">
        <v>1113</v>
      </c>
      <c r="B64">
        <v>27</v>
      </c>
      <c r="C64" t="s">
        <v>150</v>
      </c>
      <c r="D64" t="s">
        <v>126</v>
      </c>
    </row>
    <row r="65" spans="1:4" ht="15.75" customHeight="1">
      <c r="A65">
        <v>2677</v>
      </c>
      <c r="B65">
        <v>27</v>
      </c>
      <c r="C65" t="s">
        <v>150</v>
      </c>
      <c r="D65" t="s">
        <v>126</v>
      </c>
    </row>
    <row r="66" spans="1:4" ht="15.75" customHeight="1">
      <c r="A66">
        <v>2403</v>
      </c>
      <c r="B66">
        <v>36</v>
      </c>
      <c r="C66" t="s">
        <v>151</v>
      </c>
      <c r="D66" t="s">
        <v>122</v>
      </c>
    </row>
    <row r="67" spans="1:4" ht="15.75" customHeight="1">
      <c r="A67">
        <v>731</v>
      </c>
      <c r="B67">
        <v>37</v>
      </c>
      <c r="C67" t="s">
        <v>152</v>
      </c>
      <c r="D67" t="s">
        <v>122</v>
      </c>
    </row>
    <row r="68" spans="1:4" ht="15.75" customHeight="1">
      <c r="A68">
        <v>971</v>
      </c>
      <c r="B68">
        <v>40</v>
      </c>
      <c r="C68" t="s">
        <v>153</v>
      </c>
      <c r="D68" t="s">
        <v>154</v>
      </c>
    </row>
    <row r="69" spans="1:4" ht="15.75" customHeight="1">
      <c r="A69">
        <v>2197</v>
      </c>
      <c r="B69">
        <v>48</v>
      </c>
      <c r="C69" t="s">
        <v>155</v>
      </c>
      <c r="D69" t="s">
        <v>123</v>
      </c>
    </row>
    <row r="70" spans="1:4" ht="15.75" customHeight="1">
      <c r="A70">
        <v>1123</v>
      </c>
      <c r="B70">
        <v>50</v>
      </c>
      <c r="C70" t="s">
        <v>156</v>
      </c>
      <c r="D70" t="s">
        <v>123</v>
      </c>
    </row>
    <row r="71" spans="1:4" ht="15.75" customHeight="1">
      <c r="A71">
        <v>1020</v>
      </c>
      <c r="B71">
        <v>51</v>
      </c>
      <c r="C71" t="s">
        <v>157</v>
      </c>
      <c r="D71" t="s">
        <v>123</v>
      </c>
    </row>
    <row r="72" spans="1:4" ht="15.75" customHeight="1">
      <c r="A72">
        <v>1065</v>
      </c>
      <c r="B72">
        <v>62</v>
      </c>
      <c r="C72" t="s">
        <v>158</v>
      </c>
      <c r="D72" t="s">
        <v>123</v>
      </c>
    </row>
    <row r="73" spans="1:4" ht="15.75" customHeight="1">
      <c r="A73">
        <v>2183</v>
      </c>
      <c r="B73">
        <v>64</v>
      </c>
      <c r="C73" t="s">
        <v>159</v>
      </c>
      <c r="D73" t="s">
        <v>123</v>
      </c>
    </row>
    <row r="74" spans="1:4" ht="15.75" customHeight="1">
      <c r="A74">
        <v>1049</v>
      </c>
      <c r="B74">
        <v>68</v>
      </c>
      <c r="C74" t="s">
        <v>160</v>
      </c>
      <c r="D74" t="s">
        <v>123</v>
      </c>
    </row>
    <row r="75" spans="1:4" ht="15.75" customHeight="1">
      <c r="A75">
        <v>1129</v>
      </c>
      <c r="B75">
        <v>71</v>
      </c>
      <c r="C75" t="s">
        <v>161</v>
      </c>
      <c r="D75" t="s">
        <v>123</v>
      </c>
    </row>
    <row r="76" spans="1:4" ht="15.75" customHeight="1">
      <c r="A76">
        <v>2491</v>
      </c>
      <c r="B76">
        <v>73</v>
      </c>
      <c r="C76" t="s">
        <v>162</v>
      </c>
      <c r="D76" t="s">
        <v>123</v>
      </c>
    </row>
    <row r="77" spans="1:4" ht="15.75" customHeight="1">
      <c r="A77">
        <v>896</v>
      </c>
      <c r="B77">
        <v>85</v>
      </c>
      <c r="C77" t="s">
        <v>163</v>
      </c>
      <c r="D77" t="s">
        <v>154</v>
      </c>
    </row>
    <row r="78" spans="1:4" ht="15.75" customHeight="1">
      <c r="A78">
        <v>922</v>
      </c>
      <c r="B78">
        <v>105</v>
      </c>
      <c r="C78" t="s">
        <v>164</v>
      </c>
      <c r="D78" t="s">
        <v>154</v>
      </c>
    </row>
    <row r="79" spans="1:4" ht="15.75" customHeight="1">
      <c r="A79">
        <v>2219</v>
      </c>
      <c r="B79">
        <v>132</v>
      </c>
      <c r="C79" t="s">
        <v>165</v>
      </c>
      <c r="D79" t="s">
        <v>154</v>
      </c>
    </row>
    <row r="80" spans="1:4" ht="15.75" customHeight="1">
      <c r="A80">
        <v>2234</v>
      </c>
      <c r="B80">
        <v>147</v>
      </c>
      <c r="C80" t="s">
        <v>166</v>
      </c>
      <c r="D80" t="s">
        <v>120</v>
      </c>
    </row>
    <row r="81" spans="1:4" ht="15.75" customHeight="1">
      <c r="A81">
        <v>2207</v>
      </c>
      <c r="B81">
        <v>160</v>
      </c>
      <c r="C81" t="s">
        <v>167</v>
      </c>
      <c r="D81" t="s">
        <v>154</v>
      </c>
    </row>
    <row r="82" spans="1:4" ht="15.75" customHeight="1">
      <c r="A82">
        <v>1127</v>
      </c>
      <c r="B82">
        <v>168</v>
      </c>
      <c r="C82" t="s">
        <v>168</v>
      </c>
      <c r="D82" t="s">
        <v>154</v>
      </c>
    </row>
    <row r="83" spans="1:4" ht="15.75" customHeight="1">
      <c r="A83">
        <v>2205</v>
      </c>
      <c r="B83">
        <v>174</v>
      </c>
      <c r="C83" t="s">
        <v>169</v>
      </c>
      <c r="D83" t="s">
        <v>154</v>
      </c>
    </row>
    <row r="84" spans="1:4" ht="15.75" customHeight="1">
      <c r="A84">
        <v>2201</v>
      </c>
      <c r="B84">
        <v>185</v>
      </c>
      <c r="C84" t="s">
        <v>170</v>
      </c>
      <c r="D84" t="s">
        <v>154</v>
      </c>
    </row>
    <row r="85" spans="1:4" ht="15.75" customHeight="1">
      <c r="A85">
        <v>1179</v>
      </c>
      <c r="B85">
        <v>197</v>
      </c>
      <c r="C85" t="s">
        <v>171</v>
      </c>
      <c r="D85" t="s">
        <v>119</v>
      </c>
    </row>
    <row r="86" spans="1:4" ht="15.75" customHeight="1">
      <c r="A86">
        <v>2416</v>
      </c>
      <c r="B86">
        <v>203</v>
      </c>
      <c r="C86" t="s">
        <v>172</v>
      </c>
      <c r="D86" t="s">
        <v>119</v>
      </c>
    </row>
    <row r="87" spans="1:4" ht="15.75" customHeight="1">
      <c r="A87">
        <v>2417</v>
      </c>
      <c r="B87">
        <v>211</v>
      </c>
      <c r="C87" t="s">
        <v>173</v>
      </c>
      <c r="D87" t="s">
        <v>119</v>
      </c>
    </row>
    <row r="88" spans="1:4" ht="15.75" customHeight="1">
      <c r="A88">
        <v>2364</v>
      </c>
      <c r="B88">
        <v>214</v>
      </c>
      <c r="C88" t="s">
        <v>174</v>
      </c>
      <c r="D88" t="s">
        <v>119</v>
      </c>
    </row>
    <row r="89" spans="1:4" ht="15.75" customHeight="1">
      <c r="A89">
        <v>2424</v>
      </c>
      <c r="B89">
        <v>216</v>
      </c>
      <c r="C89" t="s">
        <v>175</v>
      </c>
      <c r="D89" t="s">
        <v>119</v>
      </c>
    </row>
    <row r="90" spans="1:4" ht="15.75" customHeight="1">
      <c r="A90">
        <v>859</v>
      </c>
      <c r="B90">
        <v>218</v>
      </c>
      <c r="C90" t="s">
        <v>176</v>
      </c>
      <c r="D90" t="s">
        <v>119</v>
      </c>
    </row>
    <row r="91" spans="1:4" ht="15.75" customHeight="1">
      <c r="A91">
        <v>2366</v>
      </c>
      <c r="B91">
        <v>219</v>
      </c>
      <c r="C91" t="s">
        <v>177</v>
      </c>
      <c r="D91" t="s">
        <v>119</v>
      </c>
    </row>
    <row r="92" spans="1:4" ht="15.75" customHeight="1">
      <c r="A92">
        <v>2407</v>
      </c>
      <c r="B92">
        <v>226</v>
      </c>
      <c r="C92" t="s">
        <v>178</v>
      </c>
      <c r="D92" t="s">
        <v>119</v>
      </c>
    </row>
    <row r="93" spans="1:4" ht="15.75" customHeight="1">
      <c r="A93">
        <v>2370</v>
      </c>
      <c r="B93">
        <v>230</v>
      </c>
      <c r="C93" t="s">
        <v>179</v>
      </c>
      <c r="D93" t="s">
        <v>119</v>
      </c>
    </row>
    <row r="94" spans="1:4" ht="15.75" customHeight="1">
      <c r="A94">
        <v>2388</v>
      </c>
      <c r="B94">
        <v>233</v>
      </c>
      <c r="C94" t="s">
        <v>180</v>
      </c>
      <c r="D94" t="s">
        <v>119</v>
      </c>
    </row>
    <row r="95" spans="1:4" ht="15.75" customHeight="1">
      <c r="A95">
        <v>2399</v>
      </c>
      <c r="B95">
        <v>250</v>
      </c>
      <c r="C95" t="s">
        <v>181</v>
      </c>
      <c r="D95" t="s">
        <v>119</v>
      </c>
    </row>
    <row r="96" spans="1:4" ht="15.75" customHeight="1">
      <c r="A96">
        <v>2381</v>
      </c>
      <c r="B96">
        <v>261</v>
      </c>
      <c r="C96" t="s">
        <v>182</v>
      </c>
      <c r="D96" t="s">
        <v>119</v>
      </c>
    </row>
    <row r="97" spans="1:4" ht="15.75" customHeight="1">
      <c r="A97">
        <v>2593</v>
      </c>
      <c r="B97">
        <v>262</v>
      </c>
      <c r="C97" t="s">
        <v>183</v>
      </c>
      <c r="D97" t="s">
        <v>119</v>
      </c>
    </row>
    <row r="98" spans="1:4" ht="15.75" customHeight="1">
      <c r="A98">
        <v>1175</v>
      </c>
      <c r="B98">
        <v>265</v>
      </c>
      <c r="C98" t="s">
        <v>184</v>
      </c>
      <c r="D98" t="s">
        <v>119</v>
      </c>
    </row>
    <row r="99" spans="1:4" ht="15.75" customHeight="1">
      <c r="A99">
        <v>2378</v>
      </c>
      <c r="B99">
        <v>271</v>
      </c>
      <c r="C99" t="s">
        <v>185</v>
      </c>
      <c r="D99" t="s">
        <v>119</v>
      </c>
    </row>
    <row r="100" spans="1:4" ht="15.75" customHeight="1">
      <c r="A100">
        <v>2415</v>
      </c>
      <c r="B100">
        <v>273</v>
      </c>
      <c r="C100" t="s">
        <v>186</v>
      </c>
      <c r="D100" t="s">
        <v>119</v>
      </c>
    </row>
    <row r="101" spans="1:4" ht="15.75" customHeight="1">
      <c r="A101">
        <v>2409</v>
      </c>
      <c r="B101">
        <v>276</v>
      </c>
      <c r="C101" t="s">
        <v>187</v>
      </c>
      <c r="D101" t="s">
        <v>119</v>
      </c>
    </row>
    <row r="102" spans="1:4" ht="15.75" customHeight="1">
      <c r="A102">
        <v>861</v>
      </c>
      <c r="B102">
        <v>285</v>
      </c>
      <c r="C102" t="s">
        <v>188</v>
      </c>
      <c r="D102" t="s">
        <v>119</v>
      </c>
    </row>
    <row r="103" spans="1:4" ht="15.75" customHeight="1">
      <c r="A103">
        <v>2421</v>
      </c>
      <c r="B103">
        <v>290</v>
      </c>
      <c r="C103" t="s">
        <v>189</v>
      </c>
      <c r="D103" t="s">
        <v>119</v>
      </c>
    </row>
    <row r="104" spans="1:4" ht="15.75" customHeight="1">
      <c r="A104">
        <v>880</v>
      </c>
      <c r="B104">
        <v>291</v>
      </c>
      <c r="C104" t="s">
        <v>190</v>
      </c>
      <c r="D104" t="s">
        <v>119</v>
      </c>
    </row>
    <row r="105" spans="1:4" ht="15.75" customHeight="1">
      <c r="A105">
        <v>2396</v>
      </c>
      <c r="B105">
        <v>292</v>
      </c>
      <c r="C105" t="s">
        <v>191</v>
      </c>
      <c r="D105" t="s">
        <v>119</v>
      </c>
    </row>
    <row r="106" spans="1:4" ht="15.75" customHeight="1">
      <c r="A106">
        <v>2384</v>
      </c>
      <c r="B106">
        <v>296</v>
      </c>
      <c r="C106" t="s">
        <v>192</v>
      </c>
      <c r="D106" t="s">
        <v>121</v>
      </c>
    </row>
    <row r="107" spans="1:4" ht="15.75" customHeight="1">
      <c r="A107">
        <v>2385</v>
      </c>
      <c r="B107">
        <v>296</v>
      </c>
      <c r="C107" t="s">
        <v>193</v>
      </c>
      <c r="D107" t="s">
        <v>121</v>
      </c>
    </row>
    <row r="108" spans="1:4" ht="15.75" customHeight="1">
      <c r="A108">
        <v>2231</v>
      </c>
      <c r="B108">
        <v>297</v>
      </c>
      <c r="C108" t="s">
        <v>194</v>
      </c>
      <c r="D108" t="s">
        <v>120</v>
      </c>
    </row>
    <row r="109" spans="1:4" ht="15.75" customHeight="1">
      <c r="A109">
        <v>2218</v>
      </c>
      <c r="B109">
        <v>298</v>
      </c>
      <c r="C109" t="s">
        <v>195</v>
      </c>
      <c r="D109" t="s">
        <v>120</v>
      </c>
    </row>
    <row r="110" spans="1:4" ht="15.75" customHeight="1">
      <c r="A110">
        <v>2216</v>
      </c>
      <c r="B110">
        <v>299</v>
      </c>
      <c r="C110" t="s">
        <v>196</v>
      </c>
      <c r="D110" t="s">
        <v>120</v>
      </c>
    </row>
    <row r="111" spans="1:4" ht="15.75" customHeight="1">
      <c r="A111">
        <v>2245</v>
      </c>
      <c r="B111">
        <v>300</v>
      </c>
      <c r="C111" t="s">
        <v>197</v>
      </c>
      <c r="D111" t="s">
        <v>120</v>
      </c>
    </row>
    <row r="112" spans="1:4" ht="15.75" customHeight="1">
      <c r="A112">
        <v>2224</v>
      </c>
      <c r="B112">
        <v>304</v>
      </c>
      <c r="C112" t="s">
        <v>198</v>
      </c>
      <c r="D112" t="s">
        <v>120</v>
      </c>
    </row>
    <row r="113" spans="1:4" ht="15.75" customHeight="1">
      <c r="A113">
        <v>2227</v>
      </c>
      <c r="B113">
        <v>306</v>
      </c>
      <c r="C113" t="s">
        <v>199</v>
      </c>
      <c r="D113" t="s">
        <v>120</v>
      </c>
    </row>
    <row r="114" spans="1:4" ht="15.75" customHeight="1">
      <c r="A114">
        <v>1186</v>
      </c>
      <c r="B114">
        <v>309</v>
      </c>
      <c r="C114" t="s">
        <v>200</v>
      </c>
      <c r="D114" t="s">
        <v>120</v>
      </c>
    </row>
    <row r="115" spans="1:4" ht="15.75" customHeight="1">
      <c r="A115">
        <v>2235</v>
      </c>
      <c r="B115">
        <v>311</v>
      </c>
      <c r="C115" t="s">
        <v>201</v>
      </c>
      <c r="D115" t="s">
        <v>120</v>
      </c>
    </row>
    <row r="116" spans="1:4" ht="15.75" customHeight="1">
      <c r="A116">
        <v>2232</v>
      </c>
      <c r="B116">
        <v>313</v>
      </c>
      <c r="C116" t="s">
        <v>202</v>
      </c>
      <c r="D116" t="s">
        <v>120</v>
      </c>
    </row>
    <row r="117" spans="1:4" ht="15.75" customHeight="1">
      <c r="A117">
        <v>2241</v>
      </c>
      <c r="B117">
        <v>314</v>
      </c>
      <c r="C117" t="s">
        <v>203</v>
      </c>
      <c r="D117" t="s">
        <v>120</v>
      </c>
    </row>
    <row r="118" spans="1:4" ht="15.75" customHeight="1">
      <c r="A118">
        <v>2213</v>
      </c>
      <c r="B118">
        <v>315</v>
      </c>
      <c r="C118" t="s">
        <v>204</v>
      </c>
      <c r="D118" t="s">
        <v>120</v>
      </c>
    </row>
    <row r="119" spans="1:4" ht="15.75" customHeight="1">
      <c r="A119">
        <v>2225</v>
      </c>
      <c r="B119">
        <v>318</v>
      </c>
      <c r="C119" t="s">
        <v>205</v>
      </c>
      <c r="D119" t="s">
        <v>120</v>
      </c>
    </row>
    <row r="120" spans="1:4" ht="15.75" customHeight="1">
      <c r="A120">
        <v>995</v>
      </c>
      <c r="B120">
        <v>319</v>
      </c>
      <c r="C120" t="s">
        <v>206</v>
      </c>
      <c r="D120" t="s">
        <v>207</v>
      </c>
    </row>
    <row r="121" spans="1:4" ht="15.75" customHeight="1">
      <c r="A121">
        <v>997</v>
      </c>
      <c r="B121">
        <v>319</v>
      </c>
      <c r="C121" t="s">
        <v>208</v>
      </c>
      <c r="D121" t="s">
        <v>207</v>
      </c>
    </row>
    <row r="122" spans="1:4" ht="15.75" customHeight="1">
      <c r="A122">
        <v>996</v>
      </c>
      <c r="B122">
        <v>319</v>
      </c>
      <c r="C122" t="s">
        <v>209</v>
      </c>
      <c r="D122" t="s">
        <v>207</v>
      </c>
    </row>
    <row r="123" spans="1:4" ht="15.75" customHeight="1">
      <c r="A123">
        <v>981</v>
      </c>
      <c r="B123">
        <v>319</v>
      </c>
      <c r="C123" t="s">
        <v>210</v>
      </c>
      <c r="D123" t="s">
        <v>207</v>
      </c>
    </row>
    <row r="124" spans="1:4" ht="15.75" customHeight="1">
      <c r="A124">
        <v>991</v>
      </c>
      <c r="B124">
        <v>319</v>
      </c>
      <c r="C124" t="s">
        <v>211</v>
      </c>
      <c r="D124" t="s">
        <v>207</v>
      </c>
    </row>
    <row r="125" spans="1:4" ht="15.75" customHeight="1">
      <c r="A125">
        <v>2315</v>
      </c>
      <c r="B125">
        <v>319</v>
      </c>
      <c r="C125" t="s">
        <v>212</v>
      </c>
      <c r="D125" t="s">
        <v>207</v>
      </c>
    </row>
    <row r="126" spans="1:4" ht="15.75" customHeight="1">
      <c r="A126">
        <v>989</v>
      </c>
      <c r="B126">
        <v>319</v>
      </c>
      <c r="C126" t="s">
        <v>213</v>
      </c>
      <c r="D126" t="s">
        <v>207</v>
      </c>
    </row>
    <row r="127" spans="1:4" ht="15.75" customHeight="1">
      <c r="A127">
        <v>1030</v>
      </c>
      <c r="B127">
        <v>319</v>
      </c>
      <c r="C127" t="s">
        <v>214</v>
      </c>
      <c r="D127" t="s">
        <v>207</v>
      </c>
    </row>
    <row r="128" spans="1:4" ht="15.75" customHeight="1">
      <c r="A128">
        <v>1029</v>
      </c>
      <c r="B128">
        <v>319</v>
      </c>
      <c r="C128" t="s">
        <v>215</v>
      </c>
      <c r="D128" t="s">
        <v>207</v>
      </c>
    </row>
    <row r="129" spans="1:4" ht="15.75" customHeight="1">
      <c r="A129">
        <v>2292</v>
      </c>
      <c r="B129">
        <v>323</v>
      </c>
      <c r="C129" t="s">
        <v>216</v>
      </c>
      <c r="D129" t="s">
        <v>207</v>
      </c>
    </row>
    <row r="130" spans="1:4" ht="15.75" customHeight="1">
      <c r="A130">
        <v>2267</v>
      </c>
      <c r="B130">
        <v>331</v>
      </c>
      <c r="C130" t="s">
        <v>217</v>
      </c>
      <c r="D130" t="s">
        <v>207</v>
      </c>
    </row>
    <row r="131" spans="1:4" ht="15.75" customHeight="1">
      <c r="A131">
        <v>974</v>
      </c>
      <c r="B131">
        <v>331</v>
      </c>
      <c r="C131" t="s">
        <v>218</v>
      </c>
      <c r="D131" t="s">
        <v>207</v>
      </c>
    </row>
    <row r="132" spans="1:4" ht="15.75" customHeight="1">
      <c r="A132">
        <v>2266</v>
      </c>
      <c r="B132">
        <v>331</v>
      </c>
      <c r="C132" t="s">
        <v>219</v>
      </c>
      <c r="D132" t="s">
        <v>207</v>
      </c>
    </row>
    <row r="133" spans="1:4" ht="15.75" customHeight="1">
      <c r="A133">
        <v>1080</v>
      </c>
      <c r="B133">
        <v>331</v>
      </c>
      <c r="C133" t="s">
        <v>220</v>
      </c>
      <c r="D133" t="s">
        <v>207</v>
      </c>
    </row>
    <row r="134" spans="1:4" ht="15.75" customHeight="1">
      <c r="A134">
        <v>2692</v>
      </c>
      <c r="B134">
        <v>331</v>
      </c>
      <c r="C134" t="s">
        <v>221</v>
      </c>
      <c r="D134" t="s">
        <v>207</v>
      </c>
    </row>
    <row r="135" spans="1:4" ht="15.75" customHeight="1">
      <c r="A135">
        <v>2693</v>
      </c>
      <c r="B135">
        <v>331</v>
      </c>
      <c r="C135" t="s">
        <v>222</v>
      </c>
      <c r="D135" t="s">
        <v>207</v>
      </c>
    </row>
    <row r="136" spans="1:4" ht="15.75" customHeight="1">
      <c r="A136">
        <v>2691</v>
      </c>
      <c r="B136">
        <v>331</v>
      </c>
      <c r="C136" t="s">
        <v>223</v>
      </c>
      <c r="D136" t="s">
        <v>207</v>
      </c>
    </row>
    <row r="137" spans="1:4" ht="15.75" customHeight="1">
      <c r="A137">
        <v>2697</v>
      </c>
      <c r="B137">
        <v>333</v>
      </c>
      <c r="C137" t="s">
        <v>224</v>
      </c>
      <c r="D137" t="s">
        <v>207</v>
      </c>
    </row>
    <row r="138" spans="1:4" ht="15.75" customHeight="1">
      <c r="A138">
        <v>29696</v>
      </c>
      <c r="B138">
        <v>333</v>
      </c>
      <c r="C138" t="s">
        <v>225</v>
      </c>
      <c r="D138" t="s">
        <v>207</v>
      </c>
    </row>
    <row r="139" spans="1:4" ht="15.75" customHeight="1">
      <c r="A139">
        <v>2699</v>
      </c>
      <c r="B139">
        <v>333</v>
      </c>
      <c r="C139" t="s">
        <v>226</v>
      </c>
      <c r="D139" t="s">
        <v>207</v>
      </c>
    </row>
    <row r="140" spans="1:4" ht="15.75" customHeight="1">
      <c r="A140">
        <v>2698</v>
      </c>
      <c r="B140">
        <v>333</v>
      </c>
      <c r="C140" t="s">
        <v>227</v>
      </c>
      <c r="D140" t="s">
        <v>207</v>
      </c>
    </row>
    <row r="141" spans="1:4" ht="15.75" customHeight="1">
      <c r="A141">
        <v>688</v>
      </c>
      <c r="B141">
        <v>333</v>
      </c>
      <c r="C141" t="s">
        <v>228</v>
      </c>
      <c r="D141" t="s">
        <v>207</v>
      </c>
    </row>
    <row r="142" spans="1:4" ht="15.75" customHeight="1">
      <c r="A142">
        <v>2701</v>
      </c>
      <c r="B142">
        <v>333</v>
      </c>
      <c r="C142" t="s">
        <v>229</v>
      </c>
      <c r="D142" t="s">
        <v>207</v>
      </c>
    </row>
    <row r="143" spans="1:4" ht="15.75" customHeight="1">
      <c r="A143">
        <v>2700</v>
      </c>
      <c r="B143">
        <v>333</v>
      </c>
      <c r="C143" t="s">
        <v>230</v>
      </c>
      <c r="D143" t="s">
        <v>207</v>
      </c>
    </row>
    <row r="144" spans="1:4" ht="15.75" customHeight="1">
      <c r="A144">
        <v>2695</v>
      </c>
      <c r="B144">
        <v>333</v>
      </c>
      <c r="C144" t="s">
        <v>231</v>
      </c>
      <c r="D144" t="s">
        <v>207</v>
      </c>
    </row>
    <row r="145" spans="1:4" ht="15.75" customHeight="1">
      <c r="A145">
        <v>2694</v>
      </c>
      <c r="B145">
        <v>333</v>
      </c>
      <c r="C145" t="s">
        <v>232</v>
      </c>
      <c r="D145" t="s">
        <v>207</v>
      </c>
    </row>
    <row r="146" spans="1:4" ht="15.75" customHeight="1">
      <c r="A146">
        <v>2257</v>
      </c>
      <c r="B146">
        <v>333</v>
      </c>
      <c r="C146" t="s">
        <v>233</v>
      </c>
      <c r="D146" t="s">
        <v>207</v>
      </c>
    </row>
    <row r="147" spans="1:4" ht="15.75" customHeight="1">
      <c r="A147">
        <v>2322</v>
      </c>
      <c r="B147">
        <v>336</v>
      </c>
      <c r="C147" t="s">
        <v>234</v>
      </c>
      <c r="D147" t="s">
        <v>207</v>
      </c>
    </row>
    <row r="148" spans="1:4" ht="15.75" customHeight="1">
      <c r="A148">
        <v>2305</v>
      </c>
      <c r="B148">
        <v>336</v>
      </c>
      <c r="C148" t="s">
        <v>234</v>
      </c>
      <c r="D148" t="s">
        <v>207</v>
      </c>
    </row>
    <row r="149" spans="1:4" ht="15.75" customHeight="1">
      <c r="A149">
        <v>982</v>
      </c>
      <c r="B149">
        <v>336</v>
      </c>
      <c r="C149" t="s">
        <v>234</v>
      </c>
      <c r="D149" t="s">
        <v>207</v>
      </c>
    </row>
    <row r="150" spans="1:4" ht="15.75" customHeight="1">
      <c r="A150">
        <v>2127</v>
      </c>
      <c r="B150">
        <v>340</v>
      </c>
      <c r="C150" t="s">
        <v>235</v>
      </c>
      <c r="D150" t="s">
        <v>236</v>
      </c>
    </row>
    <row r="151" spans="1:4" ht="15.75" customHeight="1">
      <c r="A151">
        <v>2125</v>
      </c>
      <c r="B151">
        <v>341</v>
      </c>
      <c r="C151" t="s">
        <v>237</v>
      </c>
      <c r="D151" t="s">
        <v>236</v>
      </c>
    </row>
    <row r="152" spans="1:4" ht="15.75" customHeight="1">
      <c r="A152">
        <v>1173</v>
      </c>
      <c r="B152">
        <v>342</v>
      </c>
      <c r="C152" t="s">
        <v>238</v>
      </c>
      <c r="D152" t="s">
        <v>236</v>
      </c>
    </row>
    <row r="153" spans="1:4" ht="15.75" customHeight="1">
      <c r="A153">
        <v>764</v>
      </c>
      <c r="B153">
        <v>343</v>
      </c>
      <c r="C153" t="s">
        <v>239</v>
      </c>
      <c r="D153" t="s">
        <v>236</v>
      </c>
    </row>
    <row r="154" spans="1:4" ht="15.75" customHeight="1">
      <c r="A154">
        <v>2354</v>
      </c>
      <c r="B154">
        <v>344</v>
      </c>
      <c r="C154" t="s">
        <v>240</v>
      </c>
      <c r="D154" t="s">
        <v>241</v>
      </c>
    </row>
    <row r="155" spans="1:4" ht="15.75" customHeight="1">
      <c r="A155">
        <v>736</v>
      </c>
      <c r="B155">
        <v>345</v>
      </c>
      <c r="C155" t="s">
        <v>242</v>
      </c>
      <c r="D155" t="s">
        <v>241</v>
      </c>
    </row>
    <row r="156" spans="1:4" ht="15.75" customHeight="1">
      <c r="A156">
        <v>2332</v>
      </c>
      <c r="B156">
        <v>345</v>
      </c>
      <c r="C156" t="s">
        <v>242</v>
      </c>
      <c r="D156" t="s">
        <v>241</v>
      </c>
    </row>
    <row r="157" spans="1:4" ht="15.75" customHeight="1">
      <c r="A157">
        <v>847</v>
      </c>
      <c r="B157">
        <v>346</v>
      </c>
      <c r="C157" t="s">
        <v>243</v>
      </c>
      <c r="D157" t="s">
        <v>241</v>
      </c>
    </row>
    <row r="158" spans="1:4" ht="15.75" customHeight="1">
      <c r="A158">
        <v>2316</v>
      </c>
      <c r="B158">
        <v>347</v>
      </c>
      <c r="C158" t="s">
        <v>244</v>
      </c>
      <c r="D158" t="s">
        <v>241</v>
      </c>
    </row>
    <row r="159" spans="1:4" ht="15.75" customHeight="1">
      <c r="A159">
        <v>2129</v>
      </c>
      <c r="B159">
        <v>347</v>
      </c>
      <c r="C159" t="s">
        <v>244</v>
      </c>
      <c r="D159" t="s">
        <v>241</v>
      </c>
    </row>
    <row r="160" spans="1:4" ht="15.75" customHeight="1">
      <c r="A160">
        <v>2318</v>
      </c>
      <c r="B160">
        <v>347</v>
      </c>
      <c r="C160" t="s">
        <v>244</v>
      </c>
      <c r="D160" t="s">
        <v>241</v>
      </c>
    </row>
    <row r="161" spans="1:4" ht="15.75" customHeight="1">
      <c r="A161">
        <v>741</v>
      </c>
      <c r="B161">
        <v>347</v>
      </c>
      <c r="C161" t="s">
        <v>244</v>
      </c>
      <c r="D161" t="s">
        <v>241</v>
      </c>
    </row>
    <row r="162" spans="1:4" ht="15.75" customHeight="1">
      <c r="A162">
        <v>740</v>
      </c>
      <c r="B162">
        <v>347</v>
      </c>
      <c r="C162" t="s">
        <v>244</v>
      </c>
      <c r="D162" t="s">
        <v>241</v>
      </c>
    </row>
    <row r="163" spans="1:4" ht="15.75" customHeight="1">
      <c r="A163">
        <v>2626</v>
      </c>
      <c r="B163">
        <v>348</v>
      </c>
      <c r="C163" t="s">
        <v>245</v>
      </c>
      <c r="D163" t="s">
        <v>241</v>
      </c>
    </row>
    <row r="164" spans="1:4" ht="15.75" customHeight="1">
      <c r="A164">
        <v>2628</v>
      </c>
      <c r="B164">
        <v>348</v>
      </c>
      <c r="C164" t="s">
        <v>245</v>
      </c>
      <c r="D164" t="s">
        <v>241</v>
      </c>
    </row>
    <row r="165" spans="1:4" ht="15.75" customHeight="1">
      <c r="A165">
        <v>2636</v>
      </c>
      <c r="B165">
        <v>348</v>
      </c>
      <c r="C165" t="s">
        <v>245</v>
      </c>
      <c r="D165" t="s">
        <v>241</v>
      </c>
    </row>
    <row r="166" spans="1:4" ht="15.75" customHeight="1">
      <c r="A166">
        <v>844</v>
      </c>
      <c r="B166">
        <v>348</v>
      </c>
      <c r="C166" t="s">
        <v>245</v>
      </c>
      <c r="D166" t="s">
        <v>241</v>
      </c>
    </row>
    <row r="167" spans="1:4" ht="15.75" customHeight="1">
      <c r="A167">
        <v>811</v>
      </c>
      <c r="B167">
        <v>349</v>
      </c>
      <c r="C167" t="s">
        <v>246</v>
      </c>
      <c r="D167" t="s">
        <v>241</v>
      </c>
    </row>
    <row r="168" spans="1:4" ht="15.75" customHeight="1">
      <c r="A168">
        <v>812</v>
      </c>
      <c r="B168">
        <v>349</v>
      </c>
      <c r="C168" t="s">
        <v>246</v>
      </c>
      <c r="D168" t="s">
        <v>241</v>
      </c>
    </row>
    <row r="169" spans="1:4" ht="15.75" customHeight="1">
      <c r="A169">
        <v>795</v>
      </c>
      <c r="B169">
        <v>350</v>
      </c>
      <c r="C169" t="s">
        <v>247</v>
      </c>
      <c r="D169" t="s">
        <v>241</v>
      </c>
    </row>
    <row r="170" spans="1:4" ht="15.75" customHeight="1">
      <c r="A170">
        <v>2309</v>
      </c>
      <c r="B170">
        <v>350</v>
      </c>
      <c r="C170" t="s">
        <v>247</v>
      </c>
      <c r="D170" t="s">
        <v>241</v>
      </c>
    </row>
    <row r="171" spans="1:4" ht="15.75" customHeight="1">
      <c r="A171">
        <v>1163</v>
      </c>
      <c r="B171">
        <v>350</v>
      </c>
      <c r="C171" t="s">
        <v>247</v>
      </c>
      <c r="D171" t="s">
        <v>241</v>
      </c>
    </row>
    <row r="172" spans="1:4" ht="15.75" customHeight="1">
      <c r="A172">
        <v>797</v>
      </c>
      <c r="B172">
        <v>350</v>
      </c>
      <c r="C172" t="s">
        <v>247</v>
      </c>
      <c r="D172" t="s">
        <v>241</v>
      </c>
    </row>
    <row r="173" spans="1:4" ht="15.75" customHeight="1">
      <c r="A173">
        <v>745</v>
      </c>
      <c r="B173">
        <v>350</v>
      </c>
      <c r="C173" t="s">
        <v>247</v>
      </c>
      <c r="D173" t="s">
        <v>241</v>
      </c>
    </row>
    <row r="174" spans="1:4" ht="15.75" customHeight="1">
      <c r="A174">
        <v>2348</v>
      </c>
      <c r="B174">
        <v>350</v>
      </c>
      <c r="C174" t="s">
        <v>247</v>
      </c>
      <c r="D174" t="s">
        <v>241</v>
      </c>
    </row>
    <row r="175" spans="1:4" ht="15.75" customHeight="1">
      <c r="A175">
        <v>2347</v>
      </c>
      <c r="B175">
        <v>350</v>
      </c>
      <c r="C175" t="s">
        <v>247</v>
      </c>
      <c r="D175" t="s">
        <v>241</v>
      </c>
    </row>
    <row r="176" spans="1:4" ht="15.75" customHeight="1">
      <c r="A176">
        <v>825</v>
      </c>
      <c r="B176">
        <v>350</v>
      </c>
      <c r="C176" t="s">
        <v>247</v>
      </c>
      <c r="D176" t="s">
        <v>241</v>
      </c>
    </row>
    <row r="177" spans="1:4" ht="15.75" customHeight="1">
      <c r="A177">
        <v>2130</v>
      </c>
      <c r="B177">
        <v>353</v>
      </c>
      <c r="C177" t="s">
        <v>248</v>
      </c>
      <c r="D177" t="s">
        <v>241</v>
      </c>
    </row>
    <row r="178" spans="1:4" ht="15.75" customHeight="1">
      <c r="A178">
        <v>2133</v>
      </c>
      <c r="B178">
        <v>353</v>
      </c>
      <c r="C178" t="s">
        <v>248</v>
      </c>
      <c r="D178" t="s">
        <v>241</v>
      </c>
    </row>
    <row r="179" spans="1:4" ht="15.75" customHeight="1">
      <c r="A179">
        <v>2131</v>
      </c>
      <c r="B179">
        <v>353</v>
      </c>
      <c r="C179" t="s">
        <v>248</v>
      </c>
      <c r="D179" t="s">
        <v>241</v>
      </c>
    </row>
    <row r="180" spans="1:4" ht="15.75" customHeight="1">
      <c r="A180">
        <v>742</v>
      </c>
      <c r="B180">
        <v>353</v>
      </c>
      <c r="C180" t="s">
        <v>248</v>
      </c>
      <c r="D180" t="s">
        <v>241</v>
      </c>
    </row>
    <row r="181" spans="1:4" ht="15.75" customHeight="1">
      <c r="A181">
        <v>2134</v>
      </c>
      <c r="B181">
        <v>353</v>
      </c>
      <c r="C181" t="s">
        <v>248</v>
      </c>
      <c r="D181" t="s">
        <v>241</v>
      </c>
    </row>
    <row r="182" spans="1:4" ht="15.75" customHeight="1">
      <c r="A182">
        <v>2135</v>
      </c>
      <c r="B182">
        <v>353</v>
      </c>
      <c r="C182" t="s">
        <v>248</v>
      </c>
      <c r="D182" t="s">
        <v>241</v>
      </c>
    </row>
    <row r="183" spans="1:4" ht="15.75" customHeight="1">
      <c r="A183">
        <v>2314</v>
      </c>
      <c r="B183">
        <v>353</v>
      </c>
      <c r="C183" t="s">
        <v>248</v>
      </c>
      <c r="D183" t="s">
        <v>241</v>
      </c>
    </row>
    <row r="184" spans="1:4" ht="15.75" customHeight="1">
      <c r="A184">
        <v>802</v>
      </c>
      <c r="B184">
        <v>353</v>
      </c>
      <c r="C184" t="s">
        <v>248</v>
      </c>
      <c r="D184" t="s">
        <v>241</v>
      </c>
    </row>
    <row r="185" spans="1:4" ht="15.75" customHeight="1">
      <c r="A185">
        <v>801</v>
      </c>
      <c r="B185">
        <v>353</v>
      </c>
      <c r="C185" t="s">
        <v>248</v>
      </c>
      <c r="D185" t="s">
        <v>241</v>
      </c>
    </row>
    <row r="186" spans="1:4" ht="15.75" customHeight="1">
      <c r="A186">
        <v>800</v>
      </c>
      <c r="B186">
        <v>353</v>
      </c>
      <c r="C186" t="s">
        <v>248</v>
      </c>
      <c r="D186" t="s">
        <v>241</v>
      </c>
    </row>
    <row r="187" spans="1:4" ht="15.75" customHeight="1">
      <c r="A187">
        <v>2319</v>
      </c>
      <c r="B187">
        <v>353</v>
      </c>
      <c r="C187" t="s">
        <v>248</v>
      </c>
      <c r="D187" t="s">
        <v>241</v>
      </c>
    </row>
    <row r="188" spans="1:4" ht="15.75" customHeight="1">
      <c r="A188">
        <v>804</v>
      </c>
      <c r="B188">
        <v>353</v>
      </c>
      <c r="C188" t="s">
        <v>248</v>
      </c>
      <c r="D188" t="s">
        <v>241</v>
      </c>
    </row>
    <row r="189" spans="1:4" ht="15.75" customHeight="1">
      <c r="A189">
        <v>805</v>
      </c>
      <c r="B189">
        <v>353</v>
      </c>
      <c r="C189" t="s">
        <v>248</v>
      </c>
      <c r="D189" t="s">
        <v>241</v>
      </c>
    </row>
    <row r="190" spans="1:4" ht="15.75" customHeight="1">
      <c r="A190">
        <v>2356</v>
      </c>
      <c r="B190">
        <v>353</v>
      </c>
      <c r="C190" t="s">
        <v>248</v>
      </c>
      <c r="D190" t="s">
        <v>241</v>
      </c>
    </row>
    <row r="191" spans="1:4" ht="15.75" customHeight="1">
      <c r="A191">
        <v>835</v>
      </c>
      <c r="B191">
        <v>353</v>
      </c>
      <c r="C191" t="s">
        <v>248</v>
      </c>
      <c r="D191" t="s">
        <v>241</v>
      </c>
    </row>
    <row r="192" spans="1:4" ht="15.75" customHeight="1">
      <c r="A192">
        <v>2629</v>
      </c>
      <c r="B192">
        <v>354</v>
      </c>
      <c r="C192" t="s">
        <v>249</v>
      </c>
      <c r="D192" t="s">
        <v>241</v>
      </c>
    </row>
    <row r="193" spans="1:4" ht="15.75" customHeight="1">
      <c r="A193">
        <v>831</v>
      </c>
      <c r="B193">
        <v>354</v>
      </c>
      <c r="C193" t="s">
        <v>249</v>
      </c>
      <c r="D193" t="s">
        <v>241</v>
      </c>
    </row>
    <row r="194" spans="1:4" ht="15.75" customHeight="1">
      <c r="A194">
        <v>832</v>
      </c>
      <c r="B194">
        <v>354</v>
      </c>
      <c r="C194" t="s">
        <v>249</v>
      </c>
      <c r="D194" t="s">
        <v>241</v>
      </c>
    </row>
    <row r="195" spans="1:4" ht="15.75" customHeight="1">
      <c r="A195">
        <v>2341</v>
      </c>
      <c r="B195">
        <v>355</v>
      </c>
      <c r="C195" t="s">
        <v>250</v>
      </c>
      <c r="D195" t="s">
        <v>241</v>
      </c>
    </row>
    <row r="196" spans="1:4" ht="15.75" customHeight="1">
      <c r="A196">
        <v>820</v>
      </c>
      <c r="B196">
        <v>355</v>
      </c>
      <c r="C196" t="s">
        <v>250</v>
      </c>
      <c r="D196" t="s">
        <v>241</v>
      </c>
    </row>
    <row r="197" spans="1:4" ht="15.75" customHeight="1">
      <c r="A197">
        <v>2342</v>
      </c>
      <c r="B197">
        <v>355</v>
      </c>
      <c r="C197" t="s">
        <v>250</v>
      </c>
      <c r="D197" t="s">
        <v>241</v>
      </c>
    </row>
    <row r="198" spans="1:4" ht="15.75" customHeight="1">
      <c r="A198">
        <v>2343</v>
      </c>
      <c r="B198">
        <v>355</v>
      </c>
      <c r="C198" t="s">
        <v>250</v>
      </c>
      <c r="D198" t="s">
        <v>241</v>
      </c>
    </row>
    <row r="199" spans="1:4" ht="15.75" customHeight="1">
      <c r="A199">
        <v>2625</v>
      </c>
      <c r="B199">
        <v>355</v>
      </c>
      <c r="C199" t="s">
        <v>250</v>
      </c>
      <c r="D199" t="s">
        <v>241</v>
      </c>
    </row>
    <row r="200" spans="1:4" ht="15.75" customHeight="1">
      <c r="A200">
        <v>836</v>
      </c>
      <c r="B200">
        <v>355</v>
      </c>
      <c r="C200" t="s">
        <v>250</v>
      </c>
      <c r="D200" t="s">
        <v>241</v>
      </c>
    </row>
    <row r="201" spans="1:4" ht="15.75" customHeight="1">
      <c r="A201">
        <v>837</v>
      </c>
      <c r="B201">
        <v>355</v>
      </c>
      <c r="C201" t="s">
        <v>250</v>
      </c>
      <c r="D201" t="s">
        <v>241</v>
      </c>
    </row>
    <row r="202" spans="1:4" ht="15.75" customHeight="1">
      <c r="A202">
        <v>2321</v>
      </c>
      <c r="B202">
        <v>357</v>
      </c>
      <c r="C202" t="s">
        <v>251</v>
      </c>
      <c r="D202" t="s">
        <v>241</v>
      </c>
    </row>
    <row r="203" spans="1:4" ht="15.75" customHeight="1">
      <c r="A203">
        <v>2339</v>
      </c>
      <c r="B203">
        <v>357</v>
      </c>
      <c r="C203" t="s">
        <v>251</v>
      </c>
      <c r="D203" t="s">
        <v>241</v>
      </c>
    </row>
    <row r="204" spans="1:4" ht="15.75" customHeight="1">
      <c r="A204">
        <v>2313</v>
      </c>
      <c r="B204">
        <v>357</v>
      </c>
      <c r="C204" t="s">
        <v>251</v>
      </c>
      <c r="D204" t="s">
        <v>241</v>
      </c>
    </row>
    <row r="205" spans="1:4" ht="15.75" customHeight="1">
      <c r="A205">
        <v>799</v>
      </c>
      <c r="B205">
        <v>357</v>
      </c>
      <c r="C205" t="s">
        <v>251</v>
      </c>
      <c r="D205" t="s">
        <v>241</v>
      </c>
    </row>
    <row r="206" spans="1:4" ht="15.75" customHeight="1">
      <c r="A206">
        <v>2345</v>
      </c>
      <c r="B206">
        <v>358</v>
      </c>
      <c r="C206" t="s">
        <v>252</v>
      </c>
      <c r="D206" t="s">
        <v>241</v>
      </c>
    </row>
    <row r="207" spans="1:4" ht="15.75" customHeight="1">
      <c r="A207">
        <v>824</v>
      </c>
      <c r="B207">
        <v>358</v>
      </c>
      <c r="C207" t="s">
        <v>252</v>
      </c>
      <c r="D207" t="s">
        <v>241</v>
      </c>
    </row>
    <row r="208" spans="1:4" ht="15.75" customHeight="1">
      <c r="A208">
        <v>2346</v>
      </c>
      <c r="B208">
        <v>358</v>
      </c>
      <c r="C208" t="s">
        <v>252</v>
      </c>
      <c r="D208" t="s">
        <v>241</v>
      </c>
    </row>
    <row r="209" spans="1:4" ht="15.75" customHeight="1">
      <c r="A209">
        <v>2471</v>
      </c>
      <c r="B209">
        <v>358</v>
      </c>
      <c r="C209" t="s">
        <v>252</v>
      </c>
      <c r="D209" t="s">
        <v>241</v>
      </c>
    </row>
    <row r="210" spans="1:4" ht="15.75" customHeight="1">
      <c r="A210">
        <v>2374</v>
      </c>
      <c r="B210">
        <v>358</v>
      </c>
      <c r="C210" t="s">
        <v>252</v>
      </c>
      <c r="D210" t="s">
        <v>241</v>
      </c>
    </row>
    <row r="211" spans="1:4" ht="15.75" customHeight="1">
      <c r="A211">
        <v>829</v>
      </c>
      <c r="B211">
        <v>358</v>
      </c>
      <c r="C211" t="s">
        <v>252</v>
      </c>
      <c r="D211" t="s">
        <v>241</v>
      </c>
    </row>
    <row r="212" spans="1:4" ht="15.75" customHeight="1">
      <c r="A212">
        <v>2493</v>
      </c>
      <c r="B212">
        <v>369</v>
      </c>
      <c r="C212" t="s">
        <v>253</v>
      </c>
      <c r="D212" t="s">
        <v>254</v>
      </c>
    </row>
    <row r="213" spans="1:4" ht="15.75" customHeight="1">
      <c r="A213">
        <v>916</v>
      </c>
      <c r="B213">
        <v>370</v>
      </c>
      <c r="C213" t="s">
        <v>255</v>
      </c>
      <c r="D213" t="s">
        <v>254</v>
      </c>
    </row>
    <row r="214" spans="1:4" ht="15.75" customHeight="1">
      <c r="A214">
        <v>1002</v>
      </c>
      <c r="B214">
        <v>379</v>
      </c>
      <c r="C214" t="s">
        <v>256</v>
      </c>
      <c r="D214" t="s">
        <v>254</v>
      </c>
    </row>
    <row r="215" spans="1:4" ht="15.75" customHeight="1">
      <c r="A215">
        <v>1000</v>
      </c>
      <c r="B215">
        <v>382</v>
      </c>
      <c r="C215" t="s">
        <v>257</v>
      </c>
      <c r="D215" t="s">
        <v>254</v>
      </c>
    </row>
    <row r="216" spans="1:4" ht="15.75" customHeight="1">
      <c r="A216">
        <v>2494</v>
      </c>
      <c r="B216">
        <v>383</v>
      </c>
      <c r="C216" t="s">
        <v>258</v>
      </c>
      <c r="D216" t="s">
        <v>254</v>
      </c>
    </row>
    <row r="217" spans="1:4" ht="15.75" customHeight="1">
      <c r="A217">
        <v>2484</v>
      </c>
      <c r="B217">
        <v>384</v>
      </c>
      <c r="C217" t="s">
        <v>259</v>
      </c>
      <c r="D217" t="s">
        <v>254</v>
      </c>
    </row>
    <row r="218" spans="1:4" ht="15.75" customHeight="1">
      <c r="A218">
        <v>2498</v>
      </c>
      <c r="B218">
        <v>384</v>
      </c>
      <c r="C218" t="s">
        <v>259</v>
      </c>
      <c r="D218" t="s">
        <v>254</v>
      </c>
    </row>
    <row r="219" spans="1:4" ht="15.75" customHeight="1">
      <c r="A219">
        <v>2569</v>
      </c>
      <c r="B219">
        <v>384</v>
      </c>
      <c r="C219" t="s">
        <v>259</v>
      </c>
      <c r="D219" t="s">
        <v>254</v>
      </c>
    </row>
    <row r="220" spans="1:4" ht="15.75" customHeight="1">
      <c r="A220">
        <v>2499</v>
      </c>
      <c r="B220">
        <v>384</v>
      </c>
      <c r="C220" t="s">
        <v>259</v>
      </c>
      <c r="D220" t="s">
        <v>254</v>
      </c>
    </row>
    <row r="221" spans="1:4" ht="15.75" customHeight="1">
      <c r="A221">
        <v>2501</v>
      </c>
      <c r="B221">
        <v>384</v>
      </c>
      <c r="C221" t="s">
        <v>259</v>
      </c>
      <c r="D221" t="s">
        <v>254</v>
      </c>
    </row>
    <row r="222" spans="1:4" ht="15.75" customHeight="1">
      <c r="A222">
        <v>929</v>
      </c>
      <c r="B222">
        <v>384</v>
      </c>
      <c r="C222" t="s">
        <v>259</v>
      </c>
      <c r="D222" t="s">
        <v>254</v>
      </c>
    </row>
    <row r="223" spans="1:4" ht="15.75" customHeight="1">
      <c r="A223">
        <v>930</v>
      </c>
      <c r="B223">
        <v>384</v>
      </c>
      <c r="C223" t="s">
        <v>259</v>
      </c>
      <c r="D223" t="s">
        <v>254</v>
      </c>
    </row>
    <row r="224" spans="1:4" ht="15.75" customHeight="1">
      <c r="A224">
        <v>1005</v>
      </c>
      <c r="B224">
        <v>384</v>
      </c>
      <c r="C224" t="s">
        <v>259</v>
      </c>
      <c r="D224" t="s">
        <v>254</v>
      </c>
    </row>
    <row r="225" spans="1:4" ht="15.75" customHeight="1">
      <c r="A225">
        <v>2503</v>
      </c>
      <c r="B225">
        <v>384</v>
      </c>
      <c r="C225" t="s">
        <v>259</v>
      </c>
      <c r="D225" t="s">
        <v>254</v>
      </c>
    </row>
    <row r="226" spans="1:4" ht="15.75" customHeight="1">
      <c r="A226">
        <v>2508</v>
      </c>
      <c r="B226">
        <v>384</v>
      </c>
      <c r="C226" t="s">
        <v>259</v>
      </c>
      <c r="D226" t="s">
        <v>254</v>
      </c>
    </row>
    <row r="227" spans="1:4" ht="15.75" customHeight="1">
      <c r="A227">
        <v>2577</v>
      </c>
      <c r="B227">
        <v>384</v>
      </c>
      <c r="C227" t="s">
        <v>259</v>
      </c>
      <c r="D227" t="s">
        <v>254</v>
      </c>
    </row>
    <row r="228" spans="1:4" ht="15.75" customHeight="1">
      <c r="A228">
        <v>948</v>
      </c>
      <c r="B228">
        <v>384</v>
      </c>
      <c r="C228" t="s">
        <v>259</v>
      </c>
      <c r="D228" t="s">
        <v>254</v>
      </c>
    </row>
    <row r="229" spans="1:4" ht="15.75" customHeight="1">
      <c r="A229">
        <v>947</v>
      </c>
      <c r="B229">
        <v>384</v>
      </c>
      <c r="C229" t="s">
        <v>259</v>
      </c>
      <c r="D229" t="s">
        <v>254</v>
      </c>
    </row>
    <row r="230" spans="1:4" ht="15.75" customHeight="1">
      <c r="A230">
        <v>945</v>
      </c>
      <c r="B230">
        <v>384</v>
      </c>
      <c r="C230" t="s">
        <v>259</v>
      </c>
      <c r="D230" t="s">
        <v>254</v>
      </c>
    </row>
    <row r="231" spans="1:4" ht="15.75" customHeight="1">
      <c r="A231">
        <v>691</v>
      </c>
      <c r="B231">
        <v>384</v>
      </c>
      <c r="C231" t="s">
        <v>259</v>
      </c>
      <c r="D231" t="s">
        <v>254</v>
      </c>
    </row>
    <row r="232" spans="1:4" ht="15.75" customHeight="1">
      <c r="A232">
        <v>692</v>
      </c>
      <c r="B232">
        <v>384</v>
      </c>
      <c r="C232" t="s">
        <v>259</v>
      </c>
      <c r="D232" t="s">
        <v>254</v>
      </c>
    </row>
    <row r="233" spans="1:4" ht="15.75" customHeight="1">
      <c r="A233">
        <v>705</v>
      </c>
      <c r="B233">
        <v>384</v>
      </c>
      <c r="C233" t="s">
        <v>259</v>
      </c>
      <c r="D233" t="s">
        <v>254</v>
      </c>
    </row>
    <row r="234" spans="1:4" ht="15.75" customHeight="1">
      <c r="A234">
        <v>716</v>
      </c>
      <c r="B234">
        <v>384</v>
      </c>
      <c r="C234" t="s">
        <v>259</v>
      </c>
      <c r="D234" t="s">
        <v>254</v>
      </c>
    </row>
    <row r="235" spans="1:4" ht="15.75" customHeight="1">
      <c r="A235">
        <v>696</v>
      </c>
      <c r="B235">
        <v>384</v>
      </c>
      <c r="C235" t="s">
        <v>259</v>
      </c>
      <c r="D235" t="s">
        <v>254</v>
      </c>
    </row>
    <row r="236" spans="1:4" ht="15.75" customHeight="1">
      <c r="A236">
        <v>693</v>
      </c>
      <c r="B236">
        <v>384</v>
      </c>
      <c r="C236" t="s">
        <v>259</v>
      </c>
      <c r="D236" t="s">
        <v>254</v>
      </c>
    </row>
    <row r="237" spans="1:4" ht="15.75" customHeight="1">
      <c r="A237">
        <v>694</v>
      </c>
      <c r="B237">
        <v>384</v>
      </c>
      <c r="C237" t="s">
        <v>259</v>
      </c>
      <c r="D237" t="s">
        <v>254</v>
      </c>
    </row>
    <row r="238" spans="1:4" ht="15.75" customHeight="1">
      <c r="A238">
        <v>715</v>
      </c>
      <c r="B238">
        <v>384</v>
      </c>
      <c r="C238" t="s">
        <v>259</v>
      </c>
      <c r="D238" t="s">
        <v>254</v>
      </c>
    </row>
    <row r="239" spans="1:4" ht="15.75" customHeight="1">
      <c r="A239">
        <v>700</v>
      </c>
      <c r="B239">
        <v>384</v>
      </c>
      <c r="C239" t="s">
        <v>259</v>
      </c>
      <c r="D239" t="s">
        <v>254</v>
      </c>
    </row>
    <row r="240" spans="1:4" ht="15.75" customHeight="1">
      <c r="A240">
        <v>703</v>
      </c>
      <c r="B240">
        <v>384</v>
      </c>
      <c r="C240" t="s">
        <v>259</v>
      </c>
      <c r="D240" t="s">
        <v>254</v>
      </c>
    </row>
    <row r="241" spans="1:4" ht="15.75" customHeight="1">
      <c r="A241">
        <v>704</v>
      </c>
      <c r="B241">
        <v>384</v>
      </c>
      <c r="C241" t="s">
        <v>259</v>
      </c>
      <c r="D241" t="s">
        <v>254</v>
      </c>
    </row>
    <row r="242" spans="1:4" ht="15.75" customHeight="1">
      <c r="A242">
        <v>698</v>
      </c>
      <c r="B242">
        <v>384</v>
      </c>
      <c r="C242" t="s">
        <v>259</v>
      </c>
      <c r="D242" t="s">
        <v>254</v>
      </c>
    </row>
    <row r="243" spans="1:4" ht="15.75" customHeight="1">
      <c r="A243">
        <v>711</v>
      </c>
      <c r="B243">
        <v>384</v>
      </c>
      <c r="C243" t="s">
        <v>259</v>
      </c>
      <c r="D243" t="s">
        <v>254</v>
      </c>
    </row>
    <row r="244" spans="1:4" ht="15.75" customHeight="1">
      <c r="A244">
        <v>699</v>
      </c>
      <c r="B244">
        <v>384</v>
      </c>
      <c r="C244" t="s">
        <v>259</v>
      </c>
      <c r="D244" t="s">
        <v>254</v>
      </c>
    </row>
    <row r="245" spans="1:4" ht="15.75" customHeight="1">
      <c r="A245">
        <v>717</v>
      </c>
      <c r="B245">
        <v>384</v>
      </c>
      <c r="C245" t="s">
        <v>259</v>
      </c>
      <c r="D245" t="s">
        <v>254</v>
      </c>
    </row>
    <row r="246" spans="1:4" ht="15.75" customHeight="1">
      <c r="A246">
        <v>718</v>
      </c>
      <c r="B246">
        <v>384</v>
      </c>
      <c r="C246" t="s">
        <v>259</v>
      </c>
      <c r="D246" t="s">
        <v>254</v>
      </c>
    </row>
    <row r="247" spans="1:4" ht="15.75" customHeight="1">
      <c r="A247">
        <v>722</v>
      </c>
      <c r="B247">
        <v>384</v>
      </c>
      <c r="C247" t="s">
        <v>259</v>
      </c>
      <c r="D247" t="s">
        <v>254</v>
      </c>
    </row>
    <row r="248" spans="1:4" ht="15.75" customHeight="1">
      <c r="A248">
        <v>942</v>
      </c>
      <c r="B248">
        <v>384</v>
      </c>
      <c r="C248" t="s">
        <v>259</v>
      </c>
      <c r="D248" t="s">
        <v>254</v>
      </c>
    </row>
    <row r="249" spans="1:4" ht="15.75" customHeight="1">
      <c r="A249">
        <v>695</v>
      </c>
      <c r="B249">
        <v>384</v>
      </c>
      <c r="C249" t="s">
        <v>259</v>
      </c>
      <c r="D249" t="s">
        <v>254</v>
      </c>
    </row>
    <row r="250" spans="1:4" ht="15.75" customHeight="1">
      <c r="A250">
        <v>708</v>
      </c>
      <c r="B250">
        <v>384</v>
      </c>
      <c r="C250" t="s">
        <v>259</v>
      </c>
      <c r="D250" t="s">
        <v>254</v>
      </c>
    </row>
    <row r="251" spans="1:4" ht="15.75" customHeight="1">
      <c r="A251">
        <v>701</v>
      </c>
      <c r="B251">
        <v>384</v>
      </c>
      <c r="C251" t="s">
        <v>259</v>
      </c>
      <c r="D251" t="s">
        <v>254</v>
      </c>
    </row>
    <row r="252" spans="1:4" ht="15.75" customHeight="1">
      <c r="A252">
        <v>709</v>
      </c>
      <c r="B252">
        <v>384</v>
      </c>
      <c r="C252" t="s">
        <v>259</v>
      </c>
      <c r="D252" t="s">
        <v>254</v>
      </c>
    </row>
    <row r="253" spans="1:4" ht="15.75" customHeight="1">
      <c r="A253">
        <v>713</v>
      </c>
      <c r="B253">
        <v>384</v>
      </c>
      <c r="C253" t="s">
        <v>259</v>
      </c>
      <c r="D253" t="s">
        <v>254</v>
      </c>
    </row>
    <row r="254" spans="1:4" ht="15.75" customHeight="1">
      <c r="A254">
        <v>712</v>
      </c>
      <c r="B254">
        <v>384</v>
      </c>
      <c r="C254" t="s">
        <v>259</v>
      </c>
      <c r="D254" t="s">
        <v>254</v>
      </c>
    </row>
    <row r="255" spans="1:4" ht="15.75" customHeight="1">
      <c r="A255">
        <v>721</v>
      </c>
      <c r="B255">
        <v>384</v>
      </c>
      <c r="C255" t="s">
        <v>259</v>
      </c>
      <c r="D255" t="s">
        <v>254</v>
      </c>
    </row>
    <row r="256" spans="1:4" ht="15.75" customHeight="1">
      <c r="A256">
        <v>714</v>
      </c>
      <c r="B256">
        <v>384</v>
      </c>
      <c r="C256" t="s">
        <v>259</v>
      </c>
      <c r="D256" t="s">
        <v>254</v>
      </c>
    </row>
    <row r="257" spans="1:4" ht="15.75" customHeight="1">
      <c r="A257">
        <v>710</v>
      </c>
      <c r="B257">
        <v>384</v>
      </c>
      <c r="C257" t="s">
        <v>259</v>
      </c>
      <c r="D257" t="s">
        <v>254</v>
      </c>
    </row>
    <row r="258" spans="1:4" ht="15.75" customHeight="1">
      <c r="A258">
        <v>706</v>
      </c>
      <c r="B258">
        <v>384</v>
      </c>
      <c r="C258" t="s">
        <v>259</v>
      </c>
      <c r="D258" t="s">
        <v>254</v>
      </c>
    </row>
    <row r="259" spans="1:4" ht="15.75" customHeight="1">
      <c r="A259">
        <v>697</v>
      </c>
      <c r="B259">
        <v>384</v>
      </c>
      <c r="C259" t="s">
        <v>259</v>
      </c>
      <c r="D259" t="s">
        <v>254</v>
      </c>
    </row>
    <row r="260" spans="1:4" ht="15.75" customHeight="1">
      <c r="A260">
        <v>707</v>
      </c>
      <c r="B260">
        <v>384</v>
      </c>
      <c r="C260" t="s">
        <v>259</v>
      </c>
      <c r="D260" t="s">
        <v>254</v>
      </c>
    </row>
    <row r="261" spans="1:4" ht="15.75" customHeight="1">
      <c r="A261">
        <v>720</v>
      </c>
      <c r="B261">
        <v>384</v>
      </c>
      <c r="C261" t="s">
        <v>259</v>
      </c>
      <c r="D261" t="s">
        <v>254</v>
      </c>
    </row>
    <row r="262" spans="1:4" ht="15.75" customHeight="1">
      <c r="A262">
        <v>702</v>
      </c>
      <c r="B262">
        <v>384</v>
      </c>
      <c r="C262" t="s">
        <v>259</v>
      </c>
      <c r="D262" t="s">
        <v>254</v>
      </c>
    </row>
    <row r="263" spans="1:4" ht="15.75" customHeight="1">
      <c r="A263">
        <v>719</v>
      </c>
      <c r="B263">
        <v>384</v>
      </c>
      <c r="C263" t="s">
        <v>259</v>
      </c>
      <c r="D263" t="s">
        <v>254</v>
      </c>
    </row>
    <row r="264" spans="1:4" ht="15.75" customHeight="1">
      <c r="A264">
        <v>2504</v>
      </c>
      <c r="B264">
        <v>384</v>
      </c>
      <c r="C264" t="s">
        <v>259</v>
      </c>
      <c r="D264" t="s">
        <v>254</v>
      </c>
    </row>
    <row r="265" spans="1:4" ht="15.75" customHeight="1">
      <c r="A265">
        <v>875</v>
      </c>
      <c r="B265">
        <v>384</v>
      </c>
      <c r="C265" t="s">
        <v>259</v>
      </c>
      <c r="D265" t="s">
        <v>254</v>
      </c>
    </row>
    <row r="266" spans="1:4" ht="15.75" customHeight="1">
      <c r="A266">
        <v>2517</v>
      </c>
      <c r="B266">
        <v>384</v>
      </c>
      <c r="C266" t="s">
        <v>259</v>
      </c>
      <c r="D266" t="s">
        <v>254</v>
      </c>
    </row>
    <row r="267" spans="1:4" ht="15.75" customHeight="1">
      <c r="A267">
        <v>2502</v>
      </c>
      <c r="B267">
        <v>384</v>
      </c>
      <c r="C267" t="s">
        <v>259</v>
      </c>
      <c r="D267" t="s">
        <v>254</v>
      </c>
    </row>
    <row r="268" spans="1:4" ht="15.75" customHeight="1">
      <c r="A268">
        <v>2515</v>
      </c>
      <c r="B268">
        <v>384</v>
      </c>
      <c r="C268" t="s">
        <v>259</v>
      </c>
      <c r="D268" t="s">
        <v>254</v>
      </c>
    </row>
    <row r="269" spans="1:4" ht="15.75" customHeight="1">
      <c r="A269">
        <v>2505</v>
      </c>
      <c r="B269">
        <v>384</v>
      </c>
      <c r="C269" t="s">
        <v>259</v>
      </c>
      <c r="D269" t="s">
        <v>254</v>
      </c>
    </row>
    <row r="270" spans="1:4" ht="15.75" customHeight="1">
      <c r="A270">
        <v>2516</v>
      </c>
      <c r="B270">
        <v>384</v>
      </c>
      <c r="C270" t="s">
        <v>259</v>
      </c>
      <c r="D270" t="s">
        <v>254</v>
      </c>
    </row>
    <row r="271" spans="1:4" ht="15.75" customHeight="1">
      <c r="A271">
        <v>2500</v>
      </c>
      <c r="B271">
        <v>384</v>
      </c>
      <c r="C271" t="s">
        <v>259</v>
      </c>
      <c r="D271" t="s">
        <v>254</v>
      </c>
    </row>
    <row r="272" spans="1:4" ht="15.75" customHeight="1">
      <c r="A272">
        <v>934</v>
      </c>
      <c r="B272">
        <v>384</v>
      </c>
      <c r="C272" t="s">
        <v>259</v>
      </c>
      <c r="D272" t="s">
        <v>254</v>
      </c>
    </row>
    <row r="273" spans="1:4" ht="15.75" customHeight="1">
      <c r="A273">
        <v>941</v>
      </c>
      <c r="B273">
        <v>384</v>
      </c>
      <c r="C273" t="s">
        <v>259</v>
      </c>
      <c r="D273" t="s">
        <v>254</v>
      </c>
    </row>
    <row r="274" spans="1:4" ht="15.75" customHeight="1">
      <c r="A274">
        <v>2513</v>
      </c>
      <c r="B274">
        <v>384</v>
      </c>
      <c r="C274" t="s">
        <v>259</v>
      </c>
      <c r="D274" t="s">
        <v>254</v>
      </c>
    </row>
    <row r="275" spans="1:4" ht="15.75" customHeight="1">
      <c r="A275">
        <v>1011</v>
      </c>
      <c r="B275">
        <v>384</v>
      </c>
      <c r="C275" t="s">
        <v>259</v>
      </c>
      <c r="D275" t="s">
        <v>254</v>
      </c>
    </row>
    <row r="276" spans="1:4" ht="15.75" customHeight="1">
      <c r="A276">
        <v>931</v>
      </c>
      <c r="B276">
        <v>384</v>
      </c>
      <c r="C276" t="s">
        <v>259</v>
      </c>
      <c r="D276" t="s">
        <v>254</v>
      </c>
    </row>
    <row r="277" spans="1:4" ht="15.75" customHeight="1">
      <c r="A277">
        <v>932</v>
      </c>
      <c r="B277">
        <v>384</v>
      </c>
      <c r="C277" t="s">
        <v>259</v>
      </c>
      <c r="D277" t="s">
        <v>254</v>
      </c>
    </row>
    <row r="278" spans="1:4" ht="15.75" customHeight="1">
      <c r="A278">
        <v>886</v>
      </c>
      <c r="B278">
        <v>384</v>
      </c>
      <c r="C278" t="s">
        <v>259</v>
      </c>
      <c r="D278" t="s">
        <v>254</v>
      </c>
    </row>
    <row r="279" spans="1:4" ht="15.75" customHeight="1">
      <c r="A279">
        <v>919</v>
      </c>
      <c r="B279">
        <v>384</v>
      </c>
      <c r="C279" t="s">
        <v>259</v>
      </c>
      <c r="D279" t="s">
        <v>254</v>
      </c>
    </row>
    <row r="280" spans="1:4" ht="15.75" customHeight="1">
      <c r="A280">
        <v>918</v>
      </c>
      <c r="B280">
        <v>384</v>
      </c>
      <c r="C280" t="s">
        <v>259</v>
      </c>
      <c r="D280" t="s">
        <v>254</v>
      </c>
    </row>
    <row r="281" spans="1:4" ht="15.75" customHeight="1">
      <c r="A281">
        <v>917</v>
      </c>
      <c r="B281">
        <v>384</v>
      </c>
      <c r="C281" t="s">
        <v>259</v>
      </c>
      <c r="D281" t="s">
        <v>254</v>
      </c>
    </row>
    <row r="282" spans="1:4" ht="15.75" customHeight="1">
      <c r="A282">
        <v>2510</v>
      </c>
      <c r="B282">
        <v>384</v>
      </c>
      <c r="C282" t="s">
        <v>259</v>
      </c>
      <c r="D282" t="s">
        <v>254</v>
      </c>
    </row>
    <row r="283" spans="1:4" ht="15.75" customHeight="1">
      <c r="A283">
        <v>944</v>
      </c>
      <c r="B283">
        <v>384</v>
      </c>
      <c r="C283" t="s">
        <v>259</v>
      </c>
      <c r="D283" t="s">
        <v>254</v>
      </c>
    </row>
    <row r="284" spans="1:4" ht="15.75" customHeight="1">
      <c r="A284">
        <v>2512</v>
      </c>
      <c r="B284">
        <v>384</v>
      </c>
      <c r="C284" t="s">
        <v>259</v>
      </c>
      <c r="D284" t="s">
        <v>254</v>
      </c>
    </row>
    <row r="285" spans="1:4" ht="15.75" customHeight="1">
      <c r="A285">
        <v>928</v>
      </c>
      <c r="B285">
        <v>384</v>
      </c>
      <c r="C285" t="s">
        <v>259</v>
      </c>
      <c r="D285" t="s">
        <v>254</v>
      </c>
    </row>
    <row r="286" spans="1:4" ht="15.75" customHeight="1">
      <c r="A286">
        <v>926</v>
      </c>
      <c r="B286">
        <v>384</v>
      </c>
      <c r="C286" t="s">
        <v>259</v>
      </c>
      <c r="D286" t="s">
        <v>254</v>
      </c>
    </row>
    <row r="287" spans="1:4" ht="15.75" customHeight="1">
      <c r="A287">
        <v>1007</v>
      </c>
      <c r="B287">
        <v>384</v>
      </c>
      <c r="C287" t="s">
        <v>259</v>
      </c>
      <c r="D287" t="s">
        <v>254</v>
      </c>
    </row>
    <row r="288" spans="1:4" ht="15.75" customHeight="1">
      <c r="A288">
        <v>927</v>
      </c>
      <c r="B288">
        <v>384</v>
      </c>
      <c r="C288" t="s">
        <v>259</v>
      </c>
      <c r="D288" t="s">
        <v>254</v>
      </c>
    </row>
    <row r="289" spans="1:4" ht="15.75" customHeight="1">
      <c r="A289">
        <v>924</v>
      </c>
      <c r="B289">
        <v>384</v>
      </c>
      <c r="C289" t="s">
        <v>259</v>
      </c>
      <c r="D289" t="s">
        <v>254</v>
      </c>
    </row>
    <row r="290" spans="1:4" ht="15.75" customHeight="1">
      <c r="A290">
        <v>2615</v>
      </c>
      <c r="B290">
        <v>384</v>
      </c>
      <c r="C290" t="s">
        <v>259</v>
      </c>
      <c r="D290" t="s">
        <v>254</v>
      </c>
    </row>
    <row r="291" spans="1:4" ht="15.75" customHeight="1">
      <c r="A291">
        <v>940</v>
      </c>
      <c r="B291">
        <v>384</v>
      </c>
      <c r="C291" t="s">
        <v>259</v>
      </c>
      <c r="D291" t="s">
        <v>254</v>
      </c>
    </row>
    <row r="292" spans="1:4" ht="15.75" customHeight="1">
      <c r="A292">
        <v>2506</v>
      </c>
      <c r="B292">
        <v>384</v>
      </c>
      <c r="C292" t="s">
        <v>259</v>
      </c>
      <c r="D292" t="s">
        <v>254</v>
      </c>
    </row>
    <row r="293" spans="1:4" ht="15.75" customHeight="1">
      <c r="A293">
        <v>723</v>
      </c>
      <c r="B293">
        <v>384</v>
      </c>
      <c r="C293" t="s">
        <v>259</v>
      </c>
      <c r="D293" t="s">
        <v>254</v>
      </c>
    </row>
    <row r="294" spans="1:4" ht="15.75" customHeight="1">
      <c r="A294">
        <v>2514</v>
      </c>
      <c r="B294">
        <v>384</v>
      </c>
      <c r="C294" t="s">
        <v>259</v>
      </c>
      <c r="D294" t="s">
        <v>254</v>
      </c>
    </row>
    <row r="295" spans="1:4" ht="15.75" customHeight="1">
      <c r="A295">
        <v>933</v>
      </c>
      <c r="B295">
        <v>384</v>
      </c>
      <c r="C295" t="s">
        <v>259</v>
      </c>
      <c r="D295" t="s">
        <v>254</v>
      </c>
    </row>
    <row r="296" spans="1:4" ht="15.75" customHeight="1">
      <c r="A296">
        <v>2507</v>
      </c>
      <c r="B296">
        <v>384</v>
      </c>
      <c r="C296" t="s">
        <v>259</v>
      </c>
      <c r="D296" t="s">
        <v>254</v>
      </c>
    </row>
    <row r="297" spans="1:4" ht="15.75" customHeight="1">
      <c r="A297">
        <v>939</v>
      </c>
      <c r="B297">
        <v>384</v>
      </c>
      <c r="C297" t="s">
        <v>259</v>
      </c>
      <c r="D297" t="s">
        <v>254</v>
      </c>
    </row>
    <row r="298" spans="1:4" ht="15.75" customHeight="1">
      <c r="A298">
        <v>2543</v>
      </c>
      <c r="B298">
        <v>1000</v>
      </c>
      <c r="C298" t="s">
        <v>263</v>
      </c>
      <c r="D298" t="s">
        <v>264</v>
      </c>
    </row>
    <row r="299" spans="1:4" ht="15.75" customHeight="1">
      <c r="A299">
        <v>2465</v>
      </c>
      <c r="B299">
        <v>1001</v>
      </c>
      <c r="C299" t="s">
        <v>265</v>
      </c>
      <c r="D299" t="s">
        <v>266</v>
      </c>
    </row>
    <row r="300" spans="1:4" ht="15.75" customHeight="1">
      <c r="A300">
        <v>2452</v>
      </c>
      <c r="B300">
        <v>1078</v>
      </c>
      <c r="C300" t="s">
        <v>267</v>
      </c>
      <c r="D300" t="s">
        <v>266</v>
      </c>
    </row>
    <row r="301" spans="1:4" ht="15.75" customHeight="1">
      <c r="A301">
        <v>2433</v>
      </c>
      <c r="B301">
        <v>1003</v>
      </c>
      <c r="C301" t="s">
        <v>268</v>
      </c>
      <c r="D301" t="s">
        <v>266</v>
      </c>
    </row>
    <row r="302" spans="1:4" ht="15.75" customHeight="1">
      <c r="A302">
        <v>2437</v>
      </c>
      <c r="B302">
        <v>1076</v>
      </c>
      <c r="C302" t="s">
        <v>270</v>
      </c>
      <c r="D302" t="s">
        <v>266</v>
      </c>
    </row>
    <row r="303" spans="1:4" ht="15.75" customHeight="1">
      <c r="A303">
        <v>2541</v>
      </c>
      <c r="B303">
        <v>1055</v>
      </c>
      <c r="C303" t="s">
        <v>271</v>
      </c>
      <c r="D303" t="s">
        <v>264</v>
      </c>
    </row>
    <row r="304" spans="1:4" ht="15.75" customHeight="1">
      <c r="A304">
        <v>2468</v>
      </c>
      <c r="B304">
        <v>1074</v>
      </c>
      <c r="C304" t="s">
        <v>272</v>
      </c>
      <c r="D304" t="s">
        <v>266</v>
      </c>
    </row>
    <row r="305" spans="1:4" ht="15.75" customHeight="1">
      <c r="A305">
        <v>1094</v>
      </c>
      <c r="C305" t="s">
        <v>273</v>
      </c>
      <c r="D305" t="s">
        <v>266</v>
      </c>
    </row>
    <row r="306" spans="1:4" ht="15.75" customHeight="1">
      <c r="A306">
        <v>681</v>
      </c>
      <c r="C306" t="s">
        <v>274</v>
      </c>
      <c r="D306" t="s">
        <v>266</v>
      </c>
    </row>
    <row r="307" spans="1:4" ht="15.75" customHeight="1">
      <c r="A307">
        <v>1108</v>
      </c>
      <c r="C307" t="s">
        <v>275</v>
      </c>
      <c r="D307" t="s">
        <v>266</v>
      </c>
    </row>
    <row r="308" spans="1:4" ht="15.75" customHeight="1">
      <c r="A308">
        <v>2449</v>
      </c>
      <c r="C308" t="s">
        <v>276</v>
      </c>
      <c r="D308" t="s">
        <v>266</v>
      </c>
    </row>
    <row r="309" spans="1:4" ht="15.75" customHeight="1">
      <c r="A309">
        <v>2405</v>
      </c>
      <c r="B309">
        <v>1027</v>
      </c>
      <c r="C309" t="s">
        <v>278</v>
      </c>
      <c r="D309" t="s">
        <v>122</v>
      </c>
    </row>
    <row r="310" spans="1:4" ht="15.75" customHeight="1">
      <c r="A310">
        <v>749</v>
      </c>
      <c r="C310" t="s">
        <v>280</v>
      </c>
      <c r="D310" t="s">
        <v>264</v>
      </c>
    </row>
    <row r="311" spans="1:4" ht="15.75" customHeight="1">
      <c r="A311">
        <v>2402</v>
      </c>
      <c r="C311" t="s">
        <v>281</v>
      </c>
      <c r="D311" t="s">
        <v>122</v>
      </c>
    </row>
    <row r="312" spans="1:4" ht="15.75" customHeight="1">
      <c r="A312">
        <v>2413</v>
      </c>
      <c r="C312" t="s">
        <v>282</v>
      </c>
      <c r="D312" t="s">
        <v>122</v>
      </c>
    </row>
    <row r="313" spans="1:4" ht="15.75" customHeight="1">
      <c r="A313">
        <v>883</v>
      </c>
      <c r="C313" t="s">
        <v>283</v>
      </c>
      <c r="D313" t="s">
        <v>122</v>
      </c>
    </row>
    <row r="314" spans="1:4" ht="15.75" customHeight="1">
      <c r="A314">
        <v>870</v>
      </c>
      <c r="C314" t="s">
        <v>284</v>
      </c>
      <c r="D314" t="s">
        <v>122</v>
      </c>
    </row>
    <row r="315" spans="1:4" ht="15.75" customHeight="1">
      <c r="A315">
        <v>2404</v>
      </c>
      <c r="C315" t="s">
        <v>285</v>
      </c>
      <c r="D315" t="s">
        <v>122</v>
      </c>
    </row>
    <row r="316" spans="1:4" ht="15.75" customHeight="1">
      <c r="A316">
        <v>763</v>
      </c>
      <c r="C316" t="s">
        <v>286</v>
      </c>
      <c r="D316" t="s">
        <v>236</v>
      </c>
    </row>
    <row r="317" spans="1:4" ht="15.75" customHeight="1">
      <c r="A317">
        <v>757</v>
      </c>
      <c r="C317" t="s">
        <v>288</v>
      </c>
      <c r="D317" t="s">
        <v>236</v>
      </c>
    </row>
    <row r="318" spans="1:4" ht="15.75" customHeight="1">
      <c r="A318" t="s">
        <v>289</v>
      </c>
      <c r="C318" t="s">
        <v>290</v>
      </c>
      <c r="D318" t="s">
        <v>154</v>
      </c>
    </row>
    <row r="319" spans="1:4" ht="15.75" customHeight="1">
      <c r="A319">
        <v>1092</v>
      </c>
      <c r="C319" t="s">
        <v>291</v>
      </c>
      <c r="D319" t="s">
        <v>266</v>
      </c>
    </row>
    <row r="320" spans="1:4" ht="15.75" customHeight="1">
      <c r="A320">
        <v>2605</v>
      </c>
      <c r="B320">
        <v>1071</v>
      </c>
      <c r="C320" t="s">
        <v>292</v>
      </c>
      <c r="D320" t="s">
        <v>121</v>
      </c>
    </row>
    <row r="321" spans="1:5" ht="15.75" customHeight="1">
      <c r="A321" t="s">
        <v>293</v>
      </c>
      <c r="C321" t="s">
        <v>294</v>
      </c>
      <c r="D321" t="s">
        <v>264</v>
      </c>
    </row>
    <row r="322" spans="1:5" ht="15.75" customHeight="1">
      <c r="A322" t="s">
        <v>295</v>
      </c>
      <c r="C322" t="s">
        <v>296</v>
      </c>
      <c r="D322" t="s">
        <v>264</v>
      </c>
    </row>
    <row r="323" spans="1:5" ht="15.75" customHeight="1">
      <c r="A323" t="s">
        <v>297</v>
      </c>
      <c r="C323" t="s">
        <v>298</v>
      </c>
      <c r="D323" t="s">
        <v>264</v>
      </c>
    </row>
    <row r="324" spans="1:5" ht="15.75" customHeight="1">
      <c r="A324" t="s">
        <v>299</v>
      </c>
      <c r="C324" t="s">
        <v>300</v>
      </c>
      <c r="D324" t="s">
        <v>264</v>
      </c>
    </row>
    <row r="325" spans="1:5" ht="15.75" customHeight="1">
      <c r="A325" t="s">
        <v>302</v>
      </c>
      <c r="C325" t="s">
        <v>303</v>
      </c>
      <c r="D325" t="s">
        <v>264</v>
      </c>
    </row>
    <row r="326" spans="1:5" ht="15.75" customHeight="1">
      <c r="A326" t="s">
        <v>305</v>
      </c>
      <c r="C326" t="s">
        <v>306</v>
      </c>
      <c r="D326" t="s">
        <v>264</v>
      </c>
    </row>
    <row r="327" spans="1:5" ht="15.75" customHeight="1">
      <c r="A327" t="s">
        <v>307</v>
      </c>
      <c r="C327" t="s">
        <v>308</v>
      </c>
      <c r="D327" t="s">
        <v>154</v>
      </c>
    </row>
    <row r="328" spans="1:5" ht="15.75" customHeight="1">
      <c r="A328" t="s">
        <v>309</v>
      </c>
      <c r="C328" t="s">
        <v>310</v>
      </c>
      <c r="D328" t="s">
        <v>122</v>
      </c>
    </row>
    <row r="329" spans="1:5" ht="15.75" customHeight="1">
      <c r="A329">
        <v>2273</v>
      </c>
      <c r="B329">
        <v>1028</v>
      </c>
      <c r="C329" t="s">
        <v>311</v>
      </c>
      <c r="D329" t="s">
        <v>207</v>
      </c>
    </row>
    <row r="330" spans="1:5" ht="15.75" customHeight="1">
      <c r="A330">
        <v>2322</v>
      </c>
      <c r="B330">
        <v>1029</v>
      </c>
      <c r="C330" t="s">
        <v>234</v>
      </c>
      <c r="D330" t="s">
        <v>207</v>
      </c>
    </row>
    <row r="331" spans="1:5" ht="15.75" customHeight="1">
      <c r="A331">
        <v>2317</v>
      </c>
      <c r="B331">
        <v>1030</v>
      </c>
      <c r="C331" t="s">
        <v>312</v>
      </c>
      <c r="D331" t="s">
        <v>207</v>
      </c>
    </row>
    <row r="332" spans="1:5" ht="15.75" customHeight="1">
      <c r="A332">
        <v>2264</v>
      </c>
      <c r="B332">
        <v>1031</v>
      </c>
      <c r="C332" t="s">
        <v>314</v>
      </c>
      <c r="D332" t="s">
        <v>207</v>
      </c>
      <c r="E332">
        <f>COUNTIF(D$2:D$328, "*V*")</f>
        <v>45</v>
      </c>
    </row>
    <row r="333" spans="1:5" ht="15.75" customHeight="1">
      <c r="A333">
        <v>2303</v>
      </c>
      <c r="B333">
        <v>1032</v>
      </c>
      <c r="C333" t="s">
        <v>319</v>
      </c>
      <c r="D333" t="s">
        <v>207</v>
      </c>
      <c r="E333">
        <f>COUNTIF(D$2:D$328, "*F*")</f>
        <v>24</v>
      </c>
    </row>
    <row r="334" spans="1:5" ht="15.75" customHeight="1">
      <c r="A334">
        <v>2269</v>
      </c>
      <c r="B334">
        <v>1033</v>
      </c>
      <c r="C334" t="s">
        <v>320</v>
      </c>
      <c r="D334" t="s">
        <v>207</v>
      </c>
      <c r="E334">
        <f>COUNTIF(D$2:D$328, "*G*")</f>
        <v>17</v>
      </c>
    </row>
    <row r="335" spans="1:5" ht="15.75" customHeight="1">
      <c r="A335">
        <v>2341</v>
      </c>
      <c r="B335">
        <v>1034</v>
      </c>
      <c r="C335" t="s">
        <v>323</v>
      </c>
      <c r="D335" t="s">
        <v>241</v>
      </c>
      <c r="E335">
        <f>COUNTIF(D$2:D$328, "*S*")</f>
        <v>10</v>
      </c>
    </row>
    <row r="336" spans="1:5" ht="15.75" customHeight="1">
      <c r="A336">
        <v>2626</v>
      </c>
      <c r="B336">
        <v>1035</v>
      </c>
      <c r="C336" t="s">
        <v>324</v>
      </c>
      <c r="D336" t="s">
        <v>241</v>
      </c>
      <c r="E336">
        <f>COUNTIF(D$2:D$328, "*P*")</f>
        <v>10</v>
      </c>
    </row>
    <row r="337" spans="1:5" ht="15.75" customHeight="1">
      <c r="A337">
        <v>2625</v>
      </c>
      <c r="B337">
        <v>1036</v>
      </c>
      <c r="C337" t="s">
        <v>326</v>
      </c>
      <c r="D337" t="s">
        <v>241</v>
      </c>
      <c r="E337">
        <f>COUNTIF(D$2:D$328, "*M*")</f>
        <v>30</v>
      </c>
    </row>
    <row r="338" spans="1:5" ht="15.75" customHeight="1">
      <c r="A338">
        <v>2480</v>
      </c>
      <c r="B338">
        <v>1037</v>
      </c>
      <c r="C338" t="s">
        <v>328</v>
      </c>
      <c r="D338" t="s">
        <v>254</v>
      </c>
      <c r="E338">
        <f>COUNTIF(D$2:D$328, "*W*")</f>
        <v>58</v>
      </c>
    </row>
    <row r="339" spans="1:5" ht="15.75" customHeight="1">
      <c r="A339">
        <v>2532</v>
      </c>
      <c r="B339">
        <v>1038</v>
      </c>
      <c r="C339" t="s">
        <v>329</v>
      </c>
      <c r="D339" t="s">
        <v>254</v>
      </c>
      <c r="E339">
        <f>COUNTIF(D$2:D$328, "*O*")</f>
        <v>6</v>
      </c>
    </row>
    <row r="340" spans="1:5" ht="15.75" customHeight="1">
      <c r="A340">
        <v>2518</v>
      </c>
      <c r="B340">
        <v>1039</v>
      </c>
      <c r="C340" t="s">
        <v>332</v>
      </c>
      <c r="D340" t="s">
        <v>254</v>
      </c>
      <c r="E340">
        <f>COUNTIF(D$2:D$328, "*C*")</f>
        <v>86</v>
      </c>
    </row>
    <row r="341" spans="1:5" ht="15.75" customHeight="1">
      <c r="A341">
        <v>756</v>
      </c>
      <c r="B341">
        <v>1040</v>
      </c>
      <c r="C341" t="s">
        <v>335</v>
      </c>
      <c r="D341" t="s">
        <v>254</v>
      </c>
      <c r="E341">
        <f>COUNTIF(D$2:D$328, "*L*")</f>
        <v>12</v>
      </c>
    </row>
    <row r="342" spans="1:5" ht="15.75" customHeight="1">
      <c r="A342">
        <v>2489</v>
      </c>
      <c r="B342">
        <v>1041</v>
      </c>
      <c r="C342" t="s">
        <v>337</v>
      </c>
      <c r="D342" t="s">
        <v>254</v>
      </c>
      <c r="E342">
        <f>COUNTIF(D$2:D$328, "*I*")</f>
        <v>9</v>
      </c>
    </row>
    <row r="343" spans="1:5" ht="15.75" customHeight="1">
      <c r="A343">
        <v>903</v>
      </c>
      <c r="B343">
        <v>1042</v>
      </c>
      <c r="C343" t="s">
        <v>338</v>
      </c>
      <c r="D343" t="s">
        <v>254</v>
      </c>
      <c r="E343">
        <f>COUNTIF(D$2:D$328, "*D*")</f>
        <v>10</v>
      </c>
    </row>
    <row r="344" spans="1:5" ht="15.75" customHeight="1">
      <c r="A344">
        <v>923</v>
      </c>
      <c r="B344">
        <v>1043</v>
      </c>
      <c r="C344" t="s">
        <v>339</v>
      </c>
      <c r="D344" t="s">
        <v>254</v>
      </c>
      <c r="E344">
        <f>COUNTIF(D$2:D$328, "*E*")</f>
        <v>10</v>
      </c>
    </row>
    <row r="345" spans="1:5" ht="15.75" customHeight="1">
      <c r="A345">
        <v>784</v>
      </c>
      <c r="B345">
        <v>1044</v>
      </c>
      <c r="C345" t="s">
        <v>340</v>
      </c>
      <c r="D345" t="s">
        <v>254</v>
      </c>
    </row>
    <row r="346" spans="1:5" ht="15.75" customHeight="1">
      <c r="A346">
        <v>876</v>
      </c>
      <c r="B346">
        <v>1045</v>
      </c>
      <c r="C346" t="s">
        <v>341</v>
      </c>
      <c r="D346" t="s">
        <v>254</v>
      </c>
    </row>
    <row r="347" spans="1:5" ht="15.75" customHeight="1">
      <c r="A347">
        <v>2485</v>
      </c>
      <c r="B347">
        <v>1046</v>
      </c>
      <c r="C347" t="s">
        <v>342</v>
      </c>
      <c r="D347" t="s">
        <v>254</v>
      </c>
    </row>
    <row r="348" spans="1:5" ht="15.75" customHeight="1">
      <c r="A348">
        <v>877</v>
      </c>
      <c r="B348">
        <v>1047</v>
      </c>
      <c r="C348" t="s">
        <v>343</v>
      </c>
      <c r="D348" t="s">
        <v>254</v>
      </c>
    </row>
    <row r="349" spans="1:5" ht="15.75" customHeight="1">
      <c r="A349">
        <v>1066</v>
      </c>
      <c r="B349">
        <v>1048</v>
      </c>
      <c r="C349" t="s">
        <v>344</v>
      </c>
      <c r="D349" t="s">
        <v>126</v>
      </c>
    </row>
    <row r="350" spans="1:5" ht="15.75" customHeight="1">
      <c r="A350">
        <v>1048</v>
      </c>
      <c r="B350">
        <v>1049</v>
      </c>
      <c r="C350" t="s">
        <v>346</v>
      </c>
      <c r="D350" t="s">
        <v>347</v>
      </c>
    </row>
    <row r="351" spans="1:5" ht="15.75" customHeight="1">
      <c r="A351">
        <v>2647</v>
      </c>
      <c r="B351">
        <v>1050</v>
      </c>
      <c r="C351" t="s">
        <v>348</v>
      </c>
      <c r="D351" t="s">
        <v>347</v>
      </c>
    </row>
    <row r="352" spans="1:5" ht="15.75" customHeight="1">
      <c r="A352">
        <v>2433</v>
      </c>
      <c r="B352">
        <v>1051</v>
      </c>
      <c r="C352" t="s">
        <v>268</v>
      </c>
      <c r="D352" t="s">
        <v>347</v>
      </c>
    </row>
    <row r="353" spans="1:4" ht="15.75" customHeight="1">
      <c r="A353">
        <v>1117</v>
      </c>
      <c r="B353">
        <v>1052</v>
      </c>
      <c r="C353" t="s">
        <v>349</v>
      </c>
      <c r="D353" t="s">
        <v>126</v>
      </c>
    </row>
    <row r="354" spans="1:4" ht="15.75" customHeight="1">
      <c r="A354">
        <v>2642</v>
      </c>
      <c r="B354">
        <v>1053</v>
      </c>
      <c r="C354" t="s">
        <v>350</v>
      </c>
      <c r="D354" t="s">
        <v>347</v>
      </c>
    </row>
    <row r="355" spans="1:4" ht="15.75" customHeight="1">
      <c r="A355">
        <v>2643</v>
      </c>
      <c r="B355">
        <v>1054</v>
      </c>
      <c r="C355" t="s">
        <v>351</v>
      </c>
      <c r="D355" t="s">
        <v>347</v>
      </c>
    </row>
    <row r="356" spans="1:4" ht="15.75" customHeight="1">
      <c r="A356">
        <v>2551</v>
      </c>
      <c r="B356">
        <v>1056</v>
      </c>
      <c r="C356" t="s">
        <v>352</v>
      </c>
      <c r="D356" t="s">
        <v>347</v>
      </c>
    </row>
    <row r="357" spans="1:4" ht="15.75" customHeight="1">
      <c r="A357">
        <v>2242</v>
      </c>
      <c r="B357">
        <v>1057</v>
      </c>
      <c r="C357" t="s">
        <v>353</v>
      </c>
      <c r="D357" t="s">
        <v>120</v>
      </c>
    </row>
    <row r="358" spans="1:4" ht="15.75" customHeight="1">
      <c r="A358">
        <v>2633</v>
      </c>
      <c r="B358">
        <v>1058</v>
      </c>
      <c r="C358" t="s">
        <v>354</v>
      </c>
      <c r="D358" t="s">
        <v>241</v>
      </c>
    </row>
    <row r="359" spans="1:4" ht="15.75" customHeight="1">
      <c r="A359">
        <v>2385</v>
      </c>
      <c r="B359">
        <v>1059</v>
      </c>
      <c r="C359" t="s">
        <v>355</v>
      </c>
      <c r="D359" t="s">
        <v>121</v>
      </c>
    </row>
    <row r="360" spans="1:4" ht="15.75" customHeight="1">
      <c r="A360">
        <v>2393</v>
      </c>
      <c r="B360">
        <v>1060</v>
      </c>
      <c r="C360" t="s">
        <v>356</v>
      </c>
      <c r="D360" t="s">
        <v>119</v>
      </c>
    </row>
    <row r="361" spans="1:4" ht="15.75" customHeight="1">
      <c r="A361">
        <v>2363</v>
      </c>
      <c r="B361">
        <v>1061</v>
      </c>
      <c r="C361" t="s">
        <v>357</v>
      </c>
      <c r="D361" t="s">
        <v>119</v>
      </c>
    </row>
    <row r="362" spans="1:4" ht="15.75" customHeight="1">
      <c r="A362">
        <v>2408</v>
      </c>
      <c r="B362">
        <v>1062</v>
      </c>
      <c r="C362" t="s">
        <v>358</v>
      </c>
      <c r="D362" t="s">
        <v>119</v>
      </c>
    </row>
    <row r="363" spans="1:4" ht="15.75" customHeight="1">
      <c r="A363">
        <v>2398</v>
      </c>
      <c r="B363">
        <v>1063</v>
      </c>
      <c r="C363" t="s">
        <v>359</v>
      </c>
      <c r="D363" t="s">
        <v>123</v>
      </c>
    </row>
    <row r="364" spans="1:4" ht="15.75" customHeight="1">
      <c r="A364">
        <v>2423</v>
      </c>
      <c r="B364">
        <v>1064</v>
      </c>
      <c r="C364" t="s">
        <v>361</v>
      </c>
      <c r="D364" t="s">
        <v>119</v>
      </c>
    </row>
    <row r="365" spans="1:4" ht="15.75" customHeight="1">
      <c r="A365">
        <v>2565</v>
      </c>
      <c r="B365">
        <v>1065</v>
      </c>
      <c r="C365" t="s">
        <v>362</v>
      </c>
      <c r="D365" t="s">
        <v>120</v>
      </c>
    </row>
    <row r="366" spans="1:4" ht="15.75" customHeight="1">
      <c r="A366">
        <v>1013</v>
      </c>
      <c r="B366">
        <v>1066</v>
      </c>
      <c r="C366" t="s">
        <v>363</v>
      </c>
      <c r="D366" t="s">
        <v>120</v>
      </c>
    </row>
    <row r="367" spans="1:4" ht="15.75" customHeight="1">
      <c r="A367">
        <v>2401</v>
      </c>
      <c r="B367">
        <v>1067</v>
      </c>
      <c r="C367" t="s">
        <v>365</v>
      </c>
      <c r="D367" t="s">
        <v>119</v>
      </c>
    </row>
    <row r="368" spans="1:4" ht="15.75" customHeight="1">
      <c r="A368">
        <v>2620</v>
      </c>
      <c r="B368">
        <v>1068</v>
      </c>
      <c r="C368" t="s">
        <v>366</v>
      </c>
      <c r="D368" t="s">
        <v>347</v>
      </c>
    </row>
    <row r="369" spans="1:4" ht="15.75" customHeight="1">
      <c r="A369">
        <v>2589</v>
      </c>
      <c r="B369">
        <v>1069</v>
      </c>
      <c r="C369" t="s">
        <v>367</v>
      </c>
      <c r="D369" t="s">
        <v>347</v>
      </c>
    </row>
    <row r="370" spans="1:4" ht="15.75" customHeight="1">
      <c r="A370">
        <v>894</v>
      </c>
      <c r="B370">
        <v>1070</v>
      </c>
      <c r="C370" t="s">
        <v>368</v>
      </c>
      <c r="D370" t="s">
        <v>347</v>
      </c>
    </row>
    <row r="371" spans="1:4" ht="15.75" customHeight="1">
      <c r="A371">
        <v>2553</v>
      </c>
      <c r="B371">
        <v>1072</v>
      </c>
      <c r="C371" t="s">
        <v>369</v>
      </c>
      <c r="D371" t="s">
        <v>121</v>
      </c>
    </row>
    <row r="372" spans="1:4" ht="15.75" customHeight="1">
      <c r="A372">
        <v>2600</v>
      </c>
      <c r="B372">
        <v>1073</v>
      </c>
      <c r="C372" t="s">
        <v>370</v>
      </c>
      <c r="D372" t="s">
        <v>121</v>
      </c>
    </row>
    <row r="373" spans="1:4" ht="15.75" customHeight="1">
      <c r="A373">
        <v>2475</v>
      </c>
      <c r="B373">
        <v>1075</v>
      </c>
      <c r="C373" t="s">
        <v>371</v>
      </c>
      <c r="D373" t="s">
        <v>121</v>
      </c>
    </row>
    <row r="374" spans="1:4" ht="15.75" customHeight="1">
      <c r="A374">
        <v>2124</v>
      </c>
      <c r="B374">
        <v>1077</v>
      </c>
      <c r="C374" t="s">
        <v>373</v>
      </c>
      <c r="D374" t="s">
        <v>121</v>
      </c>
    </row>
    <row r="375" spans="1:4" ht="15.75" customHeight="1">
      <c r="A375">
        <v>2212</v>
      </c>
      <c r="B375">
        <v>1002</v>
      </c>
      <c r="C375" t="s">
        <v>374</v>
      </c>
      <c r="D375" t="s">
        <v>119</v>
      </c>
    </row>
    <row r="376" spans="1:4" ht="15.75" customHeight="1">
      <c r="A376">
        <v>2235</v>
      </c>
      <c r="B376">
        <v>1004</v>
      </c>
      <c r="C376" t="s">
        <v>376</v>
      </c>
      <c r="D376" t="s">
        <v>120</v>
      </c>
    </row>
    <row r="377" spans="1:4" ht="15.75" customHeight="1">
      <c r="A377">
        <v>937</v>
      </c>
      <c r="B377">
        <v>1005</v>
      </c>
      <c r="C377" t="s">
        <v>377</v>
      </c>
      <c r="D377" t="s">
        <v>120</v>
      </c>
    </row>
    <row r="378" spans="1:4" ht="15.75" customHeight="1">
      <c r="A378">
        <v>2247</v>
      </c>
      <c r="B378">
        <v>1006</v>
      </c>
      <c r="C378" t="s">
        <v>378</v>
      </c>
      <c r="D378" t="s">
        <v>120</v>
      </c>
    </row>
    <row r="379" spans="1:4" ht="15.75" customHeight="1">
      <c r="A379">
        <v>2611</v>
      </c>
      <c r="B379">
        <v>1007</v>
      </c>
      <c r="C379" t="s">
        <v>379</v>
      </c>
      <c r="D379" t="s">
        <v>119</v>
      </c>
    </row>
    <row r="380" spans="1:4" ht="15.75" customHeight="1">
      <c r="A380">
        <v>1176</v>
      </c>
      <c r="B380">
        <v>1008</v>
      </c>
      <c r="C380" t="s">
        <v>380</v>
      </c>
      <c r="D380" t="s">
        <v>119</v>
      </c>
    </row>
    <row r="381" spans="1:4" ht="15.75" customHeight="1">
      <c r="A381">
        <v>2573</v>
      </c>
      <c r="B381">
        <v>1009</v>
      </c>
      <c r="C381" t="s">
        <v>381</v>
      </c>
      <c r="D381" t="s">
        <v>119</v>
      </c>
    </row>
    <row r="382" spans="1:4" ht="15.75" customHeight="1">
      <c r="A382">
        <v>850</v>
      </c>
      <c r="B382">
        <v>1010</v>
      </c>
      <c r="C382" t="s">
        <v>382</v>
      </c>
      <c r="D382" t="s">
        <v>119</v>
      </c>
    </row>
    <row r="383" spans="1:4" ht="15.75" customHeight="1">
      <c r="A383">
        <v>2185</v>
      </c>
      <c r="B383">
        <v>1011</v>
      </c>
      <c r="C383" t="s">
        <v>383</v>
      </c>
      <c r="D383" t="s">
        <v>154</v>
      </c>
    </row>
    <row r="384" spans="1:4" ht="15.75" customHeight="1">
      <c r="A384">
        <v>2229</v>
      </c>
      <c r="B384">
        <v>1012</v>
      </c>
      <c r="C384" t="s">
        <v>384</v>
      </c>
      <c r="D384" t="s">
        <v>120</v>
      </c>
    </row>
    <row r="385" spans="1:4" ht="15.75" customHeight="1">
      <c r="A385">
        <v>1001</v>
      </c>
      <c r="B385">
        <v>1013</v>
      </c>
      <c r="C385" t="s">
        <v>386</v>
      </c>
      <c r="D385" t="s">
        <v>120</v>
      </c>
    </row>
    <row r="386" spans="1:4" ht="15.75" customHeight="1">
      <c r="A386">
        <v>1006</v>
      </c>
      <c r="B386">
        <v>1014</v>
      </c>
      <c r="C386" t="s">
        <v>387</v>
      </c>
      <c r="D386" t="s">
        <v>120</v>
      </c>
    </row>
    <row r="387" spans="1:4" ht="15.75" customHeight="1">
      <c r="A387">
        <v>956</v>
      </c>
      <c r="B387">
        <v>1015</v>
      </c>
      <c r="C387" t="s">
        <v>388</v>
      </c>
      <c r="D387" t="s">
        <v>120</v>
      </c>
    </row>
    <row r="388" spans="1:4" ht="15.75" customHeight="1">
      <c r="A388">
        <v>1172</v>
      </c>
      <c r="B388">
        <v>1016</v>
      </c>
      <c r="C388" t="s">
        <v>390</v>
      </c>
      <c r="D388" t="s">
        <v>120</v>
      </c>
    </row>
    <row r="389" spans="1:4" ht="15.75" customHeight="1">
      <c r="A389">
        <v>2226</v>
      </c>
      <c r="B389">
        <v>1017</v>
      </c>
      <c r="C389" t="s">
        <v>391</v>
      </c>
      <c r="D389" t="s">
        <v>120</v>
      </c>
    </row>
    <row r="390" spans="1:4" ht="15.75" customHeight="1">
      <c r="A390">
        <v>2228</v>
      </c>
      <c r="B390">
        <v>1018</v>
      </c>
      <c r="C390" t="s">
        <v>392</v>
      </c>
      <c r="D390" t="s">
        <v>120</v>
      </c>
    </row>
    <row r="391" spans="1:4" ht="15.75" customHeight="1">
      <c r="A391">
        <v>2187</v>
      </c>
      <c r="B391">
        <v>1019</v>
      </c>
      <c r="C391" t="s">
        <v>393</v>
      </c>
      <c r="D391" t="s">
        <v>120</v>
      </c>
    </row>
    <row r="392" spans="1:4" ht="15.75" customHeight="1">
      <c r="A392">
        <v>2214</v>
      </c>
      <c r="B392">
        <v>1020</v>
      </c>
      <c r="C392" t="s">
        <v>394</v>
      </c>
      <c r="D392" t="s">
        <v>120</v>
      </c>
    </row>
    <row r="393" spans="1:4" ht="15.75" customHeight="1">
      <c r="A393">
        <v>2249</v>
      </c>
      <c r="B393">
        <v>307</v>
      </c>
      <c r="C393" t="s">
        <v>395</v>
      </c>
      <c r="D393" t="s">
        <v>120</v>
      </c>
    </row>
    <row r="394" spans="1:4" ht="15.75" customHeight="1">
      <c r="A394">
        <v>914</v>
      </c>
      <c r="B394">
        <v>1021</v>
      </c>
      <c r="C394" t="s">
        <v>396</v>
      </c>
      <c r="D394" t="s">
        <v>120</v>
      </c>
    </row>
    <row r="395" spans="1:4" ht="15.75" customHeight="1">
      <c r="A395">
        <v>2220</v>
      </c>
      <c r="B395">
        <v>1022</v>
      </c>
      <c r="C395" t="s">
        <v>398</v>
      </c>
      <c r="D395" t="s">
        <v>120</v>
      </c>
    </row>
    <row r="396" spans="1:4" ht="15.75" customHeight="1">
      <c r="A396">
        <v>2376</v>
      </c>
      <c r="B396">
        <v>1023</v>
      </c>
      <c r="C396" t="s">
        <v>96</v>
      </c>
      <c r="D396" t="s">
        <v>119</v>
      </c>
    </row>
    <row r="397" spans="1:4" ht="15.75" customHeight="1">
      <c r="A397">
        <v>2246</v>
      </c>
      <c r="B397">
        <v>1024</v>
      </c>
      <c r="C397" t="s">
        <v>400</v>
      </c>
      <c r="D397" t="s">
        <v>120</v>
      </c>
    </row>
    <row r="398" spans="1:4" ht="15.75" customHeight="1">
      <c r="A398">
        <v>818</v>
      </c>
      <c r="B398">
        <v>1025</v>
      </c>
      <c r="C398" t="s">
        <v>401</v>
      </c>
      <c r="D398" t="s">
        <v>241</v>
      </c>
    </row>
    <row r="399" spans="1:4" ht="15.75" customHeight="1">
      <c r="A399">
        <v>1175</v>
      </c>
      <c r="B399">
        <v>1026</v>
      </c>
      <c r="C399" t="s">
        <v>402</v>
      </c>
      <c r="D399" t="s">
        <v>119</v>
      </c>
    </row>
    <row r="400" spans="1:4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4.44140625" defaultRowHeight="15" customHeight="1"/>
  <cols>
    <col min="1" max="26" width="8.6640625" customWidth="1"/>
  </cols>
  <sheetData>
    <row r="1" spans="1:5" ht="14.4">
      <c r="A1" t="s">
        <v>408</v>
      </c>
      <c r="B1" t="s">
        <v>409</v>
      </c>
      <c r="C1" t="s">
        <v>254</v>
      </c>
      <c r="D1" t="s">
        <v>410</v>
      </c>
      <c r="E1" t="s">
        <v>122</v>
      </c>
    </row>
    <row r="2" spans="1:5" ht="14.4">
      <c r="A2" t="s">
        <v>119</v>
      </c>
      <c r="B2" t="s">
        <v>411</v>
      </c>
      <c r="C2">
        <v>0</v>
      </c>
      <c r="D2">
        <v>0</v>
      </c>
      <c r="E2">
        <v>0</v>
      </c>
    </row>
    <row r="3" spans="1:5" ht="14.4">
      <c r="A3" t="s">
        <v>120</v>
      </c>
      <c r="B3" t="s">
        <v>412</v>
      </c>
      <c r="C3">
        <v>0</v>
      </c>
      <c r="D3">
        <v>0</v>
      </c>
      <c r="E3">
        <v>0</v>
      </c>
    </row>
    <row r="4" spans="1:5" ht="14.4">
      <c r="A4" t="s">
        <v>126</v>
      </c>
      <c r="B4" t="s">
        <v>413</v>
      </c>
      <c r="C4">
        <v>0</v>
      </c>
      <c r="D4">
        <v>0</v>
      </c>
      <c r="E4">
        <v>0</v>
      </c>
    </row>
    <row r="5" spans="1:5" ht="14.4">
      <c r="A5" t="s">
        <v>154</v>
      </c>
      <c r="B5" t="s">
        <v>414</v>
      </c>
      <c r="C5">
        <v>0</v>
      </c>
      <c r="D5">
        <v>0</v>
      </c>
      <c r="E5">
        <v>0</v>
      </c>
    </row>
    <row r="6" spans="1:5" ht="14.4">
      <c r="A6" t="s">
        <v>122</v>
      </c>
      <c r="B6" t="s">
        <v>415</v>
      </c>
      <c r="C6">
        <v>0</v>
      </c>
      <c r="D6">
        <v>0</v>
      </c>
      <c r="E6">
        <v>0</v>
      </c>
    </row>
    <row r="7" spans="1:5" ht="14.4">
      <c r="A7" t="s">
        <v>121</v>
      </c>
      <c r="B7" t="s">
        <v>416</v>
      </c>
      <c r="C7">
        <v>0</v>
      </c>
      <c r="D7">
        <v>0</v>
      </c>
      <c r="E7">
        <v>0</v>
      </c>
    </row>
    <row r="8" spans="1:5" ht="14.4">
      <c r="A8" t="s">
        <v>207</v>
      </c>
      <c r="B8" t="s">
        <v>417</v>
      </c>
      <c r="C8">
        <v>0</v>
      </c>
      <c r="D8">
        <v>0</v>
      </c>
      <c r="E8">
        <v>0</v>
      </c>
    </row>
    <row r="9" spans="1:5" ht="14.4">
      <c r="A9" t="s">
        <v>241</v>
      </c>
      <c r="B9" t="s">
        <v>418</v>
      </c>
      <c r="C9">
        <v>0</v>
      </c>
      <c r="D9">
        <v>0</v>
      </c>
      <c r="E9">
        <v>0</v>
      </c>
    </row>
    <row r="10" spans="1:5" ht="14.4">
      <c r="A10" t="s">
        <v>236</v>
      </c>
      <c r="B10" t="s">
        <v>419</v>
      </c>
      <c r="C10">
        <v>0</v>
      </c>
      <c r="D10">
        <v>0</v>
      </c>
      <c r="E10">
        <v>0</v>
      </c>
    </row>
    <row r="11" spans="1:5" ht="14.4">
      <c r="A11" t="s">
        <v>254</v>
      </c>
      <c r="B11" t="s">
        <v>420</v>
      </c>
      <c r="C11">
        <v>0</v>
      </c>
      <c r="D11">
        <v>0</v>
      </c>
      <c r="E11">
        <v>0</v>
      </c>
    </row>
    <row r="12" spans="1:5" ht="14.4">
      <c r="A12" t="s">
        <v>123</v>
      </c>
      <c r="B12" t="s">
        <v>421</v>
      </c>
      <c r="C12">
        <v>0</v>
      </c>
      <c r="D12">
        <v>0</v>
      </c>
      <c r="E12">
        <v>0</v>
      </c>
    </row>
    <row r="13" spans="1:5" ht="14.4">
      <c r="A13" t="s">
        <v>264</v>
      </c>
      <c r="B13" t="s">
        <v>422</v>
      </c>
      <c r="C13">
        <v>0</v>
      </c>
      <c r="D13">
        <v>0</v>
      </c>
      <c r="E13">
        <v>0</v>
      </c>
    </row>
    <row r="14" spans="1:5" ht="14.4">
      <c r="A14" t="s">
        <v>266</v>
      </c>
      <c r="B14" t="s">
        <v>423</v>
      </c>
      <c r="C14">
        <v>0</v>
      </c>
      <c r="D14">
        <v>0</v>
      </c>
      <c r="E14"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4.44140625" defaultRowHeight="15" customHeight="1"/>
  <cols>
    <col min="1" max="1" width="8.6640625" customWidth="1"/>
    <col min="2" max="2" width="54.33203125" customWidth="1"/>
    <col min="3" max="26" width="8.6640625" customWidth="1"/>
  </cols>
  <sheetData>
    <row r="1" spans="1:2" ht="14.4">
      <c r="A1" t="s">
        <v>40</v>
      </c>
      <c r="B1" t="s">
        <v>435</v>
      </c>
    </row>
    <row r="2" spans="1:2" ht="14.4">
      <c r="A2">
        <v>687</v>
      </c>
      <c r="B2" t="s">
        <v>437</v>
      </c>
    </row>
    <row r="3" spans="1:2" ht="14.4">
      <c r="A3">
        <v>697</v>
      </c>
      <c r="B3" t="s">
        <v>438</v>
      </c>
    </row>
    <row r="4" spans="1:2" ht="14.4">
      <c r="A4">
        <v>700</v>
      </c>
      <c r="B4" t="s">
        <v>439</v>
      </c>
    </row>
    <row r="5" spans="1:2" ht="14.4">
      <c r="A5">
        <v>716</v>
      </c>
      <c r="B5" t="s">
        <v>440</v>
      </c>
    </row>
    <row r="6" spans="1:2" ht="14.4">
      <c r="A6">
        <v>721</v>
      </c>
      <c r="B6" t="s">
        <v>442</v>
      </c>
    </row>
    <row r="7" spans="1:2" ht="14.4">
      <c r="A7">
        <v>740</v>
      </c>
      <c r="B7" t="s">
        <v>443</v>
      </c>
    </row>
    <row r="8" spans="1:2" ht="14.4">
      <c r="A8">
        <v>748</v>
      </c>
      <c r="B8" t="s">
        <v>444</v>
      </c>
    </row>
    <row r="9" spans="1:2" ht="14.4">
      <c r="A9">
        <v>751</v>
      </c>
      <c r="B9" t="s">
        <v>445</v>
      </c>
    </row>
    <row r="10" spans="1:2" ht="14.4">
      <c r="A10">
        <v>756</v>
      </c>
      <c r="B10" t="s">
        <v>446</v>
      </c>
    </row>
    <row r="11" spans="1:2" ht="14.4">
      <c r="A11">
        <v>776</v>
      </c>
      <c r="B11" t="s">
        <v>447</v>
      </c>
    </row>
    <row r="12" spans="1:2" ht="14.4">
      <c r="A12">
        <v>777</v>
      </c>
      <c r="B12" t="s">
        <v>448</v>
      </c>
    </row>
    <row r="13" spans="1:2" ht="14.4">
      <c r="A13">
        <v>778</v>
      </c>
      <c r="B13" t="s">
        <v>449</v>
      </c>
    </row>
    <row r="14" spans="1:2" ht="14.4">
      <c r="A14">
        <v>780</v>
      </c>
      <c r="B14" t="s">
        <v>452</v>
      </c>
    </row>
    <row r="15" spans="1:2" ht="14.4">
      <c r="A15">
        <v>782</v>
      </c>
      <c r="B15" t="s">
        <v>453</v>
      </c>
    </row>
    <row r="16" spans="1:2" ht="14.4">
      <c r="A16">
        <v>783</v>
      </c>
      <c r="B16" t="s">
        <v>454</v>
      </c>
    </row>
    <row r="17" spans="1:2" ht="14.4">
      <c r="A17">
        <v>788</v>
      </c>
      <c r="B17" t="s">
        <v>456</v>
      </c>
    </row>
    <row r="18" spans="1:2" ht="14.4">
      <c r="A18">
        <v>789</v>
      </c>
      <c r="B18" t="s">
        <v>457</v>
      </c>
    </row>
    <row r="19" spans="1:2" ht="14.4">
      <c r="A19">
        <v>815</v>
      </c>
      <c r="B19" t="s">
        <v>458</v>
      </c>
    </row>
    <row r="20" spans="1:2" ht="14.4">
      <c r="A20">
        <v>826</v>
      </c>
      <c r="B20" t="s">
        <v>460</v>
      </c>
    </row>
    <row r="21" spans="1:2" ht="15.75" customHeight="1">
      <c r="A21">
        <v>830</v>
      </c>
      <c r="B21" t="s">
        <v>461</v>
      </c>
    </row>
    <row r="22" spans="1:2" ht="15.75" customHeight="1">
      <c r="A22">
        <v>843</v>
      </c>
      <c r="B22" t="s">
        <v>462</v>
      </c>
    </row>
    <row r="23" spans="1:2" ht="15.75" customHeight="1">
      <c r="A23">
        <v>883</v>
      </c>
      <c r="B23" t="s">
        <v>283</v>
      </c>
    </row>
    <row r="24" spans="1:2" ht="15.75" customHeight="1">
      <c r="A24">
        <v>899</v>
      </c>
      <c r="B24" t="s">
        <v>463</v>
      </c>
    </row>
    <row r="25" spans="1:2" ht="15.75" customHeight="1">
      <c r="A25">
        <v>924</v>
      </c>
      <c r="B25" t="s">
        <v>464</v>
      </c>
    </row>
    <row r="26" spans="1:2" ht="15.75" customHeight="1">
      <c r="A26">
        <v>926</v>
      </c>
      <c r="B26" t="s">
        <v>465</v>
      </c>
    </row>
    <row r="27" spans="1:2" ht="15.75" customHeight="1">
      <c r="A27">
        <v>927</v>
      </c>
      <c r="B27" t="s">
        <v>467</v>
      </c>
    </row>
    <row r="28" spans="1:2" ht="15.75" customHeight="1">
      <c r="A28">
        <v>944</v>
      </c>
      <c r="B28" t="s">
        <v>468</v>
      </c>
    </row>
    <row r="29" spans="1:2" ht="15.75" customHeight="1">
      <c r="A29">
        <v>967</v>
      </c>
      <c r="B29" t="s">
        <v>470</v>
      </c>
    </row>
    <row r="30" spans="1:2" ht="15.75" customHeight="1">
      <c r="A30">
        <v>968</v>
      </c>
      <c r="B30" t="s">
        <v>471</v>
      </c>
    </row>
    <row r="31" spans="1:2" ht="15.75" customHeight="1">
      <c r="A31">
        <v>979</v>
      </c>
      <c r="B31" t="s">
        <v>472</v>
      </c>
    </row>
    <row r="32" spans="1:2" ht="15.75" customHeight="1">
      <c r="A32">
        <v>983</v>
      </c>
      <c r="B32" t="s">
        <v>473</v>
      </c>
    </row>
    <row r="33" spans="1:2" ht="15.75" customHeight="1">
      <c r="A33">
        <v>985</v>
      </c>
      <c r="B33" t="s">
        <v>474</v>
      </c>
    </row>
    <row r="34" spans="1:2" ht="15.75" customHeight="1">
      <c r="A34">
        <v>1000</v>
      </c>
      <c r="B34" t="s">
        <v>475</v>
      </c>
    </row>
    <row r="35" spans="1:2" ht="15.75" customHeight="1">
      <c r="A35">
        <v>1002</v>
      </c>
      <c r="B35" t="s">
        <v>476</v>
      </c>
    </row>
    <row r="36" spans="1:2" ht="15.75" customHeight="1">
      <c r="A36">
        <v>1007</v>
      </c>
      <c r="B36" t="s">
        <v>478</v>
      </c>
    </row>
    <row r="37" spans="1:2" ht="15.75" customHeight="1">
      <c r="A37">
        <v>1020</v>
      </c>
      <c r="B37" t="s">
        <v>479</v>
      </c>
    </row>
    <row r="38" spans="1:2" ht="15.75" customHeight="1">
      <c r="A38">
        <v>1043</v>
      </c>
      <c r="B38" t="s">
        <v>481</v>
      </c>
    </row>
    <row r="39" spans="1:2" ht="15.75" customHeight="1">
      <c r="A39">
        <v>1044</v>
      </c>
      <c r="B39" t="s">
        <v>482</v>
      </c>
    </row>
    <row r="40" spans="1:2" ht="15.75" customHeight="1">
      <c r="A40">
        <v>1047</v>
      </c>
      <c r="B40" t="s">
        <v>483</v>
      </c>
    </row>
    <row r="41" spans="1:2" ht="15.75" customHeight="1">
      <c r="A41">
        <v>1048</v>
      </c>
      <c r="B41" t="s">
        <v>484</v>
      </c>
    </row>
    <row r="42" spans="1:2" ht="15.75" customHeight="1">
      <c r="A42">
        <v>1049</v>
      </c>
      <c r="B42" t="s">
        <v>485</v>
      </c>
    </row>
    <row r="43" spans="1:2" ht="15.75" customHeight="1">
      <c r="A43">
        <v>1050</v>
      </c>
      <c r="B43" t="s">
        <v>486</v>
      </c>
    </row>
    <row r="44" spans="1:2" ht="15.75" customHeight="1">
      <c r="A44">
        <v>1051</v>
      </c>
      <c r="B44" t="s">
        <v>487</v>
      </c>
    </row>
    <row r="45" spans="1:2" ht="15.75" customHeight="1">
      <c r="A45">
        <v>1052</v>
      </c>
      <c r="B45" t="s">
        <v>489</v>
      </c>
    </row>
    <row r="46" spans="1:2" ht="15.75" customHeight="1">
      <c r="A46">
        <v>1053</v>
      </c>
      <c r="B46" t="s">
        <v>490</v>
      </c>
    </row>
    <row r="47" spans="1:2" ht="15.75" customHeight="1">
      <c r="A47">
        <v>1060</v>
      </c>
      <c r="B47" t="s">
        <v>492</v>
      </c>
    </row>
    <row r="48" spans="1:2" ht="15.75" customHeight="1">
      <c r="A48">
        <v>1062</v>
      </c>
      <c r="B48" t="s">
        <v>493</v>
      </c>
    </row>
    <row r="49" spans="1:2" ht="15.75" customHeight="1">
      <c r="A49">
        <v>1063</v>
      </c>
      <c r="B49" t="s">
        <v>494</v>
      </c>
    </row>
    <row r="50" spans="1:2" ht="15.75" customHeight="1">
      <c r="A50">
        <v>1069</v>
      </c>
      <c r="B50" t="s">
        <v>496</v>
      </c>
    </row>
    <row r="51" spans="1:2" ht="15.75" customHeight="1">
      <c r="A51">
        <v>1075</v>
      </c>
      <c r="B51" t="s">
        <v>499</v>
      </c>
    </row>
    <row r="52" spans="1:2" ht="15.75" customHeight="1">
      <c r="A52">
        <v>1078</v>
      </c>
      <c r="B52" t="s">
        <v>504</v>
      </c>
    </row>
    <row r="53" spans="1:2" ht="15.75" customHeight="1">
      <c r="A53">
        <v>1080</v>
      </c>
      <c r="B53" t="s">
        <v>507</v>
      </c>
    </row>
    <row r="54" spans="1:2" ht="15.75" customHeight="1">
      <c r="A54">
        <v>1086</v>
      </c>
      <c r="B54" t="s">
        <v>508</v>
      </c>
    </row>
    <row r="55" spans="1:2" ht="15.75" customHeight="1">
      <c r="A55">
        <v>1115</v>
      </c>
      <c r="B55" t="s">
        <v>510</v>
      </c>
    </row>
    <row r="56" spans="1:2" ht="15.75" customHeight="1">
      <c r="A56">
        <v>1116</v>
      </c>
      <c r="B56" t="s">
        <v>511</v>
      </c>
    </row>
    <row r="57" spans="1:2" ht="15.75" customHeight="1">
      <c r="A57">
        <v>1129</v>
      </c>
      <c r="B57" t="s">
        <v>512</v>
      </c>
    </row>
    <row r="58" spans="1:2" ht="15.75" customHeight="1">
      <c r="A58">
        <v>1143</v>
      </c>
      <c r="B58" t="s">
        <v>516</v>
      </c>
    </row>
    <row r="59" spans="1:2" ht="15.75" customHeight="1">
      <c r="A59">
        <v>1175</v>
      </c>
      <c r="B59" t="s">
        <v>517</v>
      </c>
    </row>
    <row r="60" spans="1:2" ht="15.75" customHeight="1">
      <c r="A60">
        <v>1777</v>
      </c>
      <c r="B60" t="s">
        <v>518</v>
      </c>
    </row>
    <row r="61" spans="1:2" ht="15.75" customHeight="1">
      <c r="A61">
        <v>1781</v>
      </c>
      <c r="B61" t="s">
        <v>519</v>
      </c>
    </row>
    <row r="62" spans="1:2" ht="15.75" customHeight="1">
      <c r="A62">
        <v>2159</v>
      </c>
      <c r="B62" t="s">
        <v>520</v>
      </c>
    </row>
    <row r="63" spans="1:2" ht="15.75" customHeight="1">
      <c r="A63">
        <v>2161</v>
      </c>
      <c r="B63" t="s">
        <v>521</v>
      </c>
    </row>
    <row r="64" spans="1:2" ht="15.75" customHeight="1">
      <c r="A64">
        <v>2164</v>
      </c>
      <c r="B64" t="s">
        <v>523</v>
      </c>
    </row>
    <row r="65" spans="1:2" ht="15.75" customHeight="1">
      <c r="A65">
        <v>2175</v>
      </c>
      <c r="B65" t="s">
        <v>524</v>
      </c>
    </row>
    <row r="66" spans="1:2" ht="15.75" customHeight="1">
      <c r="A66">
        <v>2181</v>
      </c>
      <c r="B66" t="s">
        <v>526</v>
      </c>
    </row>
    <row r="67" spans="1:2" ht="15.75" customHeight="1">
      <c r="A67">
        <v>2201</v>
      </c>
      <c r="B67" t="s">
        <v>528</v>
      </c>
    </row>
    <row r="68" spans="1:2" ht="15.75" customHeight="1">
      <c r="A68">
        <v>2202</v>
      </c>
      <c r="B68" t="s">
        <v>529</v>
      </c>
    </row>
    <row r="69" spans="1:2" ht="15.75" customHeight="1">
      <c r="A69">
        <v>2203</v>
      </c>
      <c r="B69" t="s">
        <v>290</v>
      </c>
    </row>
    <row r="70" spans="1:2" ht="15.75" customHeight="1">
      <c r="A70">
        <v>2205</v>
      </c>
      <c r="B70" t="s">
        <v>530</v>
      </c>
    </row>
    <row r="71" spans="1:2" ht="15.75" customHeight="1">
      <c r="A71">
        <v>2206</v>
      </c>
      <c r="B71" t="s">
        <v>531</v>
      </c>
    </row>
    <row r="72" spans="1:2" ht="15.75" customHeight="1">
      <c r="A72">
        <v>2259</v>
      </c>
      <c r="B72" t="s">
        <v>532</v>
      </c>
    </row>
    <row r="73" spans="1:2" ht="15.75" customHeight="1">
      <c r="A73">
        <v>2261</v>
      </c>
      <c r="B73" t="s">
        <v>534</v>
      </c>
    </row>
    <row r="74" spans="1:2" ht="15.75" customHeight="1">
      <c r="A74">
        <v>2263</v>
      </c>
      <c r="B74" t="s">
        <v>535</v>
      </c>
    </row>
    <row r="75" spans="1:2" ht="15.75" customHeight="1">
      <c r="A75">
        <v>2264</v>
      </c>
      <c r="B75" t="s">
        <v>536</v>
      </c>
    </row>
    <row r="76" spans="1:2" ht="15.75" customHeight="1">
      <c r="A76">
        <v>2267</v>
      </c>
      <c r="B76" t="s">
        <v>537</v>
      </c>
    </row>
    <row r="77" spans="1:2" ht="15.75" customHeight="1">
      <c r="A77">
        <v>2268</v>
      </c>
      <c r="B77" t="s">
        <v>538</v>
      </c>
    </row>
    <row r="78" spans="1:2" ht="15.75" customHeight="1">
      <c r="A78">
        <v>2269</v>
      </c>
      <c r="B78" t="s">
        <v>540</v>
      </c>
    </row>
    <row r="79" spans="1:2" ht="15.75" customHeight="1">
      <c r="A79">
        <v>2270</v>
      </c>
      <c r="B79" t="s">
        <v>541</v>
      </c>
    </row>
    <row r="80" spans="1:2" ht="15.75" customHeight="1">
      <c r="A80">
        <v>2273</v>
      </c>
      <c r="B80" t="s">
        <v>543</v>
      </c>
    </row>
    <row r="81" spans="1:2" ht="15.75" customHeight="1">
      <c r="A81">
        <v>2275</v>
      </c>
      <c r="B81" t="s">
        <v>544</v>
      </c>
    </row>
    <row r="82" spans="1:2" ht="15.75" customHeight="1">
      <c r="A82">
        <v>2276</v>
      </c>
      <c r="B82" t="s">
        <v>546</v>
      </c>
    </row>
    <row r="83" spans="1:2" ht="15.75" customHeight="1">
      <c r="A83">
        <v>2280</v>
      </c>
      <c r="B83" t="s">
        <v>547</v>
      </c>
    </row>
    <row r="84" spans="1:2" ht="15.75" customHeight="1">
      <c r="A84">
        <v>2282</v>
      </c>
      <c r="B84" t="s">
        <v>548</v>
      </c>
    </row>
    <row r="85" spans="1:2" ht="15.75" customHeight="1">
      <c r="A85">
        <v>2284</v>
      </c>
      <c r="B85" t="s">
        <v>549</v>
      </c>
    </row>
    <row r="86" spans="1:2" ht="15.75" customHeight="1">
      <c r="A86">
        <v>2292</v>
      </c>
      <c r="B86" t="s">
        <v>550</v>
      </c>
    </row>
    <row r="87" spans="1:2" ht="15.75" customHeight="1">
      <c r="A87">
        <v>2296</v>
      </c>
      <c r="B87" t="s">
        <v>551</v>
      </c>
    </row>
    <row r="88" spans="1:2" ht="15.75" customHeight="1">
      <c r="A88">
        <v>2305</v>
      </c>
      <c r="B88" t="s">
        <v>552</v>
      </c>
    </row>
    <row r="89" spans="1:2" ht="15.75" customHeight="1">
      <c r="A89">
        <v>2308</v>
      </c>
      <c r="B89" t="s">
        <v>554</v>
      </c>
    </row>
    <row r="90" spans="1:2" ht="15.75" customHeight="1">
      <c r="A90">
        <v>2309</v>
      </c>
      <c r="B90" t="s">
        <v>555</v>
      </c>
    </row>
    <row r="91" spans="1:2" ht="15.75" customHeight="1">
      <c r="A91">
        <v>2310</v>
      </c>
      <c r="B91" t="s">
        <v>557</v>
      </c>
    </row>
    <row r="92" spans="1:2" ht="15.75" customHeight="1">
      <c r="A92">
        <v>2315</v>
      </c>
      <c r="B92" t="s">
        <v>558</v>
      </c>
    </row>
    <row r="93" spans="1:2" ht="15.75" customHeight="1">
      <c r="A93">
        <v>2344</v>
      </c>
      <c r="B93" t="s">
        <v>559</v>
      </c>
    </row>
    <row r="94" spans="1:2" ht="15.75" customHeight="1">
      <c r="A94">
        <v>2347</v>
      </c>
      <c r="B94" t="s">
        <v>560</v>
      </c>
    </row>
    <row r="95" spans="1:2" ht="15.75" customHeight="1">
      <c r="A95">
        <v>2405</v>
      </c>
      <c r="B95" t="s">
        <v>561</v>
      </c>
    </row>
    <row r="96" spans="1:2" ht="15.75" customHeight="1">
      <c r="A96">
        <v>2480</v>
      </c>
      <c r="B96" t="s">
        <v>562</v>
      </c>
    </row>
    <row r="97" spans="1:2" ht="15.75" customHeight="1">
      <c r="A97">
        <v>2481</v>
      </c>
      <c r="B97" t="s">
        <v>563</v>
      </c>
    </row>
    <row r="98" spans="1:2" ht="15.75" customHeight="1">
      <c r="A98">
        <v>2487</v>
      </c>
      <c r="B98" t="s">
        <v>564</v>
      </c>
    </row>
    <row r="99" spans="1:2" ht="15.75" customHeight="1">
      <c r="A99">
        <v>2488</v>
      </c>
      <c r="B99" t="s">
        <v>565</v>
      </c>
    </row>
    <row r="100" spans="1:2" ht="15.75" customHeight="1">
      <c r="A100">
        <v>2489</v>
      </c>
      <c r="B100" t="s">
        <v>566</v>
      </c>
    </row>
    <row r="101" spans="1:2" ht="15.75" customHeight="1">
      <c r="A101">
        <v>2493</v>
      </c>
      <c r="B101" t="s">
        <v>567</v>
      </c>
    </row>
    <row r="102" spans="1:2" ht="15.75" customHeight="1">
      <c r="A102">
        <v>2497</v>
      </c>
      <c r="B102" t="s">
        <v>569</v>
      </c>
    </row>
    <row r="103" spans="1:2" ht="15.75" customHeight="1">
      <c r="A103">
        <v>2505</v>
      </c>
      <c r="B103" t="s">
        <v>570</v>
      </c>
    </row>
    <row r="104" spans="1:2" ht="15.75" customHeight="1">
      <c r="A104">
        <v>2506</v>
      </c>
      <c r="B104" t="s">
        <v>571</v>
      </c>
    </row>
    <row r="105" spans="1:2" ht="15.75" customHeight="1">
      <c r="A105">
        <v>2508</v>
      </c>
      <c r="B105" t="s">
        <v>573</v>
      </c>
    </row>
    <row r="106" spans="1:2" ht="15.75" customHeight="1">
      <c r="A106">
        <v>2512</v>
      </c>
      <c r="B106" t="s">
        <v>574</v>
      </c>
    </row>
    <row r="107" spans="1:2" ht="15.75" customHeight="1">
      <c r="A107">
        <v>2518</v>
      </c>
      <c r="B107" t="s">
        <v>575</v>
      </c>
    </row>
    <row r="108" spans="1:2" ht="15.75" customHeight="1">
      <c r="A108">
        <v>2520</v>
      </c>
      <c r="B108" t="s">
        <v>576</v>
      </c>
    </row>
    <row r="109" spans="1:2" ht="15.75" customHeight="1">
      <c r="A109">
        <v>2544</v>
      </c>
      <c r="B109" t="s">
        <v>577</v>
      </c>
    </row>
    <row r="110" spans="1:2" ht="15.75" customHeight="1">
      <c r="A110">
        <v>2551</v>
      </c>
      <c r="B110" t="s">
        <v>578</v>
      </c>
    </row>
    <row r="111" spans="1:2" ht="15.75" customHeight="1">
      <c r="A111">
        <v>2553</v>
      </c>
      <c r="B111" t="s">
        <v>579</v>
      </c>
    </row>
    <row r="112" spans="1:2" ht="15.75" customHeight="1">
      <c r="A112">
        <v>2560</v>
      </c>
      <c r="B112" t="s">
        <v>581</v>
      </c>
    </row>
    <row r="113" spans="1:2" ht="15.75" customHeight="1">
      <c r="A113">
        <v>2589</v>
      </c>
      <c r="B113" t="s">
        <v>582</v>
      </c>
    </row>
    <row r="114" spans="1:2" ht="15.75" customHeight="1">
      <c r="A114">
        <v>2594</v>
      </c>
      <c r="B114" t="s">
        <v>583</v>
      </c>
    </row>
    <row r="115" spans="1:2" ht="15.75" customHeight="1">
      <c r="A115">
        <v>2605</v>
      </c>
      <c r="B115" t="s">
        <v>584</v>
      </c>
    </row>
    <row r="116" spans="1:2" ht="15.75" customHeight="1">
      <c r="A116">
        <v>2607</v>
      </c>
      <c r="B116" t="s">
        <v>585</v>
      </c>
    </row>
    <row r="117" spans="1:2" ht="15.75" customHeight="1">
      <c r="A117">
        <v>2619</v>
      </c>
      <c r="B117" t="s">
        <v>586</v>
      </c>
    </row>
    <row r="118" spans="1:2" ht="15.75" customHeight="1">
      <c r="A118">
        <v>2620</v>
      </c>
      <c r="B118" t="s">
        <v>587</v>
      </c>
    </row>
    <row r="119" spans="1:2" ht="15.75" customHeight="1">
      <c r="A119">
        <v>2622</v>
      </c>
      <c r="B119" t="s">
        <v>589</v>
      </c>
    </row>
    <row r="120" spans="1:2" ht="15.75" customHeight="1">
      <c r="A120">
        <v>2625</v>
      </c>
      <c r="B120" t="s">
        <v>591</v>
      </c>
    </row>
    <row r="121" spans="1:2" ht="15.75" customHeight="1">
      <c r="A121">
        <v>2629</v>
      </c>
      <c r="B121" t="s">
        <v>592</v>
      </c>
    </row>
    <row r="122" spans="1:2" ht="15.75" customHeight="1">
      <c r="A122">
        <v>2634</v>
      </c>
      <c r="B122" t="s">
        <v>593</v>
      </c>
    </row>
    <row r="123" spans="1:2" ht="15.75" customHeight="1">
      <c r="A123">
        <v>2636</v>
      </c>
      <c r="B123" t="s">
        <v>594</v>
      </c>
    </row>
    <row r="124" spans="1:2" ht="15.75" customHeight="1">
      <c r="A124">
        <v>2642</v>
      </c>
      <c r="B124" t="s">
        <v>596</v>
      </c>
    </row>
    <row r="125" spans="1:2" ht="15.75" customHeight="1">
      <c r="A125">
        <v>2648</v>
      </c>
      <c r="B125" t="s">
        <v>597</v>
      </c>
    </row>
    <row r="126" spans="1:2" ht="15.75" customHeight="1">
      <c r="A126">
        <v>2651</v>
      </c>
      <c r="B126" t="s">
        <v>598</v>
      </c>
    </row>
    <row r="127" spans="1:2" ht="15.75" customHeight="1">
      <c r="A127">
        <v>2652</v>
      </c>
      <c r="B127" t="s">
        <v>599</v>
      </c>
    </row>
    <row r="128" spans="1:2" ht="15.75" customHeight="1">
      <c r="A128">
        <v>2658</v>
      </c>
      <c r="B128" t="s">
        <v>600</v>
      </c>
    </row>
    <row r="129" spans="1:2" ht="15.75" customHeight="1">
      <c r="A129">
        <v>2664</v>
      </c>
      <c r="B129" t="s">
        <v>601</v>
      </c>
    </row>
    <row r="130" spans="1:2" ht="15.75" customHeight="1">
      <c r="A130">
        <v>2669</v>
      </c>
      <c r="B130" t="s">
        <v>602</v>
      </c>
    </row>
    <row r="131" spans="1:2" ht="15.75" customHeight="1">
      <c r="A131">
        <v>2670</v>
      </c>
      <c r="B131" t="s">
        <v>603</v>
      </c>
    </row>
    <row r="132" spans="1:2" ht="15.75" customHeight="1">
      <c r="A132">
        <v>2671</v>
      </c>
      <c r="B132" t="s">
        <v>604</v>
      </c>
    </row>
    <row r="133" spans="1:2" ht="15.75" customHeight="1">
      <c r="A133">
        <v>2672</v>
      </c>
      <c r="B133" t="s">
        <v>605</v>
      </c>
    </row>
    <row r="134" spans="1:2" ht="15.75" customHeight="1">
      <c r="A134">
        <v>2673</v>
      </c>
      <c r="B134" t="s">
        <v>606</v>
      </c>
    </row>
    <row r="135" spans="1:2" ht="15.75" customHeight="1">
      <c r="A135">
        <v>2675</v>
      </c>
      <c r="B135" t="s">
        <v>607</v>
      </c>
    </row>
    <row r="136" spans="1:2" ht="15.75" customHeight="1">
      <c r="A136">
        <v>2678</v>
      </c>
      <c r="B136" t="s">
        <v>608</v>
      </c>
    </row>
    <row r="137" spans="1:2" ht="15.75" customHeight="1">
      <c r="A137">
        <v>2680</v>
      </c>
      <c r="B137" t="s">
        <v>609</v>
      </c>
    </row>
    <row r="138" spans="1:2" ht="15.75" customHeight="1">
      <c r="A138">
        <v>2685</v>
      </c>
      <c r="B138" t="s">
        <v>610</v>
      </c>
    </row>
    <row r="139" spans="1:2" ht="15.75" customHeight="1">
      <c r="A139">
        <v>2686</v>
      </c>
      <c r="B139" t="s">
        <v>611</v>
      </c>
    </row>
    <row r="140" spans="1:2" ht="15.75" customHeight="1">
      <c r="A140">
        <v>2687</v>
      </c>
      <c r="B140" t="s">
        <v>612</v>
      </c>
    </row>
    <row r="141" spans="1:2" ht="15.75" customHeight="1">
      <c r="A141">
        <v>2688</v>
      </c>
      <c r="B141" t="s">
        <v>613</v>
      </c>
    </row>
    <row r="142" spans="1:2" ht="15.75" customHeight="1">
      <c r="A142">
        <v>2689</v>
      </c>
      <c r="B142" t="s">
        <v>614</v>
      </c>
    </row>
    <row r="143" spans="1:2" ht="15.75" customHeight="1">
      <c r="A143">
        <v>2690</v>
      </c>
      <c r="B143" t="s">
        <v>615</v>
      </c>
    </row>
    <row r="144" spans="1:2" ht="15.75" customHeight="1">
      <c r="A144">
        <v>2691</v>
      </c>
      <c r="B144" t="s">
        <v>616</v>
      </c>
    </row>
    <row r="145" spans="1:2" ht="15.75" customHeight="1">
      <c r="A145">
        <v>2692</v>
      </c>
      <c r="B145" t="s">
        <v>617</v>
      </c>
    </row>
    <row r="146" spans="1:2" ht="15.75" customHeight="1">
      <c r="A146">
        <v>2693</v>
      </c>
      <c r="B146" t="s">
        <v>618</v>
      </c>
    </row>
    <row r="147" spans="1:2" ht="15.75" customHeight="1">
      <c r="A147">
        <v>2694</v>
      </c>
      <c r="B147" t="s">
        <v>619</v>
      </c>
    </row>
    <row r="148" spans="1:2" ht="15.75" customHeight="1">
      <c r="A148">
        <v>2695</v>
      </c>
      <c r="B148" t="s">
        <v>620</v>
      </c>
    </row>
    <row r="149" spans="1:2" ht="15.75" customHeight="1">
      <c r="A149">
        <v>2696</v>
      </c>
      <c r="B149" t="s">
        <v>622</v>
      </c>
    </row>
    <row r="150" spans="1:2" ht="15.75" customHeight="1">
      <c r="A150">
        <v>2697</v>
      </c>
      <c r="B150" t="s">
        <v>624</v>
      </c>
    </row>
    <row r="151" spans="1:2" ht="15.75" customHeight="1">
      <c r="A151">
        <v>2698</v>
      </c>
      <c r="B151" t="s">
        <v>625</v>
      </c>
    </row>
    <row r="152" spans="1:2" ht="15.75" customHeight="1">
      <c r="A152">
        <v>2699</v>
      </c>
      <c r="B152" t="s">
        <v>626</v>
      </c>
    </row>
    <row r="153" spans="1:2" ht="15.75" customHeight="1">
      <c r="A153">
        <v>2700</v>
      </c>
      <c r="B153" t="s">
        <v>627</v>
      </c>
    </row>
    <row r="154" spans="1:2" ht="15.75" customHeight="1">
      <c r="A154">
        <v>2701</v>
      </c>
      <c r="B154" t="s">
        <v>628</v>
      </c>
    </row>
    <row r="155" spans="1:2" ht="15.75" customHeight="1">
      <c r="A155">
        <v>746</v>
      </c>
      <c r="B155" t="s">
        <v>294</v>
      </c>
    </row>
    <row r="156" spans="1:2" ht="15.75" customHeight="1">
      <c r="A156">
        <v>747</v>
      </c>
      <c r="B156" t="s">
        <v>296</v>
      </c>
    </row>
    <row r="157" spans="1:2" ht="15.75" customHeight="1">
      <c r="A157">
        <v>750</v>
      </c>
      <c r="B157" t="s">
        <v>298</v>
      </c>
    </row>
    <row r="158" spans="1:2" ht="15.75" customHeight="1">
      <c r="A158">
        <v>752</v>
      </c>
      <c r="B158" t="s">
        <v>300</v>
      </c>
    </row>
    <row r="159" spans="1:2" ht="15.75" customHeight="1">
      <c r="A159">
        <v>753</v>
      </c>
      <c r="B159" t="s">
        <v>303</v>
      </c>
    </row>
    <row r="160" spans="1:2" ht="15.75" customHeight="1">
      <c r="A160">
        <v>754</v>
      </c>
      <c r="B160" t="s">
        <v>306</v>
      </c>
    </row>
    <row r="161" spans="1:2" ht="15.75" customHeight="1">
      <c r="A161">
        <v>802</v>
      </c>
      <c r="B161" t="s">
        <v>631</v>
      </c>
    </row>
    <row r="162" spans="1:2" ht="15.75" customHeight="1">
      <c r="A162">
        <v>803</v>
      </c>
      <c r="B162" t="s">
        <v>633</v>
      </c>
    </row>
    <row r="163" spans="1:2" ht="15.75" customHeight="1">
      <c r="A163">
        <v>807</v>
      </c>
      <c r="B163" t="s">
        <v>634</v>
      </c>
    </row>
    <row r="164" spans="1:2" ht="15.75" customHeight="1">
      <c r="A164">
        <v>818</v>
      </c>
      <c r="B164" t="s">
        <v>635</v>
      </c>
    </row>
    <row r="165" spans="1:2" ht="15.75" customHeight="1">
      <c r="A165">
        <v>828</v>
      </c>
      <c r="B165" t="s">
        <v>636</v>
      </c>
    </row>
    <row r="166" spans="1:2" ht="15.75" customHeight="1">
      <c r="A166">
        <v>829</v>
      </c>
      <c r="B166" t="s">
        <v>637</v>
      </c>
    </row>
    <row r="167" spans="1:2" ht="15.75" customHeight="1">
      <c r="A167">
        <v>837</v>
      </c>
      <c r="B167" t="s">
        <v>638</v>
      </c>
    </row>
    <row r="168" spans="1:2" ht="15.75" customHeight="1">
      <c r="A168">
        <v>839</v>
      </c>
      <c r="B168" t="s">
        <v>639</v>
      </c>
    </row>
    <row r="169" spans="1:2" ht="15.75" customHeight="1">
      <c r="A169">
        <v>896</v>
      </c>
      <c r="B169" t="s">
        <v>640</v>
      </c>
    </row>
    <row r="170" spans="1:2" ht="15.75" customHeight="1">
      <c r="A170">
        <v>922</v>
      </c>
      <c r="B170" t="s">
        <v>641</v>
      </c>
    </row>
    <row r="171" spans="1:2" ht="15.75" customHeight="1">
      <c r="A171">
        <v>962</v>
      </c>
      <c r="B171" t="s">
        <v>642</v>
      </c>
    </row>
    <row r="172" spans="1:2" ht="15.75" customHeight="1">
      <c r="A172">
        <v>1162</v>
      </c>
      <c r="B172" t="s">
        <v>643</v>
      </c>
    </row>
    <row r="173" spans="1:2" ht="15.75" customHeight="1">
      <c r="A173">
        <v>2185</v>
      </c>
      <c r="B173" t="s">
        <v>645</v>
      </c>
    </row>
    <row r="174" spans="1:2" ht="15.75" customHeight="1">
      <c r="A174">
        <v>2187</v>
      </c>
      <c r="B174" t="s">
        <v>646</v>
      </c>
    </row>
    <row r="175" spans="1:2" ht="15.75" customHeight="1">
      <c r="A175">
        <v>2204</v>
      </c>
      <c r="B175" t="s">
        <v>648</v>
      </c>
    </row>
    <row r="176" spans="1:2" ht="15.75" customHeight="1">
      <c r="A176">
        <v>2207</v>
      </c>
      <c r="B176" t="s">
        <v>649</v>
      </c>
    </row>
    <row r="177" spans="1:2" ht="15.75" customHeight="1">
      <c r="A177">
        <v>2219</v>
      </c>
      <c r="B177" t="s">
        <v>650</v>
      </c>
    </row>
    <row r="178" spans="1:2" ht="15.75" customHeight="1">
      <c r="A178">
        <v>2244</v>
      </c>
      <c r="B178" t="s">
        <v>651</v>
      </c>
    </row>
    <row r="179" spans="1:2" ht="15.75" customHeight="1">
      <c r="A179">
        <v>2319</v>
      </c>
      <c r="B179" t="s">
        <v>652</v>
      </c>
    </row>
    <row r="180" spans="1:2" ht="15.75" customHeight="1">
      <c r="A180">
        <v>2336</v>
      </c>
      <c r="B180" t="s">
        <v>653</v>
      </c>
    </row>
    <row r="181" spans="1:2" ht="15.75" customHeight="1">
      <c r="A181">
        <v>2341</v>
      </c>
      <c r="B181" t="s">
        <v>654</v>
      </c>
    </row>
    <row r="182" spans="1:2" ht="15.75" customHeight="1">
      <c r="A182">
        <v>2345</v>
      </c>
      <c r="B182" t="s">
        <v>655</v>
      </c>
    </row>
    <row r="183" spans="1:2" ht="15.75" customHeight="1">
      <c r="A183">
        <v>2471</v>
      </c>
      <c r="B183" t="s">
        <v>657</v>
      </c>
    </row>
    <row r="184" spans="1:2" ht="15.75" customHeight="1">
      <c r="A184">
        <v>2495</v>
      </c>
      <c r="B184" t="s">
        <v>658</v>
      </c>
    </row>
    <row r="185" spans="1:2" ht="15.75" customHeight="1">
      <c r="A185">
        <v>2541</v>
      </c>
      <c r="B185" t="s">
        <v>660</v>
      </c>
    </row>
    <row r="186" spans="1:2" ht="15.75" customHeight="1">
      <c r="A186">
        <v>2542</v>
      </c>
      <c r="B186" t="s">
        <v>661</v>
      </c>
    </row>
    <row r="187" spans="1:2" ht="15.75" customHeight="1">
      <c r="A187">
        <v>2543</v>
      </c>
      <c r="B187" t="s">
        <v>263</v>
      </c>
    </row>
    <row r="188" spans="1:2" ht="15.75" customHeight="1">
      <c r="A188">
        <v>2546</v>
      </c>
      <c r="B188" t="s">
        <v>662</v>
      </c>
    </row>
    <row r="189" spans="1:2" ht="15.75" customHeight="1">
      <c r="A189">
        <v>2547</v>
      </c>
      <c r="B189" t="s">
        <v>663</v>
      </c>
    </row>
    <row r="190" spans="1:2" ht="15.75" customHeight="1">
      <c r="A190">
        <v>2623</v>
      </c>
      <c r="B190" t="s">
        <v>664</v>
      </c>
    </row>
    <row r="191" spans="1:2" ht="15.75" customHeight="1">
      <c r="A191">
        <v>2626</v>
      </c>
      <c r="B191" t="s">
        <v>665</v>
      </c>
    </row>
    <row r="192" spans="1:2" ht="15.75" customHeight="1">
      <c r="A192">
        <v>2630</v>
      </c>
      <c r="B192" t="s">
        <v>666</v>
      </c>
    </row>
    <row r="193" spans="1:2" ht="15.75" customHeight="1">
      <c r="A193">
        <v>2635</v>
      </c>
      <c r="B193" t="s">
        <v>668</v>
      </c>
    </row>
    <row r="194" spans="1:2" ht="15.75" customHeight="1">
      <c r="A194">
        <v>2640</v>
      </c>
      <c r="B194" t="s">
        <v>669</v>
      </c>
    </row>
    <row r="195" spans="1:2" ht="15.75" customHeight="1">
      <c r="A195">
        <v>2547</v>
      </c>
      <c r="B195" t="s">
        <v>663</v>
      </c>
    </row>
    <row r="196" spans="1:2" ht="15.75" customHeight="1">
      <c r="A196">
        <v>2623</v>
      </c>
      <c r="B196" t="s">
        <v>664</v>
      </c>
    </row>
    <row r="197" spans="1:2" ht="15.75" customHeight="1">
      <c r="A197">
        <v>2626</v>
      </c>
      <c r="B197" t="s">
        <v>665</v>
      </c>
    </row>
    <row r="198" spans="1:2" ht="15.75" customHeight="1">
      <c r="A198">
        <v>2630</v>
      </c>
      <c r="B198" t="s">
        <v>666</v>
      </c>
    </row>
    <row r="199" spans="1:2" ht="15.75" customHeight="1">
      <c r="A199">
        <v>2635</v>
      </c>
      <c r="B199" t="s">
        <v>668</v>
      </c>
    </row>
    <row r="200" spans="1:2" ht="15.75" customHeight="1">
      <c r="A200">
        <v>2640</v>
      </c>
      <c r="B200" t="s">
        <v>669</v>
      </c>
    </row>
    <row r="201" spans="1:2" ht="15.75" customHeight="1">
      <c r="A201">
        <v>2630</v>
      </c>
      <c r="B201" t="s">
        <v>666</v>
      </c>
    </row>
    <row r="202" spans="1:2" ht="15.75" customHeight="1">
      <c r="A202">
        <v>2635</v>
      </c>
      <c r="B202" t="s">
        <v>668</v>
      </c>
    </row>
    <row r="203" spans="1:2" ht="15.75" customHeight="1">
      <c r="A203">
        <v>2640</v>
      </c>
      <c r="B203" t="s">
        <v>669</v>
      </c>
    </row>
    <row r="204" spans="1:2" ht="15.75" customHeight="1">
      <c r="A204">
        <v>2542</v>
      </c>
      <c r="B204" t="s">
        <v>661</v>
      </c>
    </row>
    <row r="205" spans="1:2" ht="15.75" customHeight="1">
      <c r="A205">
        <v>2543</v>
      </c>
      <c r="B205" t="s">
        <v>263</v>
      </c>
    </row>
    <row r="206" spans="1:2" ht="15.75" customHeight="1">
      <c r="A206">
        <v>2545</v>
      </c>
      <c r="B206" t="s">
        <v>673</v>
      </c>
    </row>
    <row r="207" spans="1:2" ht="15.75" customHeight="1">
      <c r="A207">
        <v>2546</v>
      </c>
      <c r="B207" t="s">
        <v>662</v>
      </c>
    </row>
    <row r="208" spans="1:2" ht="15.75" customHeight="1">
      <c r="A208">
        <v>2623</v>
      </c>
      <c r="B208" t="s">
        <v>664</v>
      </c>
    </row>
    <row r="209" spans="1:2" ht="15.75" customHeight="1">
      <c r="A209">
        <v>2626</v>
      </c>
      <c r="B209" t="s">
        <v>665</v>
      </c>
    </row>
    <row r="210" spans="1:2" ht="15.75" customHeight="1">
      <c r="A210">
        <v>2630</v>
      </c>
      <c r="B210" t="s">
        <v>666</v>
      </c>
    </row>
    <row r="211" spans="1:2" ht="15.75" customHeight="1">
      <c r="A211">
        <v>2635</v>
      </c>
      <c r="B211" t="s">
        <v>668</v>
      </c>
    </row>
    <row r="212" spans="1:2" ht="15.75" customHeight="1">
      <c r="A212">
        <v>2640</v>
      </c>
      <c r="B212" t="s">
        <v>669</v>
      </c>
    </row>
    <row r="213" spans="1:2" ht="15.75" customHeight="1">
      <c r="A213">
        <v>2660</v>
      </c>
      <c r="B213" t="s">
        <v>675</v>
      </c>
    </row>
    <row r="214" spans="1:2" ht="15.75" customHeight="1">
      <c r="A214">
        <v>1120</v>
      </c>
      <c r="B214" t="s">
        <v>676</v>
      </c>
    </row>
    <row r="215" spans="1:2" ht="15.75" customHeight="1">
      <c r="A215">
        <v>904</v>
      </c>
      <c r="B215" t="s">
        <v>677</v>
      </c>
    </row>
    <row r="216" spans="1:2" ht="15.75" customHeight="1">
      <c r="A216">
        <v>1084</v>
      </c>
      <c r="B216" t="s">
        <v>678</v>
      </c>
    </row>
    <row r="217" spans="1:2" ht="15.75" customHeight="1">
      <c r="A217">
        <v>1117</v>
      </c>
      <c r="B217" t="s">
        <v>679</v>
      </c>
    </row>
    <row r="218" spans="1:2" ht="15.75" customHeight="1">
      <c r="A218">
        <v>1118</v>
      </c>
      <c r="B218" t="s">
        <v>681</v>
      </c>
    </row>
    <row r="219" spans="1:2" ht="15.75" customHeight="1">
      <c r="A219">
        <v>871</v>
      </c>
      <c r="B219" t="s">
        <v>682</v>
      </c>
    </row>
    <row r="220" spans="1:2" ht="15.75" customHeight="1">
      <c r="A220">
        <v>1113</v>
      </c>
      <c r="B220" t="s">
        <v>684</v>
      </c>
    </row>
    <row r="221" spans="1:2" ht="15.75" customHeight="1">
      <c r="A221">
        <v>1112</v>
      </c>
      <c r="B221" t="s">
        <v>685</v>
      </c>
    </row>
    <row r="222" spans="1:2" ht="15.75" customHeight="1">
      <c r="A222">
        <v>870</v>
      </c>
      <c r="B222" t="s">
        <v>284</v>
      </c>
    </row>
    <row r="223" spans="1:2" ht="15.75" customHeight="1">
      <c r="A223">
        <v>2173</v>
      </c>
      <c r="B223" t="s">
        <v>686</v>
      </c>
    </row>
    <row r="224" spans="1:2" ht="15.75" customHeight="1">
      <c r="A224">
        <v>2165</v>
      </c>
      <c r="B224" t="s">
        <v>687</v>
      </c>
    </row>
    <row r="225" spans="1:2" ht="15.75" customHeight="1">
      <c r="A225">
        <v>2166</v>
      </c>
      <c r="B225" t="s">
        <v>688</v>
      </c>
    </row>
    <row r="226" spans="1:2" ht="15.75" customHeight="1">
      <c r="A226">
        <v>1066</v>
      </c>
      <c r="B226" t="s">
        <v>689</v>
      </c>
    </row>
    <row r="227" spans="1:2" ht="15.75" customHeight="1">
      <c r="A227">
        <v>1064</v>
      </c>
      <c r="B227" t="s">
        <v>690</v>
      </c>
    </row>
    <row r="228" spans="1:2" ht="15.75" customHeight="1">
      <c r="A228">
        <v>1102</v>
      </c>
      <c r="B228" t="s">
        <v>691</v>
      </c>
    </row>
    <row r="229" spans="1:2" ht="15.75" customHeight="1">
      <c r="A229">
        <v>1065</v>
      </c>
      <c r="B229" t="s">
        <v>693</v>
      </c>
    </row>
    <row r="230" spans="1:2" ht="15.75" customHeight="1">
      <c r="A230">
        <v>2170</v>
      </c>
      <c r="B230" t="s">
        <v>694</v>
      </c>
    </row>
    <row r="231" spans="1:2" ht="15.75" customHeight="1">
      <c r="A231">
        <v>1083</v>
      </c>
      <c r="B231" t="s">
        <v>695</v>
      </c>
    </row>
    <row r="232" spans="1:2" ht="15.75" customHeight="1">
      <c r="A232">
        <v>875</v>
      </c>
      <c r="B232" t="s">
        <v>697</v>
      </c>
    </row>
    <row r="233" spans="1:2" ht="15.75" customHeight="1">
      <c r="A233">
        <v>2598</v>
      </c>
      <c r="B233" t="s">
        <v>698</v>
      </c>
    </row>
    <row r="234" spans="1:2" ht="15.75" customHeight="1">
      <c r="A234">
        <v>935</v>
      </c>
      <c r="B234" t="s">
        <v>699</v>
      </c>
    </row>
    <row r="235" spans="1:2" ht="15.75" customHeight="1">
      <c r="A235">
        <v>891</v>
      </c>
      <c r="B235" t="s">
        <v>700</v>
      </c>
    </row>
    <row r="236" spans="1:2" ht="15.75" customHeight="1">
      <c r="A236">
        <v>971</v>
      </c>
      <c r="B236" t="s">
        <v>701</v>
      </c>
    </row>
    <row r="237" spans="1:2" ht="15.75" customHeight="1">
      <c r="A237">
        <v>1119</v>
      </c>
      <c r="B237" t="s">
        <v>702</v>
      </c>
    </row>
    <row r="238" spans="1:2" ht="15.75" customHeight="1">
      <c r="A238">
        <v>1009</v>
      </c>
      <c r="B238" t="s">
        <v>704</v>
      </c>
    </row>
    <row r="239" spans="1:2" ht="15.75" customHeight="1">
      <c r="A239">
        <v>1072</v>
      </c>
      <c r="B239" t="s">
        <v>705</v>
      </c>
    </row>
    <row r="240" spans="1:2" ht="15.75" customHeight="1">
      <c r="A240">
        <v>1111</v>
      </c>
      <c r="B240" t="s">
        <v>706</v>
      </c>
    </row>
    <row r="241" spans="1:2" ht="15.75" customHeight="1">
      <c r="A241">
        <v>2475</v>
      </c>
      <c r="B241" t="s">
        <v>707</v>
      </c>
    </row>
    <row r="242" spans="1:2" ht="15.75" customHeight="1">
      <c r="A242">
        <v>1114</v>
      </c>
      <c r="B242" t="s">
        <v>708</v>
      </c>
    </row>
    <row r="243" spans="1:2" ht="15.75" customHeight="1">
      <c r="A243">
        <v>879</v>
      </c>
      <c r="B243" t="s">
        <v>709</v>
      </c>
    </row>
    <row r="244" spans="1:2" ht="15.75" customHeight="1">
      <c r="A244">
        <v>1082</v>
      </c>
      <c r="B244" t="s">
        <v>710</v>
      </c>
    </row>
    <row r="245" spans="1:2" ht="15.75" customHeight="1">
      <c r="A245">
        <v>898</v>
      </c>
      <c r="B245" t="s">
        <v>711</v>
      </c>
    </row>
    <row r="246" spans="1:2" ht="15.75" customHeight="1">
      <c r="A246">
        <v>770</v>
      </c>
      <c r="B246" t="s">
        <v>713</v>
      </c>
    </row>
    <row r="247" spans="1:2" ht="15.75" customHeight="1">
      <c r="A247">
        <v>884</v>
      </c>
      <c r="B247" t="s">
        <v>310</v>
      </c>
    </row>
    <row r="248" spans="1:2" ht="15.75" customHeight="1">
      <c r="A248">
        <v>900</v>
      </c>
      <c r="B248" t="s">
        <v>714</v>
      </c>
    </row>
    <row r="249" spans="1:2" ht="15.75" customHeight="1">
      <c r="A249">
        <v>1077</v>
      </c>
      <c r="B249" t="s">
        <v>715</v>
      </c>
    </row>
    <row r="250" spans="1:2" ht="15.75" customHeight="1">
      <c r="A250">
        <v>887</v>
      </c>
      <c r="B250" t="s">
        <v>716</v>
      </c>
    </row>
    <row r="251" spans="1:2" ht="15.75" customHeight="1">
      <c r="A251">
        <v>731</v>
      </c>
      <c r="B251" t="s">
        <v>717</v>
      </c>
    </row>
    <row r="252" spans="1:2" ht="15.75" customHeight="1">
      <c r="A252">
        <v>1085</v>
      </c>
      <c r="B252" t="s">
        <v>718</v>
      </c>
    </row>
    <row r="253" spans="1:2" ht="15.75" customHeight="1">
      <c r="A253">
        <v>1126</v>
      </c>
      <c r="B253" t="s">
        <v>719</v>
      </c>
    </row>
    <row r="254" spans="1:2" ht="15.75" customHeight="1">
      <c r="A254">
        <v>2194</v>
      </c>
      <c r="B254" t="s">
        <v>720</v>
      </c>
    </row>
    <row r="255" spans="1:2" ht="15.75" customHeight="1">
      <c r="A255">
        <v>2193</v>
      </c>
      <c r="B255" t="s">
        <v>723</v>
      </c>
    </row>
    <row r="256" spans="1:2" ht="15.75" customHeight="1">
      <c r="A256">
        <v>2611</v>
      </c>
      <c r="B256" t="s">
        <v>724</v>
      </c>
    </row>
    <row r="257" spans="1:2" ht="15.75" customHeight="1">
      <c r="A257">
        <v>1128</v>
      </c>
      <c r="B257" t="s">
        <v>725</v>
      </c>
    </row>
    <row r="258" spans="1:2" ht="15.75" customHeight="1">
      <c r="A258">
        <v>1125</v>
      </c>
      <c r="B258" t="s">
        <v>727</v>
      </c>
    </row>
    <row r="259" spans="1:2" ht="15.75" customHeight="1">
      <c r="A259">
        <v>1127</v>
      </c>
      <c r="B259" t="s">
        <v>728</v>
      </c>
    </row>
    <row r="260" spans="1:2" ht="15.75" customHeight="1">
      <c r="A260">
        <v>787</v>
      </c>
      <c r="B260" t="s">
        <v>729</v>
      </c>
    </row>
    <row r="261" spans="1:2" ht="15.75" customHeight="1">
      <c r="A261">
        <v>2432</v>
      </c>
      <c r="B261" t="s">
        <v>730</v>
      </c>
    </row>
    <row r="262" spans="1:2" ht="15.75" customHeight="1">
      <c r="A262">
        <v>1045</v>
      </c>
      <c r="B262" t="s">
        <v>731</v>
      </c>
    </row>
    <row r="263" spans="1:2" ht="15.75" customHeight="1">
      <c r="A263">
        <v>1109</v>
      </c>
      <c r="B263" t="s">
        <v>732</v>
      </c>
    </row>
    <row r="264" spans="1:2" ht="15.75" customHeight="1">
      <c r="A264">
        <v>925</v>
      </c>
      <c r="B264" t="s">
        <v>733</v>
      </c>
    </row>
    <row r="265" spans="1:2" ht="15.75" customHeight="1">
      <c r="A265">
        <v>2581</v>
      </c>
      <c r="B265" t="s">
        <v>735</v>
      </c>
    </row>
    <row r="266" spans="1:2" ht="15.75" customHeight="1">
      <c r="A266">
        <v>2186</v>
      </c>
      <c r="B266" t="s">
        <v>736</v>
      </c>
    </row>
    <row r="267" spans="1:2" ht="15.75" customHeight="1">
      <c r="A267">
        <v>2245</v>
      </c>
      <c r="B267" t="s">
        <v>738</v>
      </c>
    </row>
    <row r="268" spans="1:2" ht="15.75" customHeight="1">
      <c r="A268">
        <v>2401</v>
      </c>
      <c r="B268" t="s">
        <v>739</v>
      </c>
    </row>
    <row r="269" spans="1:2" ht="15.75" customHeight="1">
      <c r="A269">
        <v>790</v>
      </c>
      <c r="B269" t="s">
        <v>740</v>
      </c>
    </row>
    <row r="270" spans="1:2" ht="15.75" customHeight="1">
      <c r="A270">
        <v>1122</v>
      </c>
      <c r="B270" t="s">
        <v>741</v>
      </c>
    </row>
    <row r="271" spans="1:2" ht="15.75" customHeight="1">
      <c r="A271">
        <v>878</v>
      </c>
      <c r="B271" t="s">
        <v>742</v>
      </c>
    </row>
    <row r="272" spans="1:2" ht="15.75" customHeight="1">
      <c r="A272">
        <v>897</v>
      </c>
      <c r="B272" t="s">
        <v>743</v>
      </c>
    </row>
    <row r="273" spans="1:2" ht="15.75" customHeight="1">
      <c r="A273">
        <v>1121</v>
      </c>
      <c r="B273" t="s">
        <v>744</v>
      </c>
    </row>
    <row r="274" spans="1:2" ht="15.75" customHeight="1">
      <c r="A274">
        <v>766</v>
      </c>
      <c r="B274" t="s">
        <v>746</v>
      </c>
    </row>
    <row r="275" spans="1:2" ht="15.75" customHeight="1">
      <c r="A275">
        <v>785</v>
      </c>
      <c r="B275" t="s">
        <v>747</v>
      </c>
    </row>
    <row r="276" spans="1:2" ht="15.75" customHeight="1">
      <c r="A276">
        <v>769</v>
      </c>
      <c r="B276" t="s">
        <v>748</v>
      </c>
    </row>
    <row r="277" spans="1:2" ht="15.75" customHeight="1">
      <c r="A277">
        <v>2231</v>
      </c>
      <c r="B277" t="s">
        <v>104</v>
      </c>
    </row>
    <row r="278" spans="1:2" ht="15.75" customHeight="1">
      <c r="A278">
        <v>1180</v>
      </c>
      <c r="B278" t="s">
        <v>749</v>
      </c>
    </row>
    <row r="279" spans="1:2" ht="15.75" customHeight="1">
      <c r="A279">
        <v>2380</v>
      </c>
      <c r="B279" t="s">
        <v>750</v>
      </c>
    </row>
    <row r="280" spans="1:2" ht="15.75" customHeight="1">
      <c r="A280">
        <v>849</v>
      </c>
      <c r="B280" t="s">
        <v>751</v>
      </c>
    </row>
    <row r="281" spans="1:2" ht="15.75" customHeight="1">
      <c r="A281">
        <v>2416</v>
      </c>
      <c r="B281" t="s">
        <v>752</v>
      </c>
    </row>
    <row r="282" spans="1:2" ht="15.75" customHeight="1">
      <c r="A282">
        <v>1186</v>
      </c>
      <c r="B282" t="s">
        <v>753</v>
      </c>
    </row>
    <row r="283" spans="1:2" ht="15.75" customHeight="1">
      <c r="A283">
        <v>859</v>
      </c>
      <c r="B283" t="s">
        <v>755</v>
      </c>
    </row>
    <row r="284" spans="1:2" ht="15.75" customHeight="1">
      <c r="A284">
        <v>873</v>
      </c>
      <c r="B284" t="s">
        <v>756</v>
      </c>
    </row>
    <row r="285" spans="1:2" ht="15.75" customHeight="1">
      <c r="A285">
        <v>1061</v>
      </c>
      <c r="B285" t="s">
        <v>758</v>
      </c>
    </row>
    <row r="286" spans="1:2" ht="15.75" customHeight="1">
      <c r="A286">
        <v>880</v>
      </c>
      <c r="B286" t="s">
        <v>759</v>
      </c>
    </row>
    <row r="287" spans="1:2" ht="15.75" customHeight="1">
      <c r="A287">
        <v>2593</v>
      </c>
      <c r="B287" t="s">
        <v>760</v>
      </c>
    </row>
    <row r="288" spans="1:2" ht="15.75" customHeight="1">
      <c r="A288">
        <v>730</v>
      </c>
      <c r="B288" t="s">
        <v>761</v>
      </c>
    </row>
    <row r="289" spans="1:2" ht="15.75" customHeight="1">
      <c r="A289">
        <v>681</v>
      </c>
      <c r="B289" t="s">
        <v>274</v>
      </c>
    </row>
    <row r="290" spans="1:2" ht="15.75" customHeight="1">
      <c r="A290">
        <v>1094</v>
      </c>
      <c r="B290" t="s">
        <v>273</v>
      </c>
    </row>
    <row r="291" spans="1:2" ht="15.75" customHeight="1">
      <c r="A291">
        <v>861</v>
      </c>
      <c r="B291" t="s">
        <v>762</v>
      </c>
    </row>
    <row r="292" spans="1:2" ht="15.75" customHeight="1">
      <c r="A292">
        <v>1177</v>
      </c>
      <c r="B292" t="s">
        <v>763</v>
      </c>
    </row>
    <row r="293" spans="1:2" ht="15.75" customHeight="1">
      <c r="A293">
        <v>1003</v>
      </c>
      <c r="B293" t="s">
        <v>765</v>
      </c>
    </row>
    <row r="294" spans="1:2" ht="15.75" customHeight="1">
      <c r="A294">
        <v>2400</v>
      </c>
      <c r="B294" t="s">
        <v>766</v>
      </c>
    </row>
    <row r="295" spans="1:2" ht="15.75" customHeight="1">
      <c r="A295">
        <v>1182</v>
      </c>
      <c r="B295" t="s">
        <v>767</v>
      </c>
    </row>
    <row r="296" spans="1:2" ht="15.75" customHeight="1">
      <c r="A296">
        <v>1176</v>
      </c>
      <c r="B296" t="s">
        <v>768</v>
      </c>
    </row>
    <row r="297" spans="1:2" ht="15.75" customHeight="1">
      <c r="A297">
        <v>865</v>
      </c>
      <c r="B297" t="s">
        <v>770</v>
      </c>
    </row>
    <row r="298" spans="1:2" ht="15.75" customHeight="1">
      <c r="A298">
        <v>964</v>
      </c>
      <c r="B298" t="s">
        <v>771</v>
      </c>
    </row>
    <row r="299" spans="1:2" ht="15.75" customHeight="1">
      <c r="A299">
        <v>2242</v>
      </c>
      <c r="B299" t="s">
        <v>772</v>
      </c>
    </row>
    <row r="300" spans="1:2" ht="15.75" customHeight="1">
      <c r="A300">
        <v>1172</v>
      </c>
      <c r="B300" t="s">
        <v>773</v>
      </c>
    </row>
    <row r="301" spans="1:2" ht="15.75" customHeight="1">
      <c r="A301">
        <v>1098</v>
      </c>
      <c r="B301" t="s">
        <v>774</v>
      </c>
    </row>
    <row r="302" spans="1:2" ht="15.75" customHeight="1">
      <c r="A302">
        <v>874</v>
      </c>
      <c r="B302" t="s">
        <v>775</v>
      </c>
    </row>
    <row r="303" spans="1:2" ht="15.75" customHeight="1">
      <c r="A303">
        <v>2590</v>
      </c>
      <c r="B303" t="s">
        <v>776</v>
      </c>
    </row>
    <row r="304" spans="1:2" ht="15.75" customHeight="1">
      <c r="A304">
        <v>718</v>
      </c>
      <c r="B304" t="s">
        <v>777</v>
      </c>
    </row>
    <row r="305" spans="1:2" ht="15.75" customHeight="1">
      <c r="A305">
        <v>929</v>
      </c>
      <c r="B305" t="s">
        <v>779</v>
      </c>
    </row>
    <row r="306" spans="1:2" ht="15.75" customHeight="1">
      <c r="A306">
        <v>786</v>
      </c>
      <c r="B306" t="s">
        <v>43</v>
      </c>
    </row>
    <row r="307" spans="1:2" ht="15.75" customHeight="1">
      <c r="A307">
        <v>2127</v>
      </c>
      <c r="B307" t="s">
        <v>780</v>
      </c>
    </row>
    <row r="308" spans="1:2" ht="15.75" customHeight="1">
      <c r="A308">
        <v>988</v>
      </c>
      <c r="B308" t="s">
        <v>781</v>
      </c>
    </row>
    <row r="309" spans="1:2" ht="15.75" customHeight="1">
      <c r="A309">
        <v>2306</v>
      </c>
      <c r="B309" t="s">
        <v>782</v>
      </c>
    </row>
    <row r="310" spans="1:2" ht="15.75" customHeight="1">
      <c r="A310">
        <v>2235</v>
      </c>
      <c r="B310" t="s">
        <v>783</v>
      </c>
    </row>
    <row r="311" spans="1:2" ht="15.75" customHeight="1">
      <c r="A311">
        <v>737</v>
      </c>
      <c r="B311" t="s">
        <v>784</v>
      </c>
    </row>
    <row r="312" spans="1:2" ht="15.75" customHeight="1">
      <c r="A312">
        <v>1165</v>
      </c>
      <c r="B312" t="s">
        <v>785</v>
      </c>
    </row>
    <row r="313" spans="1:2" ht="15.75" customHeight="1">
      <c r="A313">
        <v>1095</v>
      </c>
      <c r="B313" t="s">
        <v>786</v>
      </c>
    </row>
    <row r="314" spans="1:2" ht="15.75" customHeight="1">
      <c r="A314">
        <v>1005</v>
      </c>
      <c r="B314" t="s">
        <v>787</v>
      </c>
    </row>
    <row r="315" spans="1:2" ht="15.75" customHeight="1">
      <c r="A315">
        <v>2532</v>
      </c>
      <c r="B315" t="s">
        <v>788</v>
      </c>
    </row>
    <row r="316" spans="1:2" ht="15.75" customHeight="1">
      <c r="A316">
        <v>715</v>
      </c>
      <c r="B316" t="s">
        <v>789</v>
      </c>
    </row>
    <row r="317" spans="1:2" ht="15.75" customHeight="1">
      <c r="A317">
        <v>980</v>
      </c>
      <c r="B317" t="s">
        <v>790</v>
      </c>
    </row>
    <row r="318" spans="1:2" ht="15.75" customHeight="1">
      <c r="A318">
        <v>1030</v>
      </c>
      <c r="B318" t="s">
        <v>791</v>
      </c>
    </row>
    <row r="319" spans="1:2" ht="15.75" customHeight="1">
      <c r="A319">
        <v>1160</v>
      </c>
      <c r="B319" t="s">
        <v>792</v>
      </c>
    </row>
    <row r="320" spans="1:2" ht="15.75" customHeight="1">
      <c r="A320">
        <v>940</v>
      </c>
      <c r="B320" t="s">
        <v>793</v>
      </c>
    </row>
    <row r="321" spans="1:2" ht="15.75" customHeight="1">
      <c r="A321">
        <v>2328</v>
      </c>
      <c r="B321" t="s">
        <v>794</v>
      </c>
    </row>
    <row r="322" spans="1:2" ht="15.75" customHeight="1">
      <c r="A322">
        <v>1089</v>
      </c>
      <c r="B322" t="s">
        <v>795</v>
      </c>
    </row>
    <row r="323" spans="1:2" ht="15.75" customHeight="1">
      <c r="A323">
        <v>1001</v>
      </c>
      <c r="B323" t="s">
        <v>796</v>
      </c>
    </row>
    <row r="324" spans="1:2" ht="15.75" customHeight="1">
      <c r="A324">
        <v>977</v>
      </c>
      <c r="B324" t="s">
        <v>797</v>
      </c>
    </row>
    <row r="325" spans="1:2" ht="15.75" customHeight="1">
      <c r="A325">
        <v>1106</v>
      </c>
      <c r="B325" t="s">
        <v>798</v>
      </c>
    </row>
    <row r="326" spans="1:2" ht="15.75" customHeight="1">
      <c r="A326">
        <v>881</v>
      </c>
      <c r="B326" t="s">
        <v>801</v>
      </c>
    </row>
    <row r="327" spans="1:2" ht="15.75" customHeight="1">
      <c r="A327">
        <v>2227</v>
      </c>
      <c r="B327" t="s">
        <v>802</v>
      </c>
    </row>
    <row r="328" spans="1:2" ht="15.75" customHeight="1">
      <c r="A328">
        <v>1021</v>
      </c>
      <c r="B328" t="s">
        <v>803</v>
      </c>
    </row>
    <row r="329" spans="1:2" ht="15.75" customHeight="1">
      <c r="A329">
        <v>2599</v>
      </c>
      <c r="B329" t="s">
        <v>804</v>
      </c>
    </row>
    <row r="330" spans="1:2" ht="15.75" customHeight="1">
      <c r="A330">
        <v>723</v>
      </c>
      <c r="B330" t="s">
        <v>805</v>
      </c>
    </row>
    <row r="331" spans="1:2" ht="15.75" customHeight="1">
      <c r="A331">
        <v>1141</v>
      </c>
      <c r="B331" t="s">
        <v>807</v>
      </c>
    </row>
    <row r="332" spans="1:2" ht="15.75" customHeight="1">
      <c r="A332">
        <v>934</v>
      </c>
      <c r="B332" t="s">
        <v>809</v>
      </c>
    </row>
    <row r="333" spans="1:2" ht="15.75" customHeight="1">
      <c r="A333">
        <v>996</v>
      </c>
      <c r="B333" t="s">
        <v>810</v>
      </c>
    </row>
    <row r="334" spans="1:2" ht="15.75" customHeight="1">
      <c r="A334">
        <v>2316</v>
      </c>
      <c r="B334" t="s">
        <v>811</v>
      </c>
    </row>
    <row r="335" spans="1:2" ht="15.75" customHeight="1">
      <c r="A335">
        <v>2463</v>
      </c>
      <c r="B335" t="s">
        <v>812</v>
      </c>
    </row>
    <row r="336" spans="1:2" ht="15.75" customHeight="1">
      <c r="A336">
        <v>1174</v>
      </c>
      <c r="B336" t="s">
        <v>813</v>
      </c>
    </row>
    <row r="337" spans="1:2" ht="15.75" customHeight="1">
      <c r="A337">
        <v>1059</v>
      </c>
      <c r="B337" t="s">
        <v>814</v>
      </c>
    </row>
    <row r="338" spans="1:2" ht="15.75" customHeight="1">
      <c r="A338">
        <v>759</v>
      </c>
      <c r="B338" t="s">
        <v>817</v>
      </c>
    </row>
    <row r="339" spans="1:2" ht="15.75" customHeight="1">
      <c r="A339">
        <v>2352</v>
      </c>
      <c r="B339" t="s">
        <v>818</v>
      </c>
    </row>
    <row r="340" spans="1:2" ht="15.75" customHeight="1">
      <c r="A340">
        <v>2222</v>
      </c>
      <c r="B340" t="s">
        <v>820</v>
      </c>
    </row>
    <row r="341" spans="1:2" ht="15.75" customHeight="1">
      <c r="A341">
        <v>1015</v>
      </c>
      <c r="B341" t="s">
        <v>821</v>
      </c>
    </row>
    <row r="342" spans="1:2" ht="15.75" customHeight="1">
      <c r="A342">
        <v>2592</v>
      </c>
      <c r="B342" t="s">
        <v>822</v>
      </c>
    </row>
    <row r="343" spans="1:2" ht="15.75" customHeight="1">
      <c r="A343">
        <v>720</v>
      </c>
      <c r="B343" t="s">
        <v>823</v>
      </c>
    </row>
    <row r="344" spans="1:2" ht="15.75" customHeight="1">
      <c r="A344">
        <v>1135</v>
      </c>
      <c r="B344" t="s">
        <v>824</v>
      </c>
    </row>
    <row r="345" spans="1:2" ht="15.75" customHeight="1">
      <c r="A345">
        <v>931</v>
      </c>
      <c r="B345" t="s">
        <v>826</v>
      </c>
    </row>
    <row r="346" spans="1:2" ht="15.75" customHeight="1">
      <c r="A346">
        <v>1079</v>
      </c>
      <c r="B346" t="s">
        <v>827</v>
      </c>
    </row>
    <row r="347" spans="1:2" ht="15.75" customHeight="1">
      <c r="A347">
        <v>990</v>
      </c>
      <c r="B347" t="s">
        <v>828</v>
      </c>
    </row>
    <row r="348" spans="1:2" ht="15.75" customHeight="1">
      <c r="A348">
        <v>2427</v>
      </c>
      <c r="B348" t="s">
        <v>829</v>
      </c>
    </row>
    <row r="349" spans="1:2" ht="15.75" customHeight="1">
      <c r="A349">
        <v>961</v>
      </c>
      <c r="B349" t="s">
        <v>831</v>
      </c>
    </row>
    <row r="350" spans="1:2" ht="15.75" customHeight="1">
      <c r="A350">
        <v>2241</v>
      </c>
      <c r="B350" t="s">
        <v>109</v>
      </c>
    </row>
    <row r="351" spans="1:2" ht="15.75" customHeight="1">
      <c r="A351">
        <v>742</v>
      </c>
      <c r="B351" t="s">
        <v>832</v>
      </c>
    </row>
    <row r="352" spans="1:2" ht="15.75" customHeight="1">
      <c r="A352">
        <v>1167</v>
      </c>
      <c r="B352" t="s">
        <v>833</v>
      </c>
    </row>
    <row r="353" spans="1:2" ht="15.75" customHeight="1">
      <c r="A353">
        <v>1097</v>
      </c>
      <c r="B353" t="s">
        <v>835</v>
      </c>
    </row>
    <row r="354" spans="1:2" ht="15.75" customHeight="1">
      <c r="A354">
        <v>1008</v>
      </c>
      <c r="B354" t="s">
        <v>836</v>
      </c>
    </row>
    <row r="355" spans="1:2" ht="15.75" customHeight="1">
      <c r="A355">
        <v>717</v>
      </c>
      <c r="B355" t="s">
        <v>838</v>
      </c>
    </row>
    <row r="356" spans="1:2" ht="15.75" customHeight="1">
      <c r="A356">
        <v>942</v>
      </c>
      <c r="B356" t="s">
        <v>840</v>
      </c>
    </row>
    <row r="357" spans="1:2" ht="15.75" customHeight="1">
      <c r="A357">
        <v>2234</v>
      </c>
      <c r="B357" t="s">
        <v>83</v>
      </c>
    </row>
    <row r="358" spans="1:2" ht="15.75" customHeight="1">
      <c r="A358">
        <v>736</v>
      </c>
      <c r="B358" t="s">
        <v>841</v>
      </c>
    </row>
    <row r="359" spans="1:2" ht="15.75" customHeight="1">
      <c r="A359">
        <v>1164</v>
      </c>
      <c r="B359" t="s">
        <v>842</v>
      </c>
    </row>
    <row r="360" spans="1:2" ht="15.75" customHeight="1">
      <c r="A360">
        <v>2332</v>
      </c>
      <c r="B360" t="s">
        <v>843</v>
      </c>
    </row>
    <row r="361" spans="1:2" ht="15.75" customHeight="1">
      <c r="A361">
        <v>866</v>
      </c>
      <c r="B361" t="s">
        <v>845</v>
      </c>
    </row>
    <row r="362" spans="1:2" ht="15.75" customHeight="1">
      <c r="A362">
        <v>2531</v>
      </c>
      <c r="B362" t="s">
        <v>846</v>
      </c>
    </row>
    <row r="363" spans="1:2" ht="15.75" customHeight="1">
      <c r="A363">
        <v>916</v>
      </c>
      <c r="B363" t="s">
        <v>847</v>
      </c>
    </row>
    <row r="364" spans="1:2" ht="15.75" customHeight="1">
      <c r="A364">
        <v>2277</v>
      </c>
      <c r="B364" t="s">
        <v>848</v>
      </c>
    </row>
    <row r="365" spans="1:2" ht="15.75" customHeight="1">
      <c r="A365">
        <v>1108</v>
      </c>
      <c r="B365" t="s">
        <v>850</v>
      </c>
    </row>
    <row r="366" spans="1:2" ht="15.75" customHeight="1">
      <c r="A366">
        <v>2229</v>
      </c>
      <c r="B366" t="s">
        <v>852</v>
      </c>
    </row>
    <row r="367" spans="1:2" ht="15.75" customHeight="1">
      <c r="A367">
        <v>1029</v>
      </c>
      <c r="B367" t="s">
        <v>853</v>
      </c>
    </row>
    <row r="368" spans="1:2" ht="15.75" customHeight="1">
      <c r="A368">
        <v>1149</v>
      </c>
      <c r="B368" t="s">
        <v>854</v>
      </c>
    </row>
    <row r="369" spans="1:2" ht="15.75" customHeight="1">
      <c r="A369">
        <v>937</v>
      </c>
      <c r="B369" t="s">
        <v>857</v>
      </c>
    </row>
    <row r="370" spans="1:2" ht="15.75" customHeight="1">
      <c r="A370">
        <v>2325</v>
      </c>
      <c r="B370" t="s">
        <v>858</v>
      </c>
    </row>
    <row r="371" spans="1:2" ht="15.75" customHeight="1">
      <c r="A371">
        <v>680</v>
      </c>
      <c r="B371" t="s">
        <v>859</v>
      </c>
    </row>
    <row r="372" spans="1:2" ht="15.75" customHeight="1">
      <c r="A372">
        <v>912</v>
      </c>
      <c r="B372" t="s">
        <v>860</v>
      </c>
    </row>
    <row r="373" spans="1:2" ht="15.75" customHeight="1">
      <c r="A373">
        <v>974</v>
      </c>
      <c r="B373" t="s">
        <v>861</v>
      </c>
    </row>
    <row r="374" spans="1:2" ht="15.75" customHeight="1">
      <c r="A374">
        <v>2249</v>
      </c>
      <c r="B374" t="s">
        <v>862</v>
      </c>
    </row>
    <row r="375" spans="1:2" ht="15.75" customHeight="1">
      <c r="A375">
        <v>1105</v>
      </c>
      <c r="B375" t="s">
        <v>863</v>
      </c>
    </row>
    <row r="376" spans="1:2" ht="15.75" customHeight="1">
      <c r="A376">
        <v>2225</v>
      </c>
      <c r="B376" t="s">
        <v>113</v>
      </c>
    </row>
    <row r="377" spans="1:2" ht="15.75" customHeight="1">
      <c r="A377">
        <v>722</v>
      </c>
      <c r="B377" t="s">
        <v>864</v>
      </c>
    </row>
    <row r="378" spans="1:2" ht="15.75" customHeight="1">
      <c r="A378">
        <v>1140</v>
      </c>
      <c r="B378" t="s">
        <v>865</v>
      </c>
    </row>
    <row r="379" spans="1:2" ht="15.75" customHeight="1">
      <c r="A379">
        <v>933</v>
      </c>
      <c r="B379" t="s">
        <v>866</v>
      </c>
    </row>
    <row r="380" spans="1:2" ht="15.75" customHeight="1">
      <c r="A380">
        <v>995</v>
      </c>
      <c r="B380" t="s">
        <v>868</v>
      </c>
    </row>
    <row r="381" spans="1:2" ht="15.75" customHeight="1">
      <c r="A381">
        <v>2439</v>
      </c>
      <c r="B381" t="s">
        <v>869</v>
      </c>
    </row>
    <row r="382" spans="1:2" ht="15.75" customHeight="1">
      <c r="A382">
        <v>969</v>
      </c>
      <c r="B382" t="s">
        <v>870</v>
      </c>
    </row>
    <row r="383" spans="1:2" ht="15.75" customHeight="1">
      <c r="A383">
        <v>1057</v>
      </c>
      <c r="B383" t="s">
        <v>872</v>
      </c>
    </row>
    <row r="384" spans="1:2" ht="15.75" customHeight="1">
      <c r="A384">
        <v>2637</v>
      </c>
      <c r="B384" t="s">
        <v>873</v>
      </c>
    </row>
    <row r="385" spans="1:2" ht="15.75" customHeight="1">
      <c r="A385">
        <v>758</v>
      </c>
      <c r="B385" t="s">
        <v>874</v>
      </c>
    </row>
    <row r="386" spans="1:2" ht="15.75" customHeight="1">
      <c r="A386">
        <v>1173</v>
      </c>
      <c r="B386" t="s">
        <v>876</v>
      </c>
    </row>
    <row r="387" spans="1:2" ht="15.75" customHeight="1">
      <c r="A387">
        <v>1101</v>
      </c>
      <c r="B387" t="s">
        <v>877</v>
      </c>
    </row>
    <row r="388" spans="1:2" ht="15.75" customHeight="1">
      <c r="A388">
        <v>2220</v>
      </c>
      <c r="B388" t="s">
        <v>112</v>
      </c>
    </row>
    <row r="389" spans="1:2" ht="15.75" customHeight="1">
      <c r="A389">
        <v>1011</v>
      </c>
      <c r="B389" t="s">
        <v>878</v>
      </c>
    </row>
    <row r="390" spans="1:2" ht="15.75" customHeight="1">
      <c r="A390">
        <v>2591</v>
      </c>
      <c r="B390" t="s">
        <v>879</v>
      </c>
    </row>
    <row r="391" spans="1:2" ht="15.75" customHeight="1">
      <c r="A391">
        <v>719</v>
      </c>
      <c r="B391" t="s">
        <v>880</v>
      </c>
    </row>
    <row r="392" spans="1:2" ht="15.75" customHeight="1">
      <c r="A392">
        <v>1133</v>
      </c>
      <c r="B392" t="s">
        <v>882</v>
      </c>
    </row>
    <row r="393" spans="1:2" ht="15.75" customHeight="1">
      <c r="A393">
        <v>930</v>
      </c>
      <c r="B393" t="s">
        <v>883</v>
      </c>
    </row>
    <row r="394" spans="1:2" ht="15.75" customHeight="1">
      <c r="A394">
        <v>2136</v>
      </c>
      <c r="B394" t="s">
        <v>884</v>
      </c>
    </row>
    <row r="395" spans="1:2" ht="15.75" customHeight="1">
      <c r="A395">
        <v>989</v>
      </c>
      <c r="B395" t="s">
        <v>885</v>
      </c>
    </row>
    <row r="396" spans="1:2" ht="15.75" customHeight="1">
      <c r="A396">
        <v>2307</v>
      </c>
      <c r="B396" t="s">
        <v>886</v>
      </c>
    </row>
    <row r="397" spans="1:2" ht="15.75" customHeight="1">
      <c r="A397">
        <v>950</v>
      </c>
      <c r="B397" t="s">
        <v>887</v>
      </c>
    </row>
    <row r="398" spans="1:2" ht="15.75" customHeight="1">
      <c r="A398">
        <v>2633</v>
      </c>
      <c r="B398" t="s">
        <v>889</v>
      </c>
    </row>
    <row r="399" spans="1:2" ht="15.75" customHeight="1">
      <c r="A399">
        <v>2339</v>
      </c>
      <c r="B399" t="s">
        <v>891</v>
      </c>
    </row>
    <row r="400" spans="1:2" ht="15.75" customHeight="1">
      <c r="A400">
        <v>1096</v>
      </c>
      <c r="B400" t="s">
        <v>893</v>
      </c>
    </row>
    <row r="401" spans="1:2" ht="15.75" customHeight="1">
      <c r="A401">
        <v>2558</v>
      </c>
      <c r="B401" t="s">
        <v>894</v>
      </c>
    </row>
    <row r="402" spans="1:2" ht="15.75" customHeight="1">
      <c r="A402">
        <v>923</v>
      </c>
      <c r="B402" t="s">
        <v>895</v>
      </c>
    </row>
    <row r="403" spans="1:2" ht="15.75" customHeight="1">
      <c r="A403">
        <v>784</v>
      </c>
      <c r="B403" t="s">
        <v>898</v>
      </c>
    </row>
    <row r="404" spans="1:2" ht="15.75" customHeight="1">
      <c r="A404">
        <v>984</v>
      </c>
      <c r="B404" t="s">
        <v>899</v>
      </c>
    </row>
    <row r="405" spans="1:2" ht="15.75" customHeight="1">
      <c r="A405">
        <v>941</v>
      </c>
      <c r="B405" t="s">
        <v>901</v>
      </c>
    </row>
    <row r="406" spans="1:2" ht="15.75" customHeight="1">
      <c r="A406">
        <v>2232</v>
      </c>
      <c r="B406" t="s">
        <v>108</v>
      </c>
    </row>
    <row r="407" spans="1:2" ht="15.75" customHeight="1">
      <c r="A407">
        <v>735</v>
      </c>
      <c r="B407" t="s">
        <v>903</v>
      </c>
    </row>
    <row r="408" spans="1:2" ht="15.75" customHeight="1">
      <c r="A408">
        <v>2330</v>
      </c>
      <c r="B408" t="s">
        <v>904</v>
      </c>
    </row>
    <row r="409" spans="1:2" ht="15.75" customHeight="1">
      <c r="A409">
        <v>1092</v>
      </c>
      <c r="B409" t="s">
        <v>291</v>
      </c>
    </row>
    <row r="410" spans="1:2" ht="15.75" customHeight="1">
      <c r="A410">
        <v>2530</v>
      </c>
      <c r="B410" t="s">
        <v>906</v>
      </c>
    </row>
    <row r="411" spans="1:2" ht="15.75" customHeight="1">
      <c r="A411">
        <v>688</v>
      </c>
      <c r="B411" t="s">
        <v>907</v>
      </c>
    </row>
    <row r="412" spans="1:2" ht="15.75" customHeight="1">
      <c r="A412">
        <v>915</v>
      </c>
      <c r="B412" t="s">
        <v>908</v>
      </c>
    </row>
    <row r="413" spans="1:2" ht="15.75" customHeight="1">
      <c r="A413">
        <v>978</v>
      </c>
      <c r="B413" t="s">
        <v>911</v>
      </c>
    </row>
    <row r="414" spans="1:2" ht="15.75" customHeight="1">
      <c r="A414">
        <v>1107</v>
      </c>
      <c r="B414" t="s">
        <v>912</v>
      </c>
    </row>
    <row r="415" spans="1:2" ht="15.75" customHeight="1">
      <c r="A415">
        <v>882</v>
      </c>
      <c r="B415" t="s">
        <v>913</v>
      </c>
    </row>
    <row r="416" spans="1:2" ht="15.75" customHeight="1">
      <c r="A416">
        <v>2228</v>
      </c>
      <c r="B416" t="s">
        <v>914</v>
      </c>
    </row>
    <row r="417" spans="1:2" ht="15.75" customHeight="1">
      <c r="A417">
        <v>1024</v>
      </c>
      <c r="B417" t="s">
        <v>915</v>
      </c>
    </row>
    <row r="418" spans="1:2" ht="15.75" customHeight="1">
      <c r="A418">
        <v>2603</v>
      </c>
      <c r="B418" t="s">
        <v>916</v>
      </c>
    </row>
    <row r="419" spans="1:2" ht="15.75" customHeight="1">
      <c r="A419">
        <v>1144</v>
      </c>
      <c r="B419" t="s">
        <v>918</v>
      </c>
    </row>
    <row r="420" spans="1:2" ht="15.75" customHeight="1">
      <c r="A420">
        <v>858</v>
      </c>
      <c r="B420" t="s">
        <v>919</v>
      </c>
    </row>
    <row r="421" spans="1:2" ht="15.75" customHeight="1">
      <c r="A421">
        <v>997</v>
      </c>
      <c r="B421" t="s">
        <v>920</v>
      </c>
    </row>
    <row r="422" spans="1:2" ht="15.75" customHeight="1">
      <c r="A422">
        <v>2317</v>
      </c>
      <c r="B422" t="s">
        <v>922</v>
      </c>
    </row>
    <row r="423" spans="1:2" ht="15.75" customHeight="1">
      <c r="A423">
        <v>907</v>
      </c>
      <c r="B423" t="s">
        <v>923</v>
      </c>
    </row>
    <row r="424" spans="1:2" ht="15.75" customHeight="1">
      <c r="A424">
        <v>973</v>
      </c>
      <c r="B424" t="s">
        <v>925</v>
      </c>
    </row>
    <row r="425" spans="1:2" ht="15.75" customHeight="1">
      <c r="A425">
        <v>2247</v>
      </c>
      <c r="B425" t="s">
        <v>84</v>
      </c>
    </row>
    <row r="426" spans="1:2" ht="15.75" customHeight="1">
      <c r="A426">
        <v>761</v>
      </c>
      <c r="B426" t="s">
        <v>927</v>
      </c>
    </row>
    <row r="427" spans="1:2" ht="15.75" customHeight="1">
      <c r="A427">
        <v>1103</v>
      </c>
      <c r="B427" t="s">
        <v>929</v>
      </c>
    </row>
    <row r="428" spans="1:2" ht="15.75" customHeight="1">
      <c r="A428">
        <v>2223</v>
      </c>
      <c r="B428" t="s">
        <v>931</v>
      </c>
    </row>
    <row r="429" spans="1:2" ht="15.75" customHeight="1">
      <c r="A429">
        <v>1017</v>
      </c>
      <c r="B429" t="s">
        <v>932</v>
      </c>
    </row>
    <row r="430" spans="1:2" ht="15.75" customHeight="1">
      <c r="A430">
        <v>1137</v>
      </c>
      <c r="B430" t="s">
        <v>934</v>
      </c>
    </row>
    <row r="431" spans="1:2" ht="15.75" customHeight="1">
      <c r="A431">
        <v>932</v>
      </c>
      <c r="B431" t="s">
        <v>935</v>
      </c>
    </row>
    <row r="432" spans="1:2" ht="15.75" customHeight="1">
      <c r="A432">
        <v>992</v>
      </c>
      <c r="B432" t="s">
        <v>936</v>
      </c>
    </row>
    <row r="433" spans="1:2" ht="15.75" customHeight="1">
      <c r="A433">
        <v>2313</v>
      </c>
      <c r="B433" t="s">
        <v>891</v>
      </c>
    </row>
    <row r="434" spans="1:2" ht="15.75" customHeight="1">
      <c r="A434">
        <v>2218</v>
      </c>
      <c r="B434" t="s">
        <v>105</v>
      </c>
    </row>
    <row r="435" spans="1:2" ht="15.75" customHeight="1">
      <c r="A435">
        <v>2396</v>
      </c>
      <c r="B435" t="s">
        <v>940</v>
      </c>
    </row>
    <row r="436" spans="1:2" ht="15.75" customHeight="1">
      <c r="A436">
        <v>732</v>
      </c>
      <c r="B436" t="s">
        <v>941</v>
      </c>
    </row>
    <row r="437" spans="1:2" ht="15.75" customHeight="1">
      <c r="A437">
        <v>914</v>
      </c>
      <c r="B437" t="s">
        <v>942</v>
      </c>
    </row>
    <row r="438" spans="1:2" ht="15.75" customHeight="1">
      <c r="A438">
        <v>2385</v>
      </c>
      <c r="B438" t="s">
        <v>944</v>
      </c>
    </row>
    <row r="439" spans="1:2" ht="15.75" customHeight="1">
      <c r="A439">
        <v>855</v>
      </c>
      <c r="B439" t="s">
        <v>946</v>
      </c>
    </row>
    <row r="440" spans="1:2" ht="15.75" customHeight="1">
      <c r="A440">
        <v>2216</v>
      </c>
      <c r="B440" t="s">
        <v>947</v>
      </c>
    </row>
    <row r="441" spans="1:2" ht="15.75" customHeight="1">
      <c r="A441">
        <v>2394</v>
      </c>
      <c r="B441" t="s">
        <v>948</v>
      </c>
    </row>
    <row r="442" spans="1:2" ht="15.75" customHeight="1">
      <c r="A442">
        <v>2384</v>
      </c>
      <c r="B442" t="s">
        <v>949</v>
      </c>
    </row>
    <row r="443" spans="1:2" ht="15.75" customHeight="1">
      <c r="A443">
        <v>850</v>
      </c>
      <c r="B443" t="s">
        <v>950</v>
      </c>
    </row>
    <row r="444" spans="1:2" ht="15.75" customHeight="1">
      <c r="A444">
        <v>2419</v>
      </c>
      <c r="B444" t="s">
        <v>949</v>
      </c>
    </row>
    <row r="445" spans="1:2" ht="15.75" customHeight="1">
      <c r="A445">
        <v>2236</v>
      </c>
      <c r="B445" t="s">
        <v>952</v>
      </c>
    </row>
    <row r="446" spans="1:2" ht="15.75" customHeight="1">
      <c r="A446">
        <v>739</v>
      </c>
      <c r="B446" t="s">
        <v>953</v>
      </c>
    </row>
    <row r="447" spans="1:2" ht="15.75" customHeight="1">
      <c r="A447">
        <v>1166</v>
      </c>
      <c r="B447" t="s">
        <v>956</v>
      </c>
    </row>
    <row r="448" spans="1:2" ht="15.75" customHeight="1">
      <c r="A448">
        <v>1185</v>
      </c>
      <c r="B448" t="s">
        <v>957</v>
      </c>
    </row>
    <row r="449" spans="1:2" ht="15.75" customHeight="1">
      <c r="A449">
        <v>1161</v>
      </c>
      <c r="B449" t="s">
        <v>958</v>
      </c>
    </row>
    <row r="450" spans="1:2" ht="15.75" customHeight="1">
      <c r="A450">
        <v>1178</v>
      </c>
      <c r="B450" t="s">
        <v>960</v>
      </c>
    </row>
    <row r="451" spans="1:2" ht="15.75" customHeight="1">
      <c r="A451">
        <v>2393</v>
      </c>
      <c r="B451" t="s">
        <v>962</v>
      </c>
    </row>
    <row r="452" spans="1:2" ht="15.75" customHeight="1">
      <c r="A452">
        <v>1019</v>
      </c>
      <c r="B452" t="s">
        <v>963</v>
      </c>
    </row>
    <row r="453" spans="1:2" ht="15.75" customHeight="1">
      <c r="A453">
        <v>2477</v>
      </c>
      <c r="B453" t="s">
        <v>964</v>
      </c>
    </row>
    <row r="454" spans="1:2" ht="15.75" customHeight="1">
      <c r="A454">
        <v>2177</v>
      </c>
      <c r="B454" t="s">
        <v>965</v>
      </c>
    </row>
    <row r="455" spans="1:2" ht="15.75" customHeight="1">
      <c r="A455">
        <v>2473</v>
      </c>
      <c r="B455" t="s">
        <v>968</v>
      </c>
    </row>
    <row r="456" spans="1:2" ht="15.75" customHeight="1">
      <c r="A456">
        <v>2618</v>
      </c>
      <c r="B456" t="s">
        <v>969</v>
      </c>
    </row>
    <row r="457" spans="1:2" ht="15.75" customHeight="1">
      <c r="A457">
        <v>2178</v>
      </c>
      <c r="B457" t="s">
        <v>970</v>
      </c>
    </row>
    <row r="458" spans="1:2" ht="15.75" customHeight="1">
      <c r="A458">
        <v>1123</v>
      </c>
      <c r="B458" t="s">
        <v>972</v>
      </c>
    </row>
    <row r="459" spans="1:2" ht="15.75" customHeight="1">
      <c r="A459">
        <v>2197</v>
      </c>
      <c r="B459" t="s">
        <v>973</v>
      </c>
    </row>
    <row r="460" spans="1:2" ht="15.75" customHeight="1">
      <c r="A460">
        <v>2586</v>
      </c>
      <c r="B460" t="s">
        <v>974</v>
      </c>
    </row>
    <row r="461" spans="1:2" ht="15.75" customHeight="1">
      <c r="A461">
        <v>2196</v>
      </c>
      <c r="B461" t="s">
        <v>975</v>
      </c>
    </row>
    <row r="462" spans="1:2" ht="15.75" customHeight="1">
      <c r="A462">
        <v>2199</v>
      </c>
      <c r="B462" t="s">
        <v>976</v>
      </c>
    </row>
    <row r="463" spans="1:2" ht="15.75" customHeight="1">
      <c r="A463">
        <v>2559</v>
      </c>
      <c r="B463" t="s">
        <v>977</v>
      </c>
    </row>
    <row r="464" spans="1:2" ht="15.75" customHeight="1">
      <c r="A464">
        <v>908</v>
      </c>
      <c r="B464" t="s">
        <v>979</v>
      </c>
    </row>
    <row r="465" spans="1:2" ht="15.75" customHeight="1">
      <c r="A465">
        <v>894</v>
      </c>
      <c r="B465" t="s">
        <v>980</v>
      </c>
    </row>
    <row r="466" spans="1:2" ht="15.75" customHeight="1">
      <c r="A466">
        <v>1014</v>
      </c>
      <c r="B466" t="s">
        <v>982</v>
      </c>
    </row>
    <row r="467" spans="1:2" ht="15.75" customHeight="1">
      <c r="A467">
        <v>1187</v>
      </c>
      <c r="B467" t="s">
        <v>983</v>
      </c>
    </row>
    <row r="468" spans="1:2" ht="15.75" customHeight="1">
      <c r="A468">
        <v>2192</v>
      </c>
      <c r="B468" t="s">
        <v>984</v>
      </c>
    </row>
    <row r="469" spans="1:2" ht="15.75" customHeight="1">
      <c r="A469">
        <v>2182</v>
      </c>
      <c r="B469" t="s">
        <v>985</v>
      </c>
    </row>
    <row r="470" spans="1:2" ht="15.75" customHeight="1">
      <c r="A470">
        <v>2674</v>
      </c>
      <c r="B470" t="s">
        <v>986</v>
      </c>
    </row>
    <row r="471" spans="1:2" ht="15.75" customHeight="1">
      <c r="A471">
        <v>1074</v>
      </c>
      <c r="B471" t="s">
        <v>989</v>
      </c>
    </row>
    <row r="472" spans="1:2" ht="15.75" customHeight="1">
      <c r="A472">
        <v>2200</v>
      </c>
      <c r="B472" t="s">
        <v>990</v>
      </c>
    </row>
    <row r="473" spans="1:2" ht="15.75" customHeight="1">
      <c r="A473">
        <v>1010</v>
      </c>
      <c r="B473" t="s">
        <v>991</v>
      </c>
    </row>
    <row r="474" spans="1:2" ht="15.75" customHeight="1">
      <c r="A474">
        <v>2571</v>
      </c>
      <c r="B474" t="s">
        <v>993</v>
      </c>
    </row>
    <row r="475" spans="1:2" ht="15.75" customHeight="1">
      <c r="A475">
        <v>1088</v>
      </c>
      <c r="B475" t="s">
        <v>994</v>
      </c>
    </row>
    <row r="476" spans="1:2" ht="15.75" customHeight="1">
      <c r="A476">
        <v>1056</v>
      </c>
      <c r="B476" t="s">
        <v>996</v>
      </c>
    </row>
    <row r="477" spans="1:2" ht="15.75" customHeight="1">
      <c r="A477">
        <v>1054</v>
      </c>
      <c r="B477" t="s">
        <v>998</v>
      </c>
    </row>
    <row r="478" spans="1:2" ht="15.75" customHeight="1">
      <c r="A478">
        <v>2644</v>
      </c>
      <c r="B478" t="s">
        <v>999</v>
      </c>
    </row>
    <row r="479" spans="1:2" ht="15.75" customHeight="1">
      <c r="A479">
        <v>2363</v>
      </c>
      <c r="B479" t="s">
        <v>1000</v>
      </c>
    </row>
    <row r="480" spans="1:2" ht="15.75" customHeight="1">
      <c r="A480">
        <v>781</v>
      </c>
      <c r="B480" t="s">
        <v>1001</v>
      </c>
    </row>
    <row r="481" spans="1:2" ht="15.75" customHeight="1">
      <c r="A481">
        <v>2189</v>
      </c>
      <c r="B481" t="s">
        <v>308</v>
      </c>
    </row>
    <row r="482" spans="1:2" ht="15.75" customHeight="1">
      <c r="A482">
        <v>909</v>
      </c>
      <c r="B482" t="s">
        <v>1002</v>
      </c>
    </row>
    <row r="483" spans="1:2" ht="15.75" customHeight="1">
      <c r="A483">
        <v>2573</v>
      </c>
      <c r="B483" t="s">
        <v>1004</v>
      </c>
    </row>
    <row r="484" spans="1:2" ht="15.75" customHeight="1">
      <c r="A484">
        <v>2156</v>
      </c>
      <c r="B484" t="s">
        <v>1005</v>
      </c>
    </row>
    <row r="485" spans="1:2" ht="15.75" customHeight="1">
      <c r="A485">
        <v>2184</v>
      </c>
      <c r="B485" t="s">
        <v>1006</v>
      </c>
    </row>
    <row r="486" spans="1:2" ht="15.75" customHeight="1">
      <c r="A486">
        <v>946</v>
      </c>
      <c r="B486" t="s">
        <v>1008</v>
      </c>
    </row>
    <row r="487" spans="1:2" ht="15.75" customHeight="1">
      <c r="A487">
        <v>999</v>
      </c>
      <c r="B487" t="s">
        <v>1009</v>
      </c>
    </row>
    <row r="488" spans="1:2" ht="15.75" customHeight="1">
      <c r="A488">
        <v>2158</v>
      </c>
      <c r="B488" t="s">
        <v>1010</v>
      </c>
    </row>
    <row r="489" spans="1:2" ht="15.75" customHeight="1">
      <c r="A489">
        <v>2402</v>
      </c>
      <c r="B489" t="s">
        <v>281</v>
      </c>
    </row>
    <row r="490" spans="1:2" ht="15.75" customHeight="1">
      <c r="A490">
        <v>2567</v>
      </c>
      <c r="B490" t="s">
        <v>1011</v>
      </c>
    </row>
    <row r="491" spans="1:2" ht="15.75" customHeight="1">
      <c r="A491">
        <v>2616</v>
      </c>
      <c r="B491" t="s">
        <v>1012</v>
      </c>
    </row>
    <row r="492" spans="1:2" ht="15.75" customHeight="1">
      <c r="A492">
        <v>2224</v>
      </c>
      <c r="B492" t="s">
        <v>1015</v>
      </c>
    </row>
    <row r="493" spans="1:2" ht="15.75" customHeight="1">
      <c r="A493">
        <v>872</v>
      </c>
      <c r="B493" t="s">
        <v>1016</v>
      </c>
    </row>
    <row r="494" spans="1:2" ht="15.75" customHeight="1">
      <c r="A494">
        <v>886</v>
      </c>
      <c r="B494" t="s">
        <v>1017</v>
      </c>
    </row>
    <row r="495" spans="1:2" ht="15.75" customHeight="1">
      <c r="A495">
        <v>2251</v>
      </c>
      <c r="B495" t="s">
        <v>1018</v>
      </c>
    </row>
    <row r="496" spans="1:2" ht="15.75" customHeight="1">
      <c r="A496">
        <v>2167</v>
      </c>
      <c r="B496" t="s">
        <v>1019</v>
      </c>
    </row>
    <row r="497" spans="1:2" ht="15.75" customHeight="1">
      <c r="A497">
        <v>1006</v>
      </c>
      <c r="B497" t="s">
        <v>1020</v>
      </c>
    </row>
    <row r="498" spans="1:2" ht="15.75" customHeight="1">
      <c r="A498">
        <v>2217</v>
      </c>
      <c r="B498" t="s">
        <v>1021</v>
      </c>
    </row>
    <row r="499" spans="1:2" ht="15.75" customHeight="1">
      <c r="A499">
        <v>2574</v>
      </c>
      <c r="B499" t="s">
        <v>1022</v>
      </c>
    </row>
    <row r="500" spans="1:2" ht="15.75" customHeight="1">
      <c r="A500">
        <v>2155</v>
      </c>
      <c r="B500" t="s">
        <v>1023</v>
      </c>
    </row>
    <row r="501" spans="1:2" ht="15.75" customHeight="1">
      <c r="A501">
        <v>2413</v>
      </c>
      <c r="B501" t="s">
        <v>282</v>
      </c>
    </row>
    <row r="502" spans="1:2" ht="15.75" customHeight="1">
      <c r="A502">
        <v>1073</v>
      </c>
      <c r="B502" t="s">
        <v>1025</v>
      </c>
    </row>
    <row r="503" spans="1:2" ht="15.75" customHeight="1">
      <c r="A503">
        <v>2490</v>
      </c>
      <c r="B503" t="s">
        <v>1026</v>
      </c>
    </row>
    <row r="504" spans="1:2" ht="15.75" customHeight="1">
      <c r="A504">
        <v>2169</v>
      </c>
      <c r="B504" t="s">
        <v>1027</v>
      </c>
    </row>
    <row r="505" spans="1:2" ht="15.75" customHeight="1">
      <c r="A505">
        <v>2163</v>
      </c>
      <c r="B505" t="s">
        <v>1028</v>
      </c>
    </row>
    <row r="506" spans="1:2" ht="15.75" customHeight="1">
      <c r="A506">
        <v>1028</v>
      </c>
      <c r="B506" t="s">
        <v>1029</v>
      </c>
    </row>
    <row r="507" spans="1:2" ht="15.75" customHeight="1">
      <c r="A507">
        <v>2609</v>
      </c>
      <c r="B507" t="s">
        <v>1032</v>
      </c>
    </row>
    <row r="508" spans="1:2" ht="15.75" customHeight="1">
      <c r="A508">
        <v>938</v>
      </c>
      <c r="B508" t="s">
        <v>1033</v>
      </c>
    </row>
    <row r="509" spans="1:2" ht="15.75" customHeight="1">
      <c r="A509">
        <v>2157</v>
      </c>
      <c r="B509" t="s">
        <v>1034</v>
      </c>
    </row>
    <row r="510" spans="1:2" ht="15.75" customHeight="1">
      <c r="A510">
        <v>2474</v>
      </c>
      <c r="B510" t="s">
        <v>1036</v>
      </c>
    </row>
    <row r="511" spans="1:2" ht="15.75" customHeight="1">
      <c r="A511">
        <v>2368</v>
      </c>
      <c r="B511" t="s">
        <v>1037</v>
      </c>
    </row>
    <row r="512" spans="1:2" ht="15.75" customHeight="1">
      <c r="A512">
        <v>2602</v>
      </c>
      <c r="B512" t="s">
        <v>1038</v>
      </c>
    </row>
    <row r="513" spans="1:2" ht="15.75" customHeight="1">
      <c r="A513">
        <v>2214</v>
      </c>
      <c r="B513" t="s">
        <v>1039</v>
      </c>
    </row>
    <row r="514" spans="1:2" ht="15.75" customHeight="1">
      <c r="A514">
        <v>1070</v>
      </c>
      <c r="B514" t="s">
        <v>1040</v>
      </c>
    </row>
    <row r="515" spans="1:2" ht="15.75" customHeight="1">
      <c r="A515">
        <v>2569</v>
      </c>
      <c r="B515" t="s">
        <v>1041</v>
      </c>
    </row>
    <row r="516" spans="1:2" ht="15.75" customHeight="1">
      <c r="A516">
        <v>2666</v>
      </c>
      <c r="B516" t="s">
        <v>1042</v>
      </c>
    </row>
    <row r="517" spans="1:2" ht="15.75" customHeight="1">
      <c r="A517">
        <v>1040</v>
      </c>
      <c r="B517" t="s">
        <v>1044</v>
      </c>
    </row>
    <row r="518" spans="1:2" ht="15.75" customHeight="1">
      <c r="A518">
        <v>2195</v>
      </c>
      <c r="B518" t="s">
        <v>1046</v>
      </c>
    </row>
    <row r="519" spans="1:2" ht="15.75" customHeight="1">
      <c r="A519">
        <v>2386</v>
      </c>
      <c r="B519" t="s">
        <v>1047</v>
      </c>
    </row>
    <row r="520" spans="1:2" ht="15.75" customHeight="1">
      <c r="A520">
        <v>1124</v>
      </c>
      <c r="B520" t="s">
        <v>1048</v>
      </c>
    </row>
    <row r="521" spans="1:2" ht="15.75" customHeight="1">
      <c r="A521">
        <v>2174</v>
      </c>
      <c r="B521" t="s">
        <v>1049</v>
      </c>
    </row>
    <row r="522" spans="1:2" ht="15.75" customHeight="1">
      <c r="A522">
        <v>2191</v>
      </c>
      <c r="B522" t="s">
        <v>1050</v>
      </c>
    </row>
    <row r="523" spans="1:2" ht="15.75" customHeight="1">
      <c r="A523">
        <v>1076</v>
      </c>
      <c r="B523" t="s">
        <v>1051</v>
      </c>
    </row>
    <row r="524" spans="1:2" ht="15.75" customHeight="1">
      <c r="A524">
        <v>1067</v>
      </c>
      <c r="B524" t="s">
        <v>1052</v>
      </c>
    </row>
    <row r="525" spans="1:2" ht="15.75" customHeight="1">
      <c r="A525">
        <v>2677</v>
      </c>
      <c r="B525" t="s">
        <v>1053</v>
      </c>
    </row>
    <row r="526" spans="1:2" ht="15.75" customHeight="1">
      <c r="A526">
        <v>1034</v>
      </c>
      <c r="B526" t="s">
        <v>1055</v>
      </c>
    </row>
    <row r="527" spans="1:2" ht="15.75" customHeight="1">
      <c r="A527">
        <v>2162</v>
      </c>
      <c r="B527" t="s">
        <v>1056</v>
      </c>
    </row>
    <row r="528" spans="1:2" ht="15.75" customHeight="1">
      <c r="A528">
        <v>2215</v>
      </c>
      <c r="B528" t="s">
        <v>1057</v>
      </c>
    </row>
    <row r="529" spans="1:2" ht="15.75" customHeight="1">
      <c r="A529">
        <v>2226</v>
      </c>
      <c r="B529" t="s">
        <v>1058</v>
      </c>
    </row>
    <row r="530" spans="1:2" ht="15.75" customHeight="1">
      <c r="A530">
        <v>2160</v>
      </c>
      <c r="B530" t="s">
        <v>1059</v>
      </c>
    </row>
    <row r="531" spans="1:2" ht="15.75" customHeight="1">
      <c r="A531">
        <v>2171</v>
      </c>
      <c r="B531" t="s">
        <v>1063</v>
      </c>
    </row>
    <row r="532" spans="1:2" ht="15.75" customHeight="1">
      <c r="A532">
        <v>1032</v>
      </c>
      <c r="B532" t="s">
        <v>1064</v>
      </c>
    </row>
    <row r="533" spans="1:2" ht="15.75" customHeight="1">
      <c r="A533">
        <v>2608</v>
      </c>
      <c r="B533" t="s">
        <v>1066</v>
      </c>
    </row>
    <row r="534" spans="1:2" ht="15.75" customHeight="1">
      <c r="A534">
        <v>852</v>
      </c>
      <c r="B534" t="s">
        <v>1067</v>
      </c>
    </row>
    <row r="535" spans="1:2" ht="15.75" customHeight="1">
      <c r="A535">
        <v>2240</v>
      </c>
      <c r="B535" t="s">
        <v>1068</v>
      </c>
    </row>
    <row r="536" spans="1:2" ht="15.75" customHeight="1">
      <c r="A536">
        <v>2417</v>
      </c>
      <c r="B536" t="s">
        <v>64</v>
      </c>
    </row>
    <row r="537" spans="1:2" ht="15.75" customHeight="1">
      <c r="A537">
        <v>1046</v>
      </c>
      <c r="B537" t="s">
        <v>1069</v>
      </c>
    </row>
    <row r="538" spans="1:2" ht="15.75" customHeight="1">
      <c r="A538">
        <v>1039</v>
      </c>
      <c r="B538" t="s">
        <v>1070</v>
      </c>
    </row>
    <row r="539" spans="1:2" ht="15.75" customHeight="1">
      <c r="A539">
        <v>1031</v>
      </c>
      <c r="B539" t="s">
        <v>1071</v>
      </c>
    </row>
    <row r="540" spans="1:2" ht="15.75" customHeight="1">
      <c r="A540">
        <v>2588</v>
      </c>
      <c r="B540" t="s">
        <v>710</v>
      </c>
    </row>
    <row r="541" spans="1:2" ht="15.75" customHeight="1">
      <c r="A541">
        <v>2411</v>
      </c>
      <c r="B541" t="s">
        <v>1073</v>
      </c>
    </row>
    <row r="542" spans="1:2" ht="15.75" customHeight="1">
      <c r="A542">
        <v>2654</v>
      </c>
      <c r="B542" t="s">
        <v>1074</v>
      </c>
    </row>
    <row r="543" spans="1:2" ht="15.75" customHeight="1">
      <c r="A543">
        <v>2198</v>
      </c>
      <c r="B543" t="s">
        <v>1075</v>
      </c>
    </row>
    <row r="544" spans="1:2" ht="15.75" customHeight="1">
      <c r="A544">
        <v>892</v>
      </c>
      <c r="B544" t="s">
        <v>1076</v>
      </c>
    </row>
    <row r="545" spans="1:2" ht="15.75" customHeight="1">
      <c r="A545">
        <v>2449</v>
      </c>
      <c r="B545" t="s">
        <v>276</v>
      </c>
    </row>
    <row r="546" spans="1:2" ht="15.75" customHeight="1">
      <c r="A546">
        <v>2176</v>
      </c>
      <c r="B546" t="s">
        <v>1077</v>
      </c>
    </row>
    <row r="547" spans="1:2" ht="15.75" customHeight="1">
      <c r="A547">
        <v>2390</v>
      </c>
      <c r="B547" t="s">
        <v>77</v>
      </c>
    </row>
    <row r="548" spans="1:2" ht="15.75" customHeight="1">
      <c r="A548">
        <v>2587</v>
      </c>
      <c r="B548" t="s">
        <v>1080</v>
      </c>
    </row>
    <row r="549" spans="1:2" ht="15.75" customHeight="1">
      <c r="A549">
        <v>2656</v>
      </c>
      <c r="B549" t="s">
        <v>1081</v>
      </c>
    </row>
    <row r="550" spans="1:2" ht="15.75" customHeight="1">
      <c r="A550">
        <v>2424</v>
      </c>
      <c r="B550" t="s">
        <v>1082</v>
      </c>
    </row>
    <row r="551" spans="1:2" ht="15.75" customHeight="1">
      <c r="A551">
        <v>2213</v>
      </c>
      <c r="B551" t="s">
        <v>1083</v>
      </c>
    </row>
    <row r="552" spans="1:2" ht="15.75" customHeight="1">
      <c r="A552">
        <v>1035</v>
      </c>
      <c r="B552" t="s">
        <v>1084</v>
      </c>
    </row>
    <row r="553" spans="1:2" ht="15.75" customHeight="1">
      <c r="A553">
        <v>2378</v>
      </c>
      <c r="B553" t="s">
        <v>1085</v>
      </c>
    </row>
    <row r="554" spans="1:2" ht="15.75" customHeight="1">
      <c r="A554">
        <v>1188</v>
      </c>
      <c r="B554" t="s">
        <v>1086</v>
      </c>
    </row>
    <row r="555" spans="1:2" ht="15.75" customHeight="1">
      <c r="A555">
        <v>2370</v>
      </c>
      <c r="B555" t="s">
        <v>1087</v>
      </c>
    </row>
    <row r="556" spans="1:2" ht="15.75" customHeight="1">
      <c r="A556">
        <v>1071</v>
      </c>
      <c r="B556" t="s">
        <v>1089</v>
      </c>
    </row>
    <row r="557" spans="1:2" ht="15.75" customHeight="1">
      <c r="A557">
        <v>2476</v>
      </c>
      <c r="B557" t="s">
        <v>1090</v>
      </c>
    </row>
    <row r="558" spans="1:2" ht="15.75" customHeight="1">
      <c r="A558">
        <v>2168</v>
      </c>
      <c r="B558" t="s">
        <v>1091</v>
      </c>
    </row>
    <row r="559" spans="1:2" ht="15.75" customHeight="1">
      <c r="A559">
        <v>2657</v>
      </c>
      <c r="B559" t="s">
        <v>1092</v>
      </c>
    </row>
    <row r="560" spans="1:2" ht="15.75" customHeight="1">
      <c r="A560">
        <v>2665</v>
      </c>
      <c r="B560" t="s">
        <v>1093</v>
      </c>
    </row>
    <row r="561" spans="1:2" ht="15.75" customHeight="1">
      <c r="A561">
        <v>2496</v>
      </c>
      <c r="B561" t="s">
        <v>1094</v>
      </c>
    </row>
    <row r="562" spans="1:2" ht="15.75" customHeight="1">
      <c r="A562">
        <v>2667</v>
      </c>
      <c r="B562" t="s">
        <v>1095</v>
      </c>
    </row>
    <row r="563" spans="1:2" ht="15.75" customHeight="1">
      <c r="A563">
        <v>2617</v>
      </c>
      <c r="B563" t="s">
        <v>1096</v>
      </c>
    </row>
    <row r="564" spans="1:2" ht="15.75" customHeight="1">
      <c r="A564">
        <v>2397</v>
      </c>
      <c r="B564" t="s">
        <v>1098</v>
      </c>
    </row>
    <row r="565" spans="1:2" ht="15.75" customHeight="1">
      <c r="A565">
        <v>2565</v>
      </c>
      <c r="B565" t="s">
        <v>1099</v>
      </c>
    </row>
    <row r="566" spans="1:2" ht="15.75" customHeight="1">
      <c r="A566">
        <v>2239</v>
      </c>
      <c r="B566" t="s">
        <v>1100</v>
      </c>
    </row>
    <row r="567" spans="1:2" ht="15.75" customHeight="1">
      <c r="A567">
        <v>888</v>
      </c>
      <c r="B567" t="s">
        <v>1101</v>
      </c>
    </row>
    <row r="568" spans="1:2" ht="15.75" customHeight="1">
      <c r="A568">
        <v>2564</v>
      </c>
      <c r="B568" t="s">
        <v>1102</v>
      </c>
    </row>
    <row r="569" spans="1:2" ht="15.75" customHeight="1">
      <c r="A569">
        <v>2369</v>
      </c>
      <c r="B569" t="s">
        <v>1105</v>
      </c>
    </row>
    <row r="570" spans="1:2" ht="15.75" customHeight="1">
      <c r="A570">
        <v>2238</v>
      </c>
      <c r="B570" t="s">
        <v>1106</v>
      </c>
    </row>
    <row r="571" spans="1:2" ht="15.75" customHeight="1">
      <c r="A571">
        <v>2596</v>
      </c>
      <c r="B571" t="s">
        <v>1107</v>
      </c>
    </row>
    <row r="572" spans="1:2" ht="15.75" customHeight="1">
      <c r="A572">
        <v>2659</v>
      </c>
      <c r="B572" t="s">
        <v>1108</v>
      </c>
    </row>
    <row r="573" spans="1:2" ht="15.75" customHeight="1">
      <c r="A573">
        <v>2366</v>
      </c>
      <c r="B573" t="s">
        <v>1110</v>
      </c>
    </row>
    <row r="574" spans="1:2" ht="15.75" customHeight="1">
      <c r="A574">
        <v>794</v>
      </c>
      <c r="B574" t="s">
        <v>1112</v>
      </c>
    </row>
    <row r="575" spans="1:2" ht="15.75" customHeight="1">
      <c r="A575">
        <v>793</v>
      </c>
      <c r="B575" t="s">
        <v>1114</v>
      </c>
    </row>
    <row r="576" spans="1:2" ht="15.75" customHeight="1">
      <c r="A576">
        <v>2388</v>
      </c>
      <c r="B576" t="s">
        <v>75</v>
      </c>
    </row>
    <row r="577" spans="1:2" ht="15.75" customHeight="1">
      <c r="A577">
        <v>2676</v>
      </c>
      <c r="B577" t="s">
        <v>1116</v>
      </c>
    </row>
    <row r="578" spans="1:2" ht="15.75" customHeight="1">
      <c r="A578">
        <v>2395</v>
      </c>
      <c r="B578" t="s">
        <v>1117</v>
      </c>
    </row>
    <row r="579" spans="1:2" ht="15.75" customHeight="1">
      <c r="A579">
        <v>2381</v>
      </c>
      <c r="B579" t="s">
        <v>85</v>
      </c>
    </row>
    <row r="580" spans="1:2" ht="15.75" customHeight="1">
      <c r="A580">
        <v>1036</v>
      </c>
      <c r="B580" t="s">
        <v>1120</v>
      </c>
    </row>
    <row r="581" spans="1:2" ht="15.75" customHeight="1">
      <c r="A581">
        <v>2404</v>
      </c>
      <c r="B581" t="s">
        <v>285</v>
      </c>
    </row>
    <row r="582" spans="1:2" ht="15.75" customHeight="1">
      <c r="A582">
        <v>2230</v>
      </c>
      <c r="B582" t="s">
        <v>1122</v>
      </c>
    </row>
    <row r="583" spans="1:2" ht="15.75" customHeight="1">
      <c r="A583">
        <v>2409</v>
      </c>
      <c r="B583" t="s">
        <v>1123</v>
      </c>
    </row>
    <row r="584" spans="1:2" ht="15.75" customHeight="1">
      <c r="A584">
        <v>856</v>
      </c>
      <c r="B584" t="s">
        <v>1126</v>
      </c>
    </row>
    <row r="585" spans="1:2" ht="15.75" customHeight="1">
      <c r="A585">
        <v>2403</v>
      </c>
      <c r="B585" t="s">
        <v>1127</v>
      </c>
    </row>
    <row r="586" spans="1:2" ht="15.75" customHeight="1">
      <c r="A586">
        <v>2327</v>
      </c>
      <c r="B586" t="s">
        <v>1130</v>
      </c>
    </row>
    <row r="587" spans="1:2" ht="15.75" customHeight="1">
      <c r="A587">
        <v>2221</v>
      </c>
      <c r="B587" t="s">
        <v>1131</v>
      </c>
    </row>
    <row r="588" spans="1:2" ht="15.75" customHeight="1">
      <c r="A588">
        <v>1013</v>
      </c>
      <c r="B588" t="s">
        <v>1133</v>
      </c>
    </row>
    <row r="589" spans="1:2" ht="15.75" customHeight="1">
      <c r="A589">
        <v>2420</v>
      </c>
      <c r="B589" t="s">
        <v>1134</v>
      </c>
    </row>
    <row r="590" spans="1:2" ht="15.75" customHeight="1">
      <c r="A590">
        <v>2414</v>
      </c>
      <c r="B590" t="s">
        <v>1135</v>
      </c>
    </row>
    <row r="591" spans="1:2" ht="15.75" customHeight="1">
      <c r="A591">
        <v>1018</v>
      </c>
      <c r="B591" t="s">
        <v>1137</v>
      </c>
    </row>
    <row r="592" spans="1:2" ht="15.75" customHeight="1">
      <c r="A592">
        <v>956</v>
      </c>
      <c r="B592" t="s">
        <v>1138</v>
      </c>
    </row>
    <row r="593" spans="1:2" ht="15.75" customHeight="1">
      <c r="A593">
        <v>1179</v>
      </c>
      <c r="B593" t="s">
        <v>1139</v>
      </c>
    </row>
    <row r="594" spans="1:2" ht="15.75" customHeight="1">
      <c r="A594">
        <v>2418</v>
      </c>
      <c r="B594" t="s">
        <v>1140</v>
      </c>
    </row>
    <row r="595" spans="1:2" ht="15.75" customHeight="1">
      <c r="A595">
        <v>2387</v>
      </c>
      <c r="B595" t="s">
        <v>1141</v>
      </c>
    </row>
    <row r="596" spans="1:2" ht="15.75" customHeight="1">
      <c r="A596">
        <v>2123</v>
      </c>
      <c r="B596" t="s">
        <v>1142</v>
      </c>
    </row>
    <row r="597" spans="1:2" ht="15.75" customHeight="1">
      <c r="A597">
        <v>685</v>
      </c>
      <c r="B597" t="s">
        <v>1143</v>
      </c>
    </row>
    <row r="598" spans="1:2" ht="15.75" customHeight="1">
      <c r="A598">
        <v>2575</v>
      </c>
      <c r="B598" t="s">
        <v>1144</v>
      </c>
    </row>
    <row r="599" spans="1:2" ht="15.75" customHeight="1">
      <c r="A599">
        <v>2377</v>
      </c>
      <c r="B599" t="s">
        <v>1145</v>
      </c>
    </row>
    <row r="600" spans="1:2" ht="15.75" customHeight="1">
      <c r="A600">
        <v>2362</v>
      </c>
      <c r="B600" t="s">
        <v>1149</v>
      </c>
    </row>
    <row r="601" spans="1:2" ht="15.75" customHeight="1">
      <c r="A601">
        <v>1038</v>
      </c>
      <c r="B601" t="s">
        <v>1150</v>
      </c>
    </row>
    <row r="602" spans="1:2" ht="15.75" customHeight="1">
      <c r="A602">
        <v>2663</v>
      </c>
      <c r="B602" t="s">
        <v>1151</v>
      </c>
    </row>
    <row r="603" spans="1:2" ht="15.75" customHeight="1">
      <c r="A603">
        <v>2408</v>
      </c>
      <c r="B603" t="s">
        <v>1154</v>
      </c>
    </row>
    <row r="604" spans="1:2" ht="15.75" customHeight="1">
      <c r="A604">
        <v>2610</v>
      </c>
      <c r="B604" t="s">
        <v>1155</v>
      </c>
    </row>
    <row r="605" spans="1:2" ht="15.75" customHeight="1">
      <c r="A605">
        <v>2662</v>
      </c>
      <c r="B605" t="s">
        <v>1156</v>
      </c>
    </row>
    <row r="606" spans="1:2" ht="15.75" customHeight="1">
      <c r="A606">
        <v>2399</v>
      </c>
      <c r="B606" t="s">
        <v>82</v>
      </c>
    </row>
    <row r="607" spans="1:2" ht="15.75" customHeight="1">
      <c r="A607">
        <v>2398</v>
      </c>
      <c r="B607" t="s">
        <v>1157</v>
      </c>
    </row>
    <row r="608" spans="1:2" ht="15.75" customHeight="1">
      <c r="A608">
        <v>2364</v>
      </c>
      <c r="B608" t="s">
        <v>1158</v>
      </c>
    </row>
    <row r="609" spans="1:2" ht="15.75" customHeight="1">
      <c r="A609">
        <v>2379</v>
      </c>
      <c r="B609" t="s">
        <v>1159</v>
      </c>
    </row>
    <row r="610" spans="1:2" ht="15.75" customHeight="1">
      <c r="A610">
        <v>1042</v>
      </c>
      <c r="B610" t="s">
        <v>1160</v>
      </c>
    </row>
    <row r="611" spans="1:2" ht="15.75" customHeight="1">
      <c r="A611">
        <v>2382</v>
      </c>
      <c r="B611" t="s">
        <v>1161</v>
      </c>
    </row>
    <row r="612" spans="1:2" ht="15.75" customHeight="1">
      <c r="A612">
        <v>2410</v>
      </c>
      <c r="B612" t="s">
        <v>1164</v>
      </c>
    </row>
    <row r="613" spans="1:2" ht="15.75" customHeight="1">
      <c r="A613">
        <v>857</v>
      </c>
      <c r="B613" t="s">
        <v>1165</v>
      </c>
    </row>
    <row r="614" spans="1:2" ht="15.75" customHeight="1">
      <c r="A614">
        <v>2422</v>
      </c>
      <c r="B614" t="s">
        <v>1166</v>
      </c>
    </row>
    <row r="615" spans="1:2" ht="15.75" customHeight="1">
      <c r="A615">
        <v>2661</v>
      </c>
      <c r="B615" t="s">
        <v>1167</v>
      </c>
    </row>
    <row r="616" spans="1:2" ht="15.75" customHeight="1">
      <c r="A616">
        <v>768</v>
      </c>
      <c r="B616" t="s">
        <v>1168</v>
      </c>
    </row>
    <row r="617" spans="1:2" ht="15.75" customHeight="1">
      <c r="A617">
        <v>2525</v>
      </c>
      <c r="B617" t="s">
        <v>1170</v>
      </c>
    </row>
    <row r="618" spans="1:2" ht="15.75" customHeight="1">
      <c r="A618">
        <v>2491</v>
      </c>
      <c r="B618" t="s">
        <v>1172</v>
      </c>
    </row>
    <row r="619" spans="1:2" ht="15.75" customHeight="1">
      <c r="A619">
        <v>2246</v>
      </c>
      <c r="B619" t="s">
        <v>1173</v>
      </c>
    </row>
    <row r="620" spans="1:2" ht="15.75" customHeight="1">
      <c r="A620">
        <v>2526</v>
      </c>
      <c r="B620" t="s">
        <v>1174</v>
      </c>
    </row>
    <row r="621" spans="1:2" ht="15.75" customHeight="1">
      <c r="A621">
        <v>2359</v>
      </c>
      <c r="B621" t="s">
        <v>1175</v>
      </c>
    </row>
    <row r="622" spans="1:2" ht="15.75" customHeight="1">
      <c r="A622">
        <v>2233</v>
      </c>
      <c r="B622" t="s">
        <v>1177</v>
      </c>
    </row>
    <row r="623" spans="1:2" ht="15.75" customHeight="1">
      <c r="A623">
        <v>2528</v>
      </c>
      <c r="B623" t="s">
        <v>1178</v>
      </c>
    </row>
    <row r="624" spans="1:2" ht="15.75" customHeight="1">
      <c r="A624">
        <v>2600</v>
      </c>
      <c r="B624" t="s">
        <v>1181</v>
      </c>
    </row>
    <row r="625" spans="1:2" ht="15.75" customHeight="1">
      <c r="A625">
        <v>2389</v>
      </c>
      <c r="B625" t="s">
        <v>1182</v>
      </c>
    </row>
    <row r="626" spans="1:2" ht="15.75" customHeight="1">
      <c r="A626">
        <v>2423</v>
      </c>
      <c r="B626" t="s">
        <v>1183</v>
      </c>
    </row>
    <row r="627" spans="1:2" ht="15.75" customHeight="1">
      <c r="A627">
        <v>2406</v>
      </c>
      <c r="B627" t="s">
        <v>1186</v>
      </c>
    </row>
    <row r="628" spans="1:2" ht="15.75" customHeight="1">
      <c r="A628">
        <v>2361</v>
      </c>
      <c r="B628" t="s">
        <v>1189</v>
      </c>
    </row>
    <row r="629" spans="1:2" ht="15.75" customHeight="1">
      <c r="A629">
        <v>2415</v>
      </c>
      <c r="B629" t="s">
        <v>93</v>
      </c>
    </row>
    <row r="630" spans="1:2" ht="15.75" customHeight="1">
      <c r="A630">
        <v>2668</v>
      </c>
      <c r="B630" t="s">
        <v>1191</v>
      </c>
    </row>
    <row r="631" spans="1:2" ht="15.75" customHeight="1">
      <c r="A631">
        <v>2655</v>
      </c>
      <c r="B631" t="s">
        <v>1192</v>
      </c>
    </row>
    <row r="632" spans="1:2" ht="15.75" customHeight="1">
      <c r="A632">
        <v>773</v>
      </c>
      <c r="B632" t="s">
        <v>1194</v>
      </c>
    </row>
    <row r="633" spans="1:2" ht="15.75" customHeight="1">
      <c r="A633">
        <v>767</v>
      </c>
      <c r="B633" t="s">
        <v>1196</v>
      </c>
    </row>
    <row r="634" spans="1:2" ht="15.75" customHeight="1">
      <c r="A634">
        <v>2527</v>
      </c>
      <c r="B634" t="s">
        <v>1197</v>
      </c>
    </row>
    <row r="635" spans="1:2" ht="15.75" customHeight="1">
      <c r="A635">
        <v>2524</v>
      </c>
      <c r="B635" t="s">
        <v>1198</v>
      </c>
    </row>
    <row r="636" spans="1:2" ht="15.75" customHeight="1">
      <c r="A636">
        <v>943</v>
      </c>
      <c r="B636" t="s">
        <v>1199</v>
      </c>
    </row>
    <row r="637" spans="1:2" ht="15.75" customHeight="1">
      <c r="A637">
        <v>774</v>
      </c>
      <c r="B637" t="s">
        <v>1200</v>
      </c>
    </row>
    <row r="638" spans="1:2" ht="15.75" customHeight="1">
      <c r="A638">
        <v>2579</v>
      </c>
      <c r="B638" t="s">
        <v>1201</v>
      </c>
    </row>
    <row r="639" spans="1:2" ht="15.75" customHeight="1">
      <c r="A639">
        <v>2421</v>
      </c>
      <c r="B639" t="s">
        <v>102</v>
      </c>
    </row>
    <row r="640" spans="1:2" ht="15.75" customHeight="1">
      <c r="A640">
        <v>2376</v>
      </c>
      <c r="B640" t="s">
        <v>1202</v>
      </c>
    </row>
    <row r="641" spans="1:2" ht="15.75" customHeight="1">
      <c r="A641">
        <v>1027</v>
      </c>
      <c r="B641" t="s">
        <v>1203</v>
      </c>
    </row>
    <row r="642" spans="1:2" ht="15.75" customHeight="1">
      <c r="A642">
        <v>2212</v>
      </c>
      <c r="B642" t="s">
        <v>1204</v>
      </c>
    </row>
    <row r="643" spans="1:2" ht="15.75" customHeight="1">
      <c r="A643">
        <v>772</v>
      </c>
      <c r="B643" t="s">
        <v>1205</v>
      </c>
    </row>
    <row r="644" spans="1:2" ht="15.75" customHeight="1">
      <c r="A644">
        <v>1026</v>
      </c>
      <c r="B644" t="s">
        <v>1206</v>
      </c>
    </row>
    <row r="645" spans="1:2" ht="15.75" customHeight="1">
      <c r="A645">
        <v>771</v>
      </c>
      <c r="B645" t="s">
        <v>1207</v>
      </c>
    </row>
    <row r="646" spans="1:2" ht="15.75" customHeight="1">
      <c r="A646">
        <v>1012</v>
      </c>
      <c r="B646" t="s">
        <v>1208</v>
      </c>
    </row>
    <row r="647" spans="1:2" ht="15.75" customHeight="1">
      <c r="A647">
        <v>733</v>
      </c>
      <c r="B647" t="s">
        <v>1209</v>
      </c>
    </row>
    <row r="648" spans="1:2" ht="15.75" customHeight="1">
      <c r="A648">
        <v>2243</v>
      </c>
      <c r="B648" t="s">
        <v>1210</v>
      </c>
    </row>
    <row r="649" spans="1:2" ht="15.75" customHeight="1">
      <c r="A649">
        <v>2250</v>
      </c>
      <c r="B649" t="s">
        <v>1211</v>
      </c>
    </row>
    <row r="650" spans="1:2" ht="15.75" customHeight="1">
      <c r="A650">
        <v>1055</v>
      </c>
      <c r="B650" t="s">
        <v>1212</v>
      </c>
    </row>
    <row r="651" spans="1:2" ht="15.75" customHeight="1">
      <c r="A651">
        <v>2584</v>
      </c>
      <c r="B651" t="s">
        <v>1213</v>
      </c>
    </row>
    <row r="652" spans="1:2" ht="15.75" customHeight="1">
      <c r="A652">
        <v>2360</v>
      </c>
      <c r="B652" t="s">
        <v>1214</v>
      </c>
    </row>
    <row r="653" spans="1:2" ht="15.75" customHeight="1">
      <c r="A653">
        <v>2431</v>
      </c>
      <c r="B653" t="s">
        <v>1215</v>
      </c>
    </row>
    <row r="654" spans="1:2" ht="15.75" customHeight="1">
      <c r="A654">
        <v>2604</v>
      </c>
      <c r="B654" t="s">
        <v>1216</v>
      </c>
    </row>
    <row r="655" spans="1:2" ht="15.75" customHeight="1">
      <c r="A655">
        <v>2407</v>
      </c>
      <c r="B655" t="s">
        <v>72</v>
      </c>
    </row>
    <row r="656" spans="1:2" ht="15.75" customHeight="1">
      <c r="A656">
        <v>2650</v>
      </c>
      <c r="B656" t="s">
        <v>1217</v>
      </c>
    </row>
    <row r="657" spans="1:2" ht="15.75" customHeight="1">
      <c r="A657">
        <v>2647</v>
      </c>
      <c r="B657" t="s">
        <v>1219</v>
      </c>
    </row>
    <row r="658" spans="1:2" ht="15.75" customHeight="1">
      <c r="A658">
        <v>2383</v>
      </c>
      <c r="B658" t="s">
        <v>1220</v>
      </c>
    </row>
    <row r="659" spans="1:2" ht="15.75" customHeight="1">
      <c r="A659">
        <v>2372</v>
      </c>
      <c r="B659" t="s">
        <v>1221</v>
      </c>
    </row>
    <row r="660" spans="1:2" ht="15.75" customHeight="1">
      <c r="A660">
        <v>2252</v>
      </c>
      <c r="B660" t="s">
        <v>1223</v>
      </c>
    </row>
    <row r="661" spans="1:2" ht="15.75" customHeight="1">
      <c r="A661">
        <v>2561</v>
      </c>
      <c r="B661" t="s">
        <v>1224</v>
      </c>
    </row>
    <row r="662" spans="1:2" ht="15.75" customHeight="1">
      <c r="A662">
        <v>2519</v>
      </c>
      <c r="B662" t="s">
        <v>1225</v>
      </c>
    </row>
    <row r="663" spans="1:2" ht="15.75" customHeight="1">
      <c r="A663">
        <v>2248</v>
      </c>
      <c r="B663" t="s">
        <v>1226</v>
      </c>
    </row>
    <row r="664" spans="1:2" ht="15.75" customHeight="1">
      <c r="A664">
        <v>2597</v>
      </c>
      <c r="B664" t="s">
        <v>1227</v>
      </c>
    </row>
    <row r="665" spans="1:2" ht="15.75" customHeight="1">
      <c r="A665">
        <v>2577</v>
      </c>
      <c r="B665" t="s">
        <v>1228</v>
      </c>
    </row>
    <row r="666" spans="1:2" ht="15.75" customHeight="1">
      <c r="A666">
        <v>2534</v>
      </c>
      <c r="B666" t="s">
        <v>1229</v>
      </c>
    </row>
    <row r="667" spans="1:2" ht="15.75" customHeight="1">
      <c r="A667">
        <v>2536</v>
      </c>
      <c r="B667" t="s">
        <v>1231</v>
      </c>
    </row>
    <row r="668" spans="1:2" ht="15.75" customHeight="1">
      <c r="A668">
        <v>2533</v>
      </c>
      <c r="B668" t="s">
        <v>1232</v>
      </c>
    </row>
    <row r="669" spans="1:2" ht="15.75" customHeight="1">
      <c r="A669">
        <v>2188</v>
      </c>
      <c r="B669" t="s">
        <v>1234</v>
      </c>
    </row>
    <row r="670" spans="1:2" ht="15.75" customHeight="1">
      <c r="A670">
        <v>903</v>
      </c>
      <c r="B670" t="s">
        <v>1235</v>
      </c>
    </row>
    <row r="671" spans="1:2" ht="15.75" customHeight="1">
      <c r="A671">
        <v>2281</v>
      </c>
      <c r="B671" t="s">
        <v>1236</v>
      </c>
    </row>
    <row r="672" spans="1:2" ht="15.75" customHeight="1">
      <c r="A672">
        <v>1104</v>
      </c>
      <c r="B672" t="s">
        <v>1237</v>
      </c>
    </row>
    <row r="673" spans="1:2" ht="15.75" customHeight="1">
      <c r="A673">
        <v>2535</v>
      </c>
      <c r="B673" t="s">
        <v>1238</v>
      </c>
    </row>
    <row r="674" spans="1:2" ht="15.75" customHeight="1">
      <c r="A674">
        <v>2478</v>
      </c>
      <c r="B674" t="s">
        <v>1239</v>
      </c>
    </row>
    <row r="675" spans="1:2" ht="15.75" customHeight="1">
      <c r="A675">
        <v>1183</v>
      </c>
      <c r="B675" t="s">
        <v>1240</v>
      </c>
    </row>
    <row r="676" spans="1:2" ht="15.75" customHeight="1">
      <c r="A676">
        <v>902</v>
      </c>
      <c r="B676" t="s">
        <v>1242</v>
      </c>
    </row>
    <row r="677" spans="1:2" ht="15.75" customHeight="1">
      <c r="A677">
        <v>1159</v>
      </c>
      <c r="B677" t="s">
        <v>1243</v>
      </c>
    </row>
    <row r="678" spans="1:2" ht="15.75" customHeight="1">
      <c r="A678">
        <v>2615</v>
      </c>
      <c r="B678" t="s">
        <v>1244</v>
      </c>
    </row>
    <row r="679" spans="1:2" ht="15.75" customHeight="1">
      <c r="A679">
        <v>1100</v>
      </c>
      <c r="B679" t="s">
        <v>1245</v>
      </c>
    </row>
    <row r="680" spans="1:2" ht="15.75" customHeight="1">
      <c r="A680">
        <v>2580</v>
      </c>
      <c r="B680" t="s">
        <v>1246</v>
      </c>
    </row>
    <row r="681" spans="1:2" ht="15.75" customHeight="1">
      <c r="A681">
        <v>2583</v>
      </c>
      <c r="B681" t="s">
        <v>1248</v>
      </c>
    </row>
    <row r="682" spans="1:2" ht="15.75" customHeight="1">
      <c r="A682">
        <v>919</v>
      </c>
      <c r="B682" t="s">
        <v>1249</v>
      </c>
    </row>
    <row r="683" spans="1:2" ht="15.75" customHeight="1">
      <c r="A683">
        <v>2290</v>
      </c>
      <c r="B683" t="s">
        <v>1250</v>
      </c>
    </row>
    <row r="684" spans="1:2" ht="15.75" customHeight="1">
      <c r="A684">
        <v>939</v>
      </c>
      <c r="B684" t="s">
        <v>1251</v>
      </c>
    </row>
    <row r="685" spans="1:2" ht="15.75" customHeight="1">
      <c r="A685">
        <v>775</v>
      </c>
      <c r="B685" t="s">
        <v>1252</v>
      </c>
    </row>
    <row r="686" spans="1:2" ht="15.75" customHeight="1">
      <c r="A686">
        <v>2180</v>
      </c>
      <c r="B686" t="s">
        <v>1253</v>
      </c>
    </row>
    <row r="687" spans="1:2" ht="15.75" customHeight="1">
      <c r="A687">
        <v>1099</v>
      </c>
      <c r="B687" t="s">
        <v>1254</v>
      </c>
    </row>
    <row r="688" spans="1:2" ht="15.75" customHeight="1">
      <c r="A688">
        <v>917</v>
      </c>
      <c r="B688" t="s">
        <v>1255</v>
      </c>
    </row>
    <row r="689" spans="1:2" ht="15.75" customHeight="1">
      <c r="A689">
        <v>2614</v>
      </c>
      <c r="B689" t="s">
        <v>1256</v>
      </c>
    </row>
    <row r="690" spans="1:2" ht="15.75" customHeight="1">
      <c r="A690">
        <v>1131</v>
      </c>
      <c r="B690" t="s">
        <v>1257</v>
      </c>
    </row>
    <row r="691" spans="1:2" ht="15.75" customHeight="1">
      <c r="A691">
        <v>2349</v>
      </c>
      <c r="B691" t="s">
        <v>1258</v>
      </c>
    </row>
    <row r="692" spans="1:2" ht="15.75" customHeight="1">
      <c r="A692">
        <v>2601</v>
      </c>
      <c r="B692" t="s">
        <v>1259</v>
      </c>
    </row>
    <row r="693" spans="1:2" ht="15.75" customHeight="1">
      <c r="A693">
        <v>791</v>
      </c>
      <c r="B693" t="s">
        <v>1260</v>
      </c>
    </row>
    <row r="694" spans="1:2" ht="15.75" customHeight="1">
      <c r="A694">
        <v>2348</v>
      </c>
      <c r="B694" t="s">
        <v>1261</v>
      </c>
    </row>
    <row r="695" spans="1:2" ht="15.75" customHeight="1">
      <c r="A695">
        <v>2468</v>
      </c>
      <c r="B695" t="s">
        <v>1262</v>
      </c>
    </row>
    <row r="696" spans="1:2" ht="15.75" customHeight="1">
      <c r="A696">
        <v>2442</v>
      </c>
      <c r="B696" t="s">
        <v>1263</v>
      </c>
    </row>
    <row r="697" spans="1:2" ht="15.75" customHeight="1">
      <c r="A697">
        <v>928</v>
      </c>
      <c r="B697" t="s">
        <v>1264</v>
      </c>
    </row>
    <row r="698" spans="1:2" ht="15.75" customHeight="1">
      <c r="A698">
        <v>2479</v>
      </c>
      <c r="B698" t="s">
        <v>1266</v>
      </c>
    </row>
    <row r="699" spans="1:2" ht="15.75" customHeight="1">
      <c r="A699">
        <v>2469</v>
      </c>
      <c r="B699" t="s">
        <v>1267</v>
      </c>
    </row>
    <row r="700" spans="1:2" ht="15.75" customHeight="1">
      <c r="A700">
        <v>2303</v>
      </c>
      <c r="B700" t="s">
        <v>1268</v>
      </c>
    </row>
    <row r="701" spans="1:2" ht="15.75" customHeight="1">
      <c r="A701">
        <v>2435</v>
      </c>
      <c r="B701" t="s">
        <v>1269</v>
      </c>
    </row>
    <row r="702" spans="1:2" ht="15.75" customHeight="1">
      <c r="A702">
        <v>834</v>
      </c>
      <c r="B702" t="s">
        <v>1270</v>
      </c>
    </row>
    <row r="703" spans="1:2" ht="15.75" customHeight="1">
      <c r="A703">
        <v>2356</v>
      </c>
      <c r="B703" t="s">
        <v>1271</v>
      </c>
    </row>
    <row r="704" spans="1:2" ht="15.75" customHeight="1">
      <c r="A704">
        <v>2295</v>
      </c>
      <c r="B704" t="s">
        <v>1273</v>
      </c>
    </row>
    <row r="705" spans="1:2" ht="15.75" customHeight="1">
      <c r="A705">
        <v>901</v>
      </c>
      <c r="B705" t="s">
        <v>1274</v>
      </c>
    </row>
    <row r="706" spans="1:2" ht="15.75" customHeight="1">
      <c r="A706">
        <v>2124</v>
      </c>
      <c r="B706" t="s">
        <v>1275</v>
      </c>
    </row>
    <row r="707" spans="1:2" ht="15.75" customHeight="1">
      <c r="A707">
        <v>2585</v>
      </c>
      <c r="B707" t="s">
        <v>1276</v>
      </c>
    </row>
    <row r="708" spans="1:2" ht="15.75" customHeight="1">
      <c r="A708">
        <v>2294</v>
      </c>
      <c r="B708" t="s">
        <v>1277</v>
      </c>
    </row>
    <row r="709" spans="1:2" ht="15.75" customHeight="1">
      <c r="A709">
        <v>2253</v>
      </c>
      <c r="B709" t="s">
        <v>1278</v>
      </c>
    </row>
    <row r="710" spans="1:2" ht="15.75" customHeight="1">
      <c r="A710">
        <v>947</v>
      </c>
      <c r="B710" t="s">
        <v>1279</v>
      </c>
    </row>
    <row r="711" spans="1:2" ht="15.75" customHeight="1">
      <c r="A711">
        <v>701</v>
      </c>
      <c r="B711" t="s">
        <v>1281</v>
      </c>
    </row>
    <row r="712" spans="1:2" ht="15.75" customHeight="1">
      <c r="A712">
        <v>2540</v>
      </c>
      <c r="B712" t="s">
        <v>1282</v>
      </c>
    </row>
    <row r="713" spans="1:2" ht="15.75" customHeight="1">
      <c r="A713">
        <v>2457</v>
      </c>
      <c r="B713" t="s">
        <v>1283</v>
      </c>
    </row>
    <row r="714" spans="1:2" ht="15.75" customHeight="1">
      <c r="A714">
        <v>804</v>
      </c>
      <c r="B714" t="s">
        <v>1284</v>
      </c>
    </row>
    <row r="715" spans="1:2" ht="15.75" customHeight="1">
      <c r="A715">
        <v>686</v>
      </c>
      <c r="B715" t="s">
        <v>1285</v>
      </c>
    </row>
    <row r="716" spans="1:2" ht="15.75" customHeight="1">
      <c r="A716">
        <v>2265</v>
      </c>
      <c r="B716" t="s">
        <v>915</v>
      </c>
    </row>
    <row r="717" spans="1:2" ht="15.75" customHeight="1">
      <c r="A717">
        <v>966</v>
      </c>
      <c r="B717" t="s">
        <v>1287</v>
      </c>
    </row>
    <row r="718" spans="1:2" ht="15.75" customHeight="1">
      <c r="A718">
        <v>712</v>
      </c>
      <c r="B718" t="s">
        <v>1288</v>
      </c>
    </row>
    <row r="719" spans="1:2" ht="15.75" customHeight="1">
      <c r="A719">
        <v>2291</v>
      </c>
      <c r="B719" t="s">
        <v>1289</v>
      </c>
    </row>
    <row r="720" spans="1:2" ht="15.75" customHeight="1">
      <c r="A720">
        <v>2357</v>
      </c>
      <c r="B720" t="s">
        <v>1290</v>
      </c>
    </row>
    <row r="721" spans="1:2" ht="15.75" customHeight="1">
      <c r="A721">
        <v>2494</v>
      </c>
      <c r="B721" t="s">
        <v>1291</v>
      </c>
    </row>
    <row r="722" spans="1:2" ht="15.75" customHeight="1">
      <c r="A722">
        <v>698</v>
      </c>
      <c r="B722" t="s">
        <v>1292</v>
      </c>
    </row>
    <row r="723" spans="1:2" ht="15.75" customHeight="1">
      <c r="A723">
        <v>2649</v>
      </c>
      <c r="B723" t="s">
        <v>1293</v>
      </c>
    </row>
    <row r="724" spans="1:2" ht="15.75" customHeight="1">
      <c r="A724">
        <v>2537</v>
      </c>
      <c r="B724" t="s">
        <v>1295</v>
      </c>
    </row>
    <row r="725" spans="1:2" ht="15.75" customHeight="1">
      <c r="A725">
        <v>2429</v>
      </c>
      <c r="B725" t="s">
        <v>1296</v>
      </c>
    </row>
    <row r="726" spans="1:2" ht="15.75" customHeight="1">
      <c r="A726">
        <v>2454</v>
      </c>
      <c r="B726" t="s">
        <v>1297</v>
      </c>
    </row>
    <row r="727" spans="1:2" ht="15.75" customHeight="1">
      <c r="A727">
        <v>1091</v>
      </c>
      <c r="B727" t="s">
        <v>1298</v>
      </c>
    </row>
    <row r="728" spans="1:2" ht="15.75" customHeight="1">
      <c r="A728">
        <v>846</v>
      </c>
      <c r="B728" t="s">
        <v>1301</v>
      </c>
    </row>
    <row r="729" spans="1:2" ht="15.75" customHeight="1">
      <c r="A729">
        <v>801</v>
      </c>
      <c r="B729" t="s">
        <v>1302</v>
      </c>
    </row>
    <row r="730" spans="1:2" ht="15.75" customHeight="1">
      <c r="A730">
        <v>682</v>
      </c>
      <c r="B730" t="s">
        <v>1304</v>
      </c>
    </row>
    <row r="731" spans="1:2" ht="15.75" customHeight="1">
      <c r="A731">
        <v>2262</v>
      </c>
      <c r="B731" t="s">
        <v>1305</v>
      </c>
    </row>
    <row r="732" spans="1:2" ht="15.75" customHeight="1">
      <c r="A732">
        <v>2133</v>
      </c>
      <c r="B732" t="s">
        <v>1306</v>
      </c>
    </row>
    <row r="733" spans="1:2" ht="15.75" customHeight="1">
      <c r="A733">
        <v>2440</v>
      </c>
      <c r="B733" t="s">
        <v>1307</v>
      </c>
    </row>
    <row r="734" spans="1:2" ht="15.75" customHeight="1">
      <c r="A734">
        <v>709</v>
      </c>
      <c r="B734" t="s">
        <v>1308</v>
      </c>
    </row>
    <row r="735" spans="1:2" ht="15.75" customHeight="1">
      <c r="A735">
        <v>827</v>
      </c>
      <c r="B735" t="s">
        <v>1309</v>
      </c>
    </row>
    <row r="736" spans="1:2" ht="15.75" customHeight="1">
      <c r="A736">
        <v>913</v>
      </c>
      <c r="B736" t="s">
        <v>1311</v>
      </c>
    </row>
    <row r="737" spans="1:2" ht="15.75" customHeight="1">
      <c r="A737">
        <v>2548</v>
      </c>
      <c r="B737" t="s">
        <v>1312</v>
      </c>
    </row>
    <row r="738" spans="1:2" ht="15.75" customHeight="1">
      <c r="A738">
        <v>2288</v>
      </c>
      <c r="B738" t="s">
        <v>1314</v>
      </c>
    </row>
    <row r="739" spans="1:2" ht="15.75" customHeight="1">
      <c r="A739">
        <v>2465</v>
      </c>
      <c r="B739" t="s">
        <v>1315</v>
      </c>
    </row>
    <row r="740" spans="1:2" ht="15.75" customHeight="1">
      <c r="A740">
        <v>695</v>
      </c>
      <c r="B740" t="s">
        <v>1316</v>
      </c>
    </row>
    <row r="741" spans="1:2" ht="15.75" customHeight="1">
      <c r="A741">
        <v>810</v>
      </c>
      <c r="B741" t="s">
        <v>1317</v>
      </c>
    </row>
    <row r="742" spans="1:2" ht="15.75" customHeight="1">
      <c r="A742">
        <v>2645</v>
      </c>
      <c r="B742" t="s">
        <v>1318</v>
      </c>
    </row>
    <row r="743" spans="1:2" ht="15.75" customHeight="1">
      <c r="A743">
        <v>2426</v>
      </c>
      <c r="B743" t="s">
        <v>1319</v>
      </c>
    </row>
    <row r="744" spans="1:2" ht="15.75" customHeight="1">
      <c r="A744">
        <v>2451</v>
      </c>
      <c r="B744" t="s">
        <v>1320</v>
      </c>
    </row>
    <row r="745" spans="1:2" ht="15.75" customHeight="1">
      <c r="A745">
        <v>2338</v>
      </c>
      <c r="B745" t="s">
        <v>1322</v>
      </c>
    </row>
    <row r="746" spans="1:2" ht="15.75" customHeight="1">
      <c r="A746">
        <v>1168</v>
      </c>
      <c r="B746" t="s">
        <v>1323</v>
      </c>
    </row>
    <row r="747" spans="1:2" ht="15.75" customHeight="1">
      <c r="A747">
        <v>798</v>
      </c>
      <c r="B747" t="s">
        <v>1324</v>
      </c>
    </row>
    <row r="748" spans="1:2" ht="15.75" customHeight="1">
      <c r="A748">
        <v>2130</v>
      </c>
      <c r="B748" t="s">
        <v>1325</v>
      </c>
    </row>
    <row r="749" spans="1:2" ht="15.75" customHeight="1">
      <c r="A749">
        <v>755</v>
      </c>
      <c r="B749" t="s">
        <v>1326</v>
      </c>
    </row>
    <row r="750" spans="1:2" ht="15.75" customHeight="1">
      <c r="A750">
        <v>2517</v>
      </c>
      <c r="B750" t="s">
        <v>1327</v>
      </c>
    </row>
    <row r="751" spans="1:2" ht="15.75" customHeight="1">
      <c r="A751">
        <v>2299</v>
      </c>
      <c r="B751" t="s">
        <v>1328</v>
      </c>
    </row>
    <row r="752" spans="1:2" ht="15.75" customHeight="1">
      <c r="A752">
        <v>2437</v>
      </c>
      <c r="B752" t="s">
        <v>1329</v>
      </c>
    </row>
    <row r="753" spans="1:2" ht="15.75" customHeight="1">
      <c r="A753">
        <v>2324</v>
      </c>
      <c r="B753" t="s">
        <v>1331</v>
      </c>
    </row>
    <row r="754" spans="1:2" ht="15.75" customHeight="1">
      <c r="A754">
        <v>955</v>
      </c>
      <c r="B754" t="s">
        <v>1332</v>
      </c>
    </row>
    <row r="755" spans="1:2" ht="15.75" customHeight="1">
      <c r="A755">
        <v>1145</v>
      </c>
      <c r="B755" t="s">
        <v>1333</v>
      </c>
    </row>
    <row r="756" spans="1:2" ht="15.75" customHeight="1">
      <c r="A756">
        <v>706</v>
      </c>
      <c r="B756" t="s">
        <v>1334</v>
      </c>
    </row>
    <row r="757" spans="1:2" ht="15.75" customHeight="1">
      <c r="A757">
        <v>824</v>
      </c>
      <c r="B757" t="s">
        <v>1335</v>
      </c>
    </row>
    <row r="758" spans="1:2" ht="15.75" customHeight="1">
      <c r="A758">
        <v>2502</v>
      </c>
      <c r="B758" t="s">
        <v>1336</v>
      </c>
    </row>
    <row r="759" spans="1:2" ht="15.75" customHeight="1">
      <c r="A759">
        <v>2285</v>
      </c>
      <c r="B759" t="s">
        <v>1337</v>
      </c>
    </row>
    <row r="760" spans="1:2" ht="15.75" customHeight="1">
      <c r="A760">
        <v>2462</v>
      </c>
      <c r="B760" t="s">
        <v>1338</v>
      </c>
    </row>
    <row r="761" spans="1:2" ht="15.75" customHeight="1">
      <c r="A761">
        <v>692</v>
      </c>
      <c r="B761" t="s">
        <v>1340</v>
      </c>
    </row>
    <row r="762" spans="1:2" ht="15.75" customHeight="1">
      <c r="A762">
        <v>805</v>
      </c>
      <c r="B762" t="s">
        <v>1341</v>
      </c>
    </row>
    <row r="763" spans="1:2" ht="15.75" customHeight="1">
      <c r="A763">
        <v>893</v>
      </c>
      <c r="B763" t="s">
        <v>1342</v>
      </c>
    </row>
    <row r="764" spans="1:2" ht="15.75" customHeight="1">
      <c r="A764">
        <v>2556</v>
      </c>
      <c r="B764" t="s">
        <v>1343</v>
      </c>
    </row>
    <row r="765" spans="1:2" ht="15.75" customHeight="1">
      <c r="A765">
        <v>2448</v>
      </c>
      <c r="B765" t="s">
        <v>1344</v>
      </c>
    </row>
    <row r="766" spans="1:2" ht="15.75" customHeight="1">
      <c r="A766">
        <v>2335</v>
      </c>
      <c r="B766" t="s">
        <v>1345</v>
      </c>
    </row>
    <row r="767" spans="1:2" ht="15.75" customHeight="1">
      <c r="A767">
        <v>836</v>
      </c>
      <c r="B767" t="s">
        <v>1346</v>
      </c>
    </row>
    <row r="768" spans="1:2" ht="15.75" customHeight="1">
      <c r="A768">
        <v>876</v>
      </c>
      <c r="B768" t="s">
        <v>1347</v>
      </c>
    </row>
    <row r="769" spans="1:2" ht="15.75" customHeight="1">
      <c r="A769">
        <v>2627</v>
      </c>
      <c r="B769" t="s">
        <v>1349</v>
      </c>
    </row>
    <row r="770" spans="1:2" ht="15.75" customHeight="1">
      <c r="A770">
        <v>2256</v>
      </c>
      <c r="B770" t="s">
        <v>1350</v>
      </c>
    </row>
    <row r="771" spans="1:2" ht="15.75" customHeight="1">
      <c r="A771">
        <v>2321</v>
      </c>
      <c r="B771" t="s">
        <v>1352</v>
      </c>
    </row>
    <row r="772" spans="1:2" ht="15.75" customHeight="1">
      <c r="A772">
        <v>703</v>
      </c>
      <c r="B772" t="s">
        <v>1353</v>
      </c>
    </row>
    <row r="773" spans="1:2" ht="15.75" customHeight="1">
      <c r="A773">
        <v>821</v>
      </c>
      <c r="B773" t="s">
        <v>1354</v>
      </c>
    </row>
    <row r="774" spans="1:2" ht="15.75" customHeight="1">
      <c r="A774">
        <v>2434</v>
      </c>
      <c r="B774" t="s">
        <v>1355</v>
      </c>
    </row>
    <row r="775" spans="1:2" ht="15.75" customHeight="1">
      <c r="A775">
        <v>2613</v>
      </c>
      <c r="B775" t="s">
        <v>1356</v>
      </c>
    </row>
    <row r="776" spans="1:2" ht="15.75" customHeight="1">
      <c r="A776">
        <v>2346</v>
      </c>
      <c r="B776" t="s">
        <v>1358</v>
      </c>
    </row>
    <row r="777" spans="1:2" ht="15.75" customHeight="1">
      <c r="A777">
        <v>982</v>
      </c>
      <c r="B777" t="s">
        <v>1359</v>
      </c>
    </row>
    <row r="778" spans="1:2" ht="15.75" customHeight="1">
      <c r="A778">
        <v>763</v>
      </c>
      <c r="B778" t="s">
        <v>286</v>
      </c>
    </row>
    <row r="779" spans="1:2" ht="15.75" customHeight="1">
      <c r="A779">
        <v>2639</v>
      </c>
      <c r="B779" t="s">
        <v>1360</v>
      </c>
    </row>
    <row r="780" spans="1:2" ht="15.75" customHeight="1">
      <c r="A780">
        <v>2485</v>
      </c>
      <c r="B780" t="s">
        <v>1362</v>
      </c>
    </row>
    <row r="781" spans="1:2" ht="15.75" customHeight="1">
      <c r="A781">
        <v>2445</v>
      </c>
      <c r="B781" t="s">
        <v>1363</v>
      </c>
    </row>
    <row r="782" spans="1:2" ht="15.75" customHeight="1">
      <c r="A782">
        <v>714</v>
      </c>
      <c r="B782" t="s">
        <v>1364</v>
      </c>
    </row>
    <row r="783" spans="1:2" ht="15.75" customHeight="1">
      <c r="A783">
        <v>832</v>
      </c>
      <c r="B783" t="s">
        <v>1365</v>
      </c>
    </row>
    <row r="784" spans="1:2" ht="15.75" customHeight="1">
      <c r="A784">
        <v>918</v>
      </c>
      <c r="B784" t="s">
        <v>1367</v>
      </c>
    </row>
    <row r="785" spans="1:2" ht="15.75" customHeight="1">
      <c r="A785">
        <v>749</v>
      </c>
      <c r="B785" t="s">
        <v>280</v>
      </c>
    </row>
    <row r="786" spans="1:2" ht="15.75" customHeight="1">
      <c r="A786">
        <v>2624</v>
      </c>
      <c r="B786" t="s">
        <v>1368</v>
      </c>
    </row>
    <row r="787" spans="1:2" ht="15.75" customHeight="1">
      <c r="A787">
        <v>2511</v>
      </c>
      <c r="B787" t="s">
        <v>1369</v>
      </c>
    </row>
    <row r="788" spans="1:2" ht="15.75" customHeight="1">
      <c r="A788">
        <v>2293</v>
      </c>
      <c r="B788" t="s">
        <v>1370</v>
      </c>
    </row>
    <row r="789" spans="1:2" ht="15.75" customHeight="1">
      <c r="A789">
        <v>2470</v>
      </c>
      <c r="B789" t="s">
        <v>1372</v>
      </c>
    </row>
    <row r="790" spans="1:2" ht="15.75" customHeight="1">
      <c r="A790">
        <v>994</v>
      </c>
      <c r="B790" t="s">
        <v>1373</v>
      </c>
    </row>
    <row r="791" spans="1:2" ht="15.75" customHeight="1">
      <c r="A791">
        <v>2318</v>
      </c>
      <c r="B791" t="s">
        <v>1374</v>
      </c>
    </row>
    <row r="792" spans="1:2" ht="15.75" customHeight="1">
      <c r="A792">
        <v>817</v>
      </c>
      <c r="B792" t="s">
        <v>1375</v>
      </c>
    </row>
    <row r="793" spans="1:2" ht="15.75" customHeight="1">
      <c r="A793">
        <v>1022</v>
      </c>
      <c r="B793" t="s">
        <v>1376</v>
      </c>
    </row>
    <row r="794" spans="1:2" ht="15.75" customHeight="1">
      <c r="A794">
        <v>2539</v>
      </c>
      <c r="B794" t="s">
        <v>1377</v>
      </c>
    </row>
    <row r="795" spans="1:2" ht="15.75" customHeight="1">
      <c r="A795">
        <v>2278</v>
      </c>
      <c r="B795" t="s">
        <v>1378</v>
      </c>
    </row>
    <row r="796" spans="1:2" ht="15.75" customHeight="1">
      <c r="A796">
        <v>2456</v>
      </c>
      <c r="B796" t="s">
        <v>1379</v>
      </c>
    </row>
    <row r="797" spans="1:2" ht="15.75" customHeight="1">
      <c r="A797">
        <v>2343</v>
      </c>
      <c r="B797" t="s">
        <v>1381</v>
      </c>
    </row>
    <row r="798" spans="1:2" ht="15.75" customHeight="1">
      <c r="A798">
        <v>760</v>
      </c>
      <c r="B798" t="s">
        <v>1382</v>
      </c>
    </row>
    <row r="799" spans="1:2" ht="15.75" customHeight="1">
      <c r="A799">
        <v>2304</v>
      </c>
      <c r="B799" t="s">
        <v>1384</v>
      </c>
    </row>
    <row r="800" spans="1:2" ht="15.75" customHeight="1">
      <c r="A800">
        <v>2482</v>
      </c>
      <c r="B800" t="s">
        <v>1385</v>
      </c>
    </row>
    <row r="801" spans="1:2" ht="15.75" customHeight="1">
      <c r="A801">
        <v>2374</v>
      </c>
      <c r="B801" t="s">
        <v>1386</v>
      </c>
    </row>
    <row r="802" spans="1:2" ht="15.75" customHeight="1">
      <c r="A802">
        <v>2135</v>
      </c>
      <c r="B802" t="s">
        <v>1387</v>
      </c>
    </row>
    <row r="803" spans="1:2" ht="15.75" customHeight="1">
      <c r="A803">
        <v>2329</v>
      </c>
      <c r="B803" t="s">
        <v>1389</v>
      </c>
    </row>
    <row r="804" spans="1:2" ht="15.75" customHeight="1">
      <c r="A804">
        <v>965</v>
      </c>
      <c r="B804" t="s">
        <v>1390</v>
      </c>
    </row>
    <row r="805" spans="1:2" ht="15.75" customHeight="1">
      <c r="A805">
        <v>711</v>
      </c>
      <c r="B805" t="s">
        <v>1392</v>
      </c>
    </row>
    <row r="806" spans="1:2" ht="15.75" customHeight="1">
      <c r="A806">
        <v>2550</v>
      </c>
      <c r="B806" t="s">
        <v>1393</v>
      </c>
    </row>
    <row r="807" spans="1:2" ht="15.75" customHeight="1">
      <c r="A807">
        <v>2621</v>
      </c>
      <c r="B807" t="s">
        <v>1394</v>
      </c>
    </row>
    <row r="808" spans="1:2" ht="15.75" customHeight="1">
      <c r="A808">
        <v>2507</v>
      </c>
      <c r="B808" t="s">
        <v>1395</v>
      </c>
    </row>
    <row r="809" spans="1:2" ht="15.75" customHeight="1">
      <c r="A809">
        <v>991</v>
      </c>
      <c r="B809" t="s">
        <v>1396</v>
      </c>
    </row>
    <row r="810" spans="1:2" ht="15.75" customHeight="1">
      <c r="A810">
        <v>1130</v>
      </c>
      <c r="B810" t="s">
        <v>1398</v>
      </c>
    </row>
    <row r="811" spans="1:2" ht="15.75" customHeight="1">
      <c r="A811">
        <v>812</v>
      </c>
      <c r="B811" t="s">
        <v>1399</v>
      </c>
    </row>
    <row r="812" spans="1:2" ht="15.75" customHeight="1">
      <c r="A812">
        <v>2453</v>
      </c>
      <c r="B812" t="s">
        <v>1400</v>
      </c>
    </row>
    <row r="813" spans="1:2" ht="15.75" customHeight="1">
      <c r="A813">
        <v>2340</v>
      </c>
      <c r="B813" t="s">
        <v>1401</v>
      </c>
    </row>
    <row r="814" spans="1:2" ht="15.75" customHeight="1">
      <c r="A814">
        <v>976</v>
      </c>
      <c r="B814" t="s">
        <v>1402</v>
      </c>
    </row>
    <row r="815" spans="1:2" ht="15.75" customHeight="1">
      <c r="A815">
        <v>844</v>
      </c>
      <c r="B815" t="s">
        <v>1405</v>
      </c>
    </row>
    <row r="816" spans="1:2" ht="15.75" customHeight="1">
      <c r="A816">
        <v>800</v>
      </c>
      <c r="B816" t="s">
        <v>1406</v>
      </c>
    </row>
    <row r="817" spans="1:2" ht="15.75" customHeight="1">
      <c r="A817">
        <v>2132</v>
      </c>
      <c r="B817" t="s">
        <v>1407</v>
      </c>
    </row>
    <row r="818" spans="1:2" ht="15.75" customHeight="1">
      <c r="A818">
        <v>757</v>
      </c>
      <c r="B818" t="s">
        <v>288</v>
      </c>
    </row>
    <row r="819" spans="1:2" ht="15.75" customHeight="1">
      <c r="A819">
        <v>2632</v>
      </c>
      <c r="B819" t="s">
        <v>1409</v>
      </c>
    </row>
    <row r="820" spans="1:2" ht="15.75" customHeight="1">
      <c r="A820">
        <v>2301</v>
      </c>
      <c r="B820" t="s">
        <v>1410</v>
      </c>
    </row>
    <row r="821" spans="1:2" ht="15.75" customHeight="1">
      <c r="A821">
        <v>2326</v>
      </c>
      <c r="B821" t="s">
        <v>1412</v>
      </c>
    </row>
    <row r="822" spans="1:2" ht="15.75" customHeight="1">
      <c r="A822">
        <v>1150</v>
      </c>
      <c r="B822" t="s">
        <v>1414</v>
      </c>
    </row>
    <row r="823" spans="1:2" ht="15.75" customHeight="1">
      <c r="A823">
        <v>708</v>
      </c>
      <c r="B823" t="s">
        <v>1415</v>
      </c>
    </row>
    <row r="824" spans="1:2" ht="15.75" customHeight="1">
      <c r="A824">
        <v>2287</v>
      </c>
      <c r="B824" t="s">
        <v>1417</v>
      </c>
    </row>
    <row r="825" spans="1:2" ht="15.75" customHeight="1">
      <c r="A825">
        <v>2464</v>
      </c>
      <c r="B825" t="s">
        <v>1418</v>
      </c>
    </row>
    <row r="826" spans="1:2" ht="15.75" customHeight="1">
      <c r="A826">
        <v>2351</v>
      </c>
      <c r="B826" t="s">
        <v>1419</v>
      </c>
    </row>
    <row r="827" spans="1:2" ht="15.75" customHeight="1">
      <c r="A827">
        <v>741</v>
      </c>
      <c r="B827" t="s">
        <v>1420</v>
      </c>
    </row>
    <row r="828" spans="1:2" ht="15.75" customHeight="1">
      <c r="A828">
        <v>694</v>
      </c>
      <c r="B828" t="s">
        <v>1421</v>
      </c>
    </row>
    <row r="829" spans="1:2" ht="15.75" customHeight="1">
      <c r="A829">
        <v>895</v>
      </c>
      <c r="B829" t="s">
        <v>1423</v>
      </c>
    </row>
    <row r="830" spans="1:2" ht="15.75" customHeight="1">
      <c r="A830">
        <v>2425</v>
      </c>
      <c r="B830" t="s">
        <v>1425</v>
      </c>
    </row>
    <row r="831" spans="1:2" ht="15.75" customHeight="1">
      <c r="A831">
        <v>2312</v>
      </c>
      <c r="B831" t="s">
        <v>1426</v>
      </c>
    </row>
    <row r="832" spans="1:2" ht="15.75" customHeight="1">
      <c r="A832">
        <v>2272</v>
      </c>
      <c r="B832" t="s">
        <v>1428</v>
      </c>
    </row>
    <row r="833" spans="1:2" ht="15.75" customHeight="1">
      <c r="A833">
        <v>2450</v>
      </c>
      <c r="B833" t="s">
        <v>1429</v>
      </c>
    </row>
    <row r="834" spans="1:2" ht="15.75" customHeight="1">
      <c r="A834">
        <v>2337</v>
      </c>
      <c r="B834" t="s">
        <v>1430</v>
      </c>
    </row>
    <row r="835" spans="1:2" ht="15.75" customHeight="1">
      <c r="A835">
        <v>838</v>
      </c>
      <c r="B835" t="s">
        <v>1431</v>
      </c>
    </row>
    <row r="836" spans="1:2" ht="15.75" customHeight="1">
      <c r="A836">
        <v>797</v>
      </c>
      <c r="B836" t="s">
        <v>1432</v>
      </c>
    </row>
    <row r="837" spans="1:2" ht="15.75" customHeight="1">
      <c r="A837">
        <v>2129</v>
      </c>
      <c r="B837" t="s">
        <v>1433</v>
      </c>
    </row>
    <row r="838" spans="1:2" ht="15.75" customHeight="1">
      <c r="A838">
        <v>2516</v>
      </c>
      <c r="B838" t="s">
        <v>1434</v>
      </c>
    </row>
    <row r="839" spans="1:2" ht="15.75" customHeight="1">
      <c r="A839">
        <v>2298</v>
      </c>
      <c r="B839" t="s">
        <v>1435</v>
      </c>
    </row>
    <row r="840" spans="1:2" ht="15.75" customHeight="1">
      <c r="A840">
        <v>2258</v>
      </c>
      <c r="B840" t="s">
        <v>1437</v>
      </c>
    </row>
    <row r="841" spans="1:2" ht="15.75" customHeight="1">
      <c r="A841">
        <v>2323</v>
      </c>
      <c r="B841" t="s">
        <v>1438</v>
      </c>
    </row>
    <row r="842" spans="1:2" ht="15.75" customHeight="1">
      <c r="A842">
        <v>953</v>
      </c>
      <c r="B842" t="s">
        <v>1439</v>
      </c>
    </row>
    <row r="843" spans="1:2" ht="15.75" customHeight="1">
      <c r="A843">
        <v>705</v>
      </c>
      <c r="B843" t="s">
        <v>1440</v>
      </c>
    </row>
    <row r="844" spans="1:2" ht="15.75" customHeight="1">
      <c r="A844">
        <v>823</v>
      </c>
      <c r="B844" t="s">
        <v>1441</v>
      </c>
    </row>
    <row r="845" spans="1:2" ht="15.75" customHeight="1">
      <c r="A845">
        <v>2436</v>
      </c>
      <c r="B845" t="s">
        <v>1442</v>
      </c>
    </row>
    <row r="846" spans="1:2" ht="15.75" customHeight="1">
      <c r="A846">
        <v>2461</v>
      </c>
      <c r="B846" t="s">
        <v>1443</v>
      </c>
    </row>
    <row r="847" spans="1:2" ht="15.75" customHeight="1">
      <c r="A847">
        <v>691</v>
      </c>
      <c r="B847" t="s">
        <v>1444</v>
      </c>
    </row>
    <row r="848" spans="1:2" ht="15.75" customHeight="1">
      <c r="A848">
        <v>2641</v>
      </c>
      <c r="B848" t="s">
        <v>1445</v>
      </c>
    </row>
    <row r="849" spans="1:2" ht="15.75" customHeight="1">
      <c r="A849">
        <v>2555</v>
      </c>
      <c r="B849" t="s">
        <v>1446</v>
      </c>
    </row>
    <row r="850" spans="1:2" ht="15.75" customHeight="1">
      <c r="A850">
        <v>2447</v>
      </c>
      <c r="B850" t="s">
        <v>1447</v>
      </c>
    </row>
    <row r="851" spans="1:2" ht="15.75" customHeight="1">
      <c r="A851">
        <v>2334</v>
      </c>
      <c r="B851" t="s">
        <v>1448</v>
      </c>
    </row>
    <row r="852" spans="1:2" ht="15.75" customHeight="1">
      <c r="A852">
        <v>970</v>
      </c>
      <c r="B852" t="s">
        <v>1449</v>
      </c>
    </row>
    <row r="853" spans="1:2" ht="15.75" customHeight="1">
      <c r="A853">
        <v>835</v>
      </c>
      <c r="B853" t="s">
        <v>1450</v>
      </c>
    </row>
    <row r="854" spans="1:2" ht="15.75" customHeight="1">
      <c r="A854">
        <v>2125</v>
      </c>
      <c r="B854" t="s">
        <v>1451</v>
      </c>
    </row>
    <row r="855" spans="1:2" ht="15.75" customHeight="1">
      <c r="A855">
        <v>2513</v>
      </c>
      <c r="B855" t="s">
        <v>1452</v>
      </c>
    </row>
    <row r="856" spans="1:2" ht="15.75" customHeight="1">
      <c r="A856">
        <v>1110</v>
      </c>
      <c r="B856" t="s">
        <v>1453</v>
      </c>
    </row>
    <row r="857" spans="1:2" ht="15.75" customHeight="1">
      <c r="A857">
        <v>2254</v>
      </c>
      <c r="B857" t="s">
        <v>1454</v>
      </c>
    </row>
    <row r="858" spans="1:2" ht="15.75" customHeight="1">
      <c r="A858">
        <v>2498</v>
      </c>
      <c r="B858" t="s">
        <v>1455</v>
      </c>
    </row>
    <row r="859" spans="1:2" ht="15.75" customHeight="1">
      <c r="A859">
        <v>948</v>
      </c>
      <c r="B859" t="s">
        <v>1456</v>
      </c>
    </row>
    <row r="860" spans="1:2" ht="15.75" customHeight="1">
      <c r="A860">
        <v>702</v>
      </c>
      <c r="B860" t="s">
        <v>1457</v>
      </c>
    </row>
    <row r="861" spans="1:2" ht="15.75" customHeight="1">
      <c r="A861">
        <v>820</v>
      </c>
      <c r="B861" t="s">
        <v>1458</v>
      </c>
    </row>
    <row r="862" spans="1:2" ht="15.75" customHeight="1">
      <c r="A862">
        <v>2433</v>
      </c>
      <c r="B862" t="s">
        <v>1459</v>
      </c>
    </row>
    <row r="863" spans="1:2" ht="15.75" customHeight="1">
      <c r="A863">
        <v>2612</v>
      </c>
      <c r="B863" t="s">
        <v>1460</v>
      </c>
    </row>
    <row r="864" spans="1:2" ht="15.75" customHeight="1">
      <c r="A864">
        <v>2458</v>
      </c>
      <c r="B864" t="s">
        <v>1461</v>
      </c>
    </row>
    <row r="865" spans="1:2" ht="15.75" customHeight="1">
      <c r="A865">
        <v>981</v>
      </c>
      <c r="B865" t="s">
        <v>1462</v>
      </c>
    </row>
    <row r="866" spans="1:2" ht="15.75" customHeight="1">
      <c r="A866">
        <v>2266</v>
      </c>
      <c r="B866" t="s">
        <v>1464</v>
      </c>
    </row>
    <row r="867" spans="1:2" ht="15.75" customHeight="1">
      <c r="A867">
        <v>762</v>
      </c>
      <c r="B867" t="s">
        <v>1465</v>
      </c>
    </row>
    <row r="868" spans="1:2" ht="15.75" customHeight="1">
      <c r="A868">
        <v>2484</v>
      </c>
      <c r="B868" t="s">
        <v>1466</v>
      </c>
    </row>
    <row r="869" spans="1:2" ht="15.75" customHeight="1">
      <c r="A869">
        <v>2552</v>
      </c>
      <c r="B869" t="s">
        <v>1467</v>
      </c>
    </row>
    <row r="870" spans="1:2" ht="15.75" customHeight="1">
      <c r="A870">
        <v>2444</v>
      </c>
      <c r="B870" t="s">
        <v>1468</v>
      </c>
    </row>
    <row r="871" spans="1:2" ht="15.75" customHeight="1">
      <c r="A871">
        <v>2331</v>
      </c>
      <c r="B871" t="s">
        <v>1469</v>
      </c>
    </row>
    <row r="872" spans="1:2" ht="15.75" customHeight="1">
      <c r="A872">
        <v>713</v>
      </c>
      <c r="B872" t="s">
        <v>1470</v>
      </c>
    </row>
    <row r="873" spans="1:2" ht="15.75" customHeight="1">
      <c r="A873">
        <v>831</v>
      </c>
      <c r="B873" t="s">
        <v>1471</v>
      </c>
    </row>
    <row r="874" spans="1:2" ht="15.75" customHeight="1">
      <c r="A874">
        <v>2510</v>
      </c>
      <c r="B874" t="s">
        <v>1473</v>
      </c>
    </row>
    <row r="875" spans="1:2" ht="15.75" customHeight="1">
      <c r="A875">
        <v>993</v>
      </c>
      <c r="B875" t="s">
        <v>1474</v>
      </c>
    </row>
    <row r="876" spans="1:2" ht="15.75" customHeight="1">
      <c r="A876">
        <v>945</v>
      </c>
      <c r="B876" t="s">
        <v>1475</v>
      </c>
    </row>
    <row r="877" spans="1:2" ht="15.75" customHeight="1">
      <c r="A877">
        <v>699</v>
      </c>
      <c r="B877" t="s">
        <v>1476</v>
      </c>
    </row>
    <row r="878" spans="1:2" ht="15.75" customHeight="1">
      <c r="A878">
        <v>816</v>
      </c>
      <c r="B878" t="s">
        <v>1477</v>
      </c>
    </row>
    <row r="879" spans="1:2" ht="15.75" customHeight="1">
      <c r="A879">
        <v>2538</v>
      </c>
      <c r="B879" t="s">
        <v>1480</v>
      </c>
    </row>
    <row r="880" spans="1:2" ht="15.75" customHeight="1">
      <c r="A880">
        <v>2430</v>
      </c>
      <c r="B880" t="s">
        <v>1481</v>
      </c>
    </row>
    <row r="881" spans="1:2" ht="15.75" customHeight="1">
      <c r="A881">
        <v>2563</v>
      </c>
      <c r="B881" t="s">
        <v>1482</v>
      </c>
    </row>
    <row r="882" spans="1:2" ht="15.75" customHeight="1">
      <c r="A882">
        <v>2455</v>
      </c>
      <c r="B882" t="s">
        <v>1484</v>
      </c>
    </row>
    <row r="883" spans="1:2" ht="15.75" customHeight="1">
      <c r="A883">
        <v>2342</v>
      </c>
      <c r="B883" t="s">
        <v>1485</v>
      </c>
    </row>
    <row r="884" spans="1:2" ht="15.75" customHeight="1">
      <c r="A884">
        <v>847</v>
      </c>
      <c r="B884" t="s">
        <v>1487</v>
      </c>
    </row>
    <row r="885" spans="1:2" ht="15.75" customHeight="1">
      <c r="A885">
        <v>683</v>
      </c>
      <c r="B885" t="s">
        <v>1488</v>
      </c>
    </row>
    <row r="886" spans="1:2" ht="15.75" customHeight="1">
      <c r="A886">
        <v>2441</v>
      </c>
      <c r="B886" t="s">
        <v>1489</v>
      </c>
    </row>
    <row r="887" spans="1:2" ht="15.75" customHeight="1">
      <c r="A887">
        <v>2134</v>
      </c>
      <c r="B887" t="s">
        <v>1490</v>
      </c>
    </row>
    <row r="888" spans="1:2" ht="15.75" customHeight="1">
      <c r="A888">
        <v>1158</v>
      </c>
      <c r="B888" t="s">
        <v>1493</v>
      </c>
    </row>
    <row r="889" spans="1:2" ht="15.75" customHeight="1">
      <c r="A889">
        <v>710</v>
      </c>
      <c r="B889" t="s">
        <v>1494</v>
      </c>
    </row>
    <row r="890" spans="1:2" ht="15.75" customHeight="1">
      <c r="A890">
        <v>2549</v>
      </c>
      <c r="B890" t="s">
        <v>1496</v>
      </c>
    </row>
    <row r="891" spans="1:2" ht="15.75" customHeight="1">
      <c r="A891">
        <v>2289</v>
      </c>
      <c r="B891" t="s">
        <v>1497</v>
      </c>
    </row>
    <row r="892" spans="1:2" ht="15.75" customHeight="1">
      <c r="A892">
        <v>2466</v>
      </c>
      <c r="B892" t="s">
        <v>1498</v>
      </c>
    </row>
    <row r="893" spans="1:2" ht="15.75" customHeight="1">
      <c r="A893">
        <v>2354</v>
      </c>
      <c r="B893" t="s">
        <v>1499</v>
      </c>
    </row>
    <row r="894" spans="1:2" ht="15.75" customHeight="1">
      <c r="A894">
        <v>745</v>
      </c>
      <c r="B894" t="s">
        <v>1500</v>
      </c>
    </row>
    <row r="895" spans="1:2" ht="15.75" customHeight="1">
      <c r="A895">
        <v>696</v>
      </c>
      <c r="B895" t="s">
        <v>1502</v>
      </c>
    </row>
    <row r="896" spans="1:2" ht="15.75" customHeight="1">
      <c r="A896">
        <v>811</v>
      </c>
      <c r="B896" t="s">
        <v>1503</v>
      </c>
    </row>
    <row r="897" spans="1:2" ht="15.75" customHeight="1">
      <c r="A897">
        <v>2314</v>
      </c>
      <c r="B897" t="s">
        <v>1505</v>
      </c>
    </row>
    <row r="898" spans="1:2" ht="15.75" customHeight="1">
      <c r="A898">
        <v>2492</v>
      </c>
      <c r="B898" t="s">
        <v>1506</v>
      </c>
    </row>
    <row r="899" spans="1:2" ht="15.75" customHeight="1">
      <c r="A899">
        <v>2274</v>
      </c>
      <c r="B899" t="s">
        <v>1507</v>
      </c>
    </row>
    <row r="900" spans="1:2" ht="15.75" customHeight="1">
      <c r="A900">
        <v>2452</v>
      </c>
      <c r="B900" t="s">
        <v>1508</v>
      </c>
    </row>
    <row r="901" spans="1:2" ht="15.75" customHeight="1">
      <c r="A901">
        <v>975</v>
      </c>
      <c r="B901" t="s">
        <v>1509</v>
      </c>
    </row>
    <row r="902" spans="1:2" ht="15.75" customHeight="1">
      <c r="A902">
        <v>1169</v>
      </c>
      <c r="B902" t="s">
        <v>1510</v>
      </c>
    </row>
    <row r="903" spans="1:2" ht="15.75" customHeight="1">
      <c r="A903">
        <v>799</v>
      </c>
      <c r="B903" t="s">
        <v>1511</v>
      </c>
    </row>
    <row r="904" spans="1:2" ht="15.75" customHeight="1">
      <c r="A904">
        <v>2131</v>
      </c>
      <c r="B904" t="s">
        <v>1512</v>
      </c>
    </row>
    <row r="905" spans="1:2" ht="15.75" customHeight="1">
      <c r="A905">
        <v>2631</v>
      </c>
      <c r="B905" t="s">
        <v>1513</v>
      </c>
    </row>
    <row r="906" spans="1:2" ht="15.75" customHeight="1">
      <c r="A906">
        <v>2300</v>
      </c>
      <c r="B906" t="s">
        <v>1514</v>
      </c>
    </row>
    <row r="907" spans="1:2" ht="15.75" customHeight="1">
      <c r="A907">
        <v>2260</v>
      </c>
      <c r="B907" t="s">
        <v>1515</v>
      </c>
    </row>
    <row r="908" spans="1:2" ht="15.75" customHeight="1">
      <c r="A908">
        <v>2438</v>
      </c>
      <c r="B908" t="s">
        <v>1516</v>
      </c>
    </row>
    <row r="909" spans="1:2" ht="15.75" customHeight="1">
      <c r="A909">
        <v>707</v>
      </c>
      <c r="B909" t="s">
        <v>1517</v>
      </c>
    </row>
    <row r="910" spans="1:2" ht="15.75" customHeight="1">
      <c r="A910">
        <v>825</v>
      </c>
      <c r="B910" t="s">
        <v>1518</v>
      </c>
    </row>
    <row r="911" spans="1:2" ht="15.75" customHeight="1">
      <c r="A911">
        <v>2286</v>
      </c>
      <c r="B911" t="s">
        <v>1519</v>
      </c>
    </row>
    <row r="912" spans="1:2" ht="15.75" customHeight="1">
      <c r="A912">
        <v>2350</v>
      </c>
      <c r="B912" t="s">
        <v>1520</v>
      </c>
    </row>
    <row r="913" spans="1:2" ht="15.75" customHeight="1">
      <c r="A913">
        <v>986</v>
      </c>
      <c r="B913" t="s">
        <v>1521</v>
      </c>
    </row>
    <row r="914" spans="1:2" ht="15.75" customHeight="1">
      <c r="A914">
        <v>693</v>
      </c>
      <c r="B914" t="s">
        <v>1522</v>
      </c>
    </row>
    <row r="915" spans="1:2" ht="15.75" customHeight="1">
      <c r="A915">
        <v>806</v>
      </c>
      <c r="B915" t="s">
        <v>1523</v>
      </c>
    </row>
    <row r="916" spans="1:2" ht="15.75" customHeight="1">
      <c r="A916">
        <v>2643</v>
      </c>
      <c r="B916" t="s">
        <v>1524</v>
      </c>
    </row>
    <row r="917" spans="1:2" ht="15.75" customHeight="1">
      <c r="A917">
        <v>2311</v>
      </c>
      <c r="B917" t="s">
        <v>1525</v>
      </c>
    </row>
    <row r="918" spans="1:2" ht="15.75" customHeight="1">
      <c r="A918">
        <v>2557</v>
      </c>
      <c r="B918" t="s">
        <v>1526</v>
      </c>
    </row>
    <row r="919" spans="1:2" ht="15.75" customHeight="1">
      <c r="A919">
        <v>2271</v>
      </c>
      <c r="B919" t="s">
        <v>1527</v>
      </c>
    </row>
    <row r="920" spans="1:2" ht="15.75" customHeight="1">
      <c r="A920">
        <v>972</v>
      </c>
      <c r="B920" t="s">
        <v>1528</v>
      </c>
    </row>
    <row r="921" spans="1:2" ht="15.75" customHeight="1">
      <c r="A921">
        <v>795</v>
      </c>
      <c r="B921" t="s">
        <v>1529</v>
      </c>
    </row>
    <row r="922" spans="1:2" ht="15.75" customHeight="1">
      <c r="A922">
        <v>2628</v>
      </c>
      <c r="B922" t="s">
        <v>1530</v>
      </c>
    </row>
    <row r="923" spans="1:2" ht="15.75" customHeight="1">
      <c r="A923">
        <v>2515</v>
      </c>
      <c r="B923" t="s">
        <v>1336</v>
      </c>
    </row>
    <row r="924" spans="1:2" ht="15.75" customHeight="1">
      <c r="A924">
        <v>2297</v>
      </c>
      <c r="B924" t="s">
        <v>1531</v>
      </c>
    </row>
    <row r="925" spans="1:2" ht="15.75" customHeight="1">
      <c r="A925">
        <v>2257</v>
      </c>
      <c r="B925" t="s">
        <v>1532</v>
      </c>
    </row>
    <row r="926" spans="1:2" ht="15.75" customHeight="1">
      <c r="A926">
        <v>2322</v>
      </c>
      <c r="B926" t="s">
        <v>1533</v>
      </c>
    </row>
    <row r="927" spans="1:2" ht="15.75" customHeight="1">
      <c r="A927">
        <v>952</v>
      </c>
      <c r="B927" t="s">
        <v>1534</v>
      </c>
    </row>
    <row r="928" spans="1:2" ht="15.75" customHeight="1">
      <c r="A928">
        <v>704</v>
      </c>
      <c r="B928" t="s">
        <v>1535</v>
      </c>
    </row>
    <row r="929" spans="1:2" ht="15.75" customHeight="1">
      <c r="A929">
        <v>822</v>
      </c>
      <c r="B929" t="s">
        <v>1537</v>
      </c>
    </row>
    <row r="930" spans="1:2" ht="15.75" customHeight="1">
      <c r="A930">
        <v>779</v>
      </c>
      <c r="B930" t="s">
        <v>1538</v>
      </c>
    </row>
    <row r="931" spans="1:2" ht="15.75" customHeight="1">
      <c r="A931">
        <v>2500</v>
      </c>
      <c r="B931" t="s">
        <v>1539</v>
      </c>
    </row>
    <row r="932" spans="1:2" ht="15.75" customHeight="1">
      <c r="A932">
        <v>2460</v>
      </c>
      <c r="B932" t="s">
        <v>1540</v>
      </c>
    </row>
    <row r="933" spans="1:2" ht="15.75" customHeight="1">
      <c r="A933">
        <v>689</v>
      </c>
      <c r="B933" t="s">
        <v>1541</v>
      </c>
    </row>
    <row r="934" spans="1:2" ht="15.75" customHeight="1">
      <c r="A934">
        <v>764</v>
      </c>
      <c r="B934" t="s">
        <v>1542</v>
      </c>
    </row>
    <row r="935" spans="1:2" ht="15.75" customHeight="1">
      <c r="A935">
        <v>2554</v>
      </c>
      <c r="B935" t="s">
        <v>1543</v>
      </c>
    </row>
    <row r="936" spans="1:2" ht="15.75" customHeight="1">
      <c r="A936">
        <v>2446</v>
      </c>
      <c r="B936" t="s">
        <v>1544</v>
      </c>
    </row>
    <row r="937" spans="1:2" ht="15.75" customHeight="1">
      <c r="A937">
        <v>2333</v>
      </c>
      <c r="B937" t="s">
        <v>1547</v>
      </c>
    </row>
    <row r="938" spans="1:2" ht="15.75" customHeight="1">
      <c r="A938">
        <v>1163</v>
      </c>
      <c r="B938" t="s">
        <v>1548</v>
      </c>
    </row>
    <row r="939" spans="1:2" ht="15.75" customHeight="1">
      <c r="A939">
        <v>1068</v>
      </c>
      <c r="B939" t="s">
        <v>1549</v>
      </c>
    </row>
    <row r="940" spans="1:2" ht="15.75" customHeight="1">
      <c r="A940">
        <v>2483</v>
      </c>
      <c r="B940" t="s">
        <v>1550</v>
      </c>
    </row>
    <row r="941" spans="1:2" ht="15.75" customHeight="1">
      <c r="A941">
        <v>2443</v>
      </c>
      <c r="B941" t="s">
        <v>1552</v>
      </c>
    </row>
    <row r="942" spans="1:2" ht="15.75" customHeight="1">
      <c r="A942">
        <v>2562</v>
      </c>
      <c r="B942" t="s">
        <v>1553</v>
      </c>
    </row>
    <row r="943" spans="1:2" ht="15.75" customHeight="1">
      <c r="A943">
        <v>2302</v>
      </c>
      <c r="B943" t="s">
        <v>1554</v>
      </c>
    </row>
    <row r="944" spans="1:2" ht="15.75" customHeight="1">
      <c r="A944">
        <v>2371</v>
      </c>
      <c r="B944" t="s">
        <v>1556</v>
      </c>
    </row>
    <row r="945" spans="1:2" ht="15.75" customHeight="1">
      <c r="A945">
        <v>1155</v>
      </c>
      <c r="B945" t="s">
        <v>1557</v>
      </c>
    </row>
    <row r="946" spans="1:2" ht="15.75" customHeight="1">
      <c r="A946">
        <v>2126</v>
      </c>
      <c r="B946" t="s">
        <v>1558</v>
      </c>
    </row>
    <row r="947" spans="1:2" ht="15.75" customHeight="1">
      <c r="A947">
        <v>2514</v>
      </c>
      <c r="B947" t="s">
        <v>1559</v>
      </c>
    </row>
    <row r="948" spans="1:2" ht="15.75" customHeight="1">
      <c r="A948">
        <v>2499</v>
      </c>
      <c r="B948" t="s">
        <v>1560</v>
      </c>
    </row>
    <row r="949" spans="1:2" ht="15.75" customHeight="1">
      <c r="A949">
        <v>2459</v>
      </c>
      <c r="B949" t="s">
        <v>1561</v>
      </c>
    </row>
    <row r="950" spans="1:2" ht="15.75" customHeight="1">
      <c r="A950">
        <v>1081</v>
      </c>
      <c r="B950" t="s">
        <v>1562</v>
      </c>
    </row>
    <row r="951" spans="1:2" ht="15.75" customHeight="1">
      <c r="A951">
        <v>2183</v>
      </c>
      <c r="B951" t="s">
        <v>1563</v>
      </c>
    </row>
    <row r="952" spans="1:2" ht="15.75" customHeight="1">
      <c r="A952">
        <v>2467</v>
      </c>
      <c r="B952" t="s">
        <v>1564</v>
      </c>
    </row>
    <row r="953" spans="1:2" ht="15.75" customHeight="1">
      <c r="A953">
        <v>2428</v>
      </c>
      <c r="B953" t="s">
        <v>1565</v>
      </c>
    </row>
    <row r="954" spans="1:2" ht="15.75" customHeight="1">
      <c r="A954">
        <v>1090</v>
      </c>
      <c r="B954" t="s">
        <v>1566</v>
      </c>
    </row>
    <row r="955" spans="1:2" ht="15.75" customHeight="1">
      <c r="A955">
        <v>2504</v>
      </c>
      <c r="B955" t="s">
        <v>1567</v>
      </c>
    </row>
    <row r="956" spans="1:2" ht="15.75" customHeight="1">
      <c r="A956">
        <v>2501</v>
      </c>
      <c r="B956" t="s">
        <v>1568</v>
      </c>
    </row>
    <row r="957" spans="1:2" ht="15.75" customHeight="1">
      <c r="A957">
        <v>2572</v>
      </c>
      <c r="B957" t="s">
        <v>1569</v>
      </c>
    </row>
    <row r="958" spans="1:2" ht="15.75" customHeight="1">
      <c r="A958">
        <v>2320</v>
      </c>
      <c r="B958" t="s">
        <v>1570</v>
      </c>
    </row>
    <row r="959" spans="1:2" ht="15.75" customHeight="1">
      <c r="A959">
        <v>2653</v>
      </c>
      <c r="B959" t="s">
        <v>599</v>
      </c>
    </row>
    <row r="960" spans="1:2" ht="15.75" customHeight="1">
      <c r="A960">
        <v>2208</v>
      </c>
      <c r="B960" t="s">
        <v>1571</v>
      </c>
    </row>
    <row r="961" spans="1:2" ht="15.75" customHeight="1">
      <c r="A961">
        <v>2521</v>
      </c>
      <c r="B961" t="s">
        <v>1572</v>
      </c>
    </row>
    <row r="962" spans="1:2" ht="15.75" customHeight="1">
      <c r="A962">
        <v>2606</v>
      </c>
      <c r="B962" t="s">
        <v>1573</v>
      </c>
    </row>
    <row r="963" spans="1:2" ht="15.75" customHeight="1">
      <c r="A963">
        <v>911</v>
      </c>
      <c r="B963" t="s">
        <v>1574</v>
      </c>
    </row>
    <row r="964" spans="1:2" ht="15.75" customHeight="1">
      <c r="A964">
        <v>2503</v>
      </c>
      <c r="B964" t="s">
        <v>1575</v>
      </c>
    </row>
    <row r="965" spans="1:2" ht="15.75" customHeight="1">
      <c r="A965">
        <v>877</v>
      </c>
      <c r="B965" t="s">
        <v>1576</v>
      </c>
    </row>
    <row r="966" spans="1:2" ht="15.75" customHeight="1">
      <c r="A966">
        <v>2283</v>
      </c>
      <c r="B966" t="s">
        <v>1577</v>
      </c>
    </row>
    <row r="967" spans="1:2" ht="15.75" customHeight="1">
      <c r="A967">
        <v>2486</v>
      </c>
      <c r="B967" t="s">
        <v>1578</v>
      </c>
    </row>
    <row r="968" spans="1:2" ht="15.75" customHeight="1">
      <c r="A968">
        <v>792</v>
      </c>
      <c r="B968" t="s">
        <v>1579</v>
      </c>
    </row>
    <row r="969" spans="1:2" ht="15.75" customHeight="1">
      <c r="A969">
        <v>921</v>
      </c>
      <c r="B969" t="s">
        <v>1580</v>
      </c>
    </row>
    <row r="970" spans="1:2" ht="15.75" customHeight="1">
      <c r="A970">
        <v>29696</v>
      </c>
      <c r="B970" t="s">
        <v>1581</v>
      </c>
    </row>
    <row r="971" spans="1:2" ht="15.75" customHeight="1">
      <c r="A971">
        <v>920</v>
      </c>
      <c r="B971" t="s">
        <v>1582</v>
      </c>
    </row>
    <row r="972" spans="1:2" ht="15.75" customHeight="1">
      <c r="A972">
        <v>2568</v>
      </c>
      <c r="B972" t="s">
        <v>1583</v>
      </c>
    </row>
    <row r="973" spans="1:2" ht="15.75" customHeight="1"/>
    <row r="974" spans="1:2" ht="15.75" customHeight="1"/>
    <row r="975" spans="1:2" ht="15.75" customHeight="1"/>
    <row r="976" spans="1:2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4140625" defaultRowHeight="15" customHeight="1"/>
  <cols>
    <col min="1" max="1" width="15.33203125" customWidth="1"/>
    <col min="2" max="8" width="8.6640625" customWidth="1"/>
    <col min="9" max="9" width="10.5546875" customWidth="1"/>
    <col min="10" max="10" width="10.109375" customWidth="1"/>
    <col min="11" max="22" width="8.88671875" customWidth="1"/>
    <col min="23" max="26" width="8.6640625" customWidth="1"/>
  </cols>
  <sheetData>
    <row r="1" spans="1:26" ht="20.399999999999999">
      <c r="A1" s="5"/>
      <c r="B1" s="5" t="s">
        <v>495</v>
      </c>
      <c r="C1" s="5"/>
      <c r="D1" s="5" t="s">
        <v>497</v>
      </c>
      <c r="E1" s="5" t="s">
        <v>498</v>
      </c>
      <c r="F1" s="5" t="s">
        <v>500</v>
      </c>
      <c r="G1" s="5" t="s">
        <v>501</v>
      </c>
      <c r="H1" s="5" t="s">
        <v>502</v>
      </c>
      <c r="I1" s="5" t="s">
        <v>503</v>
      </c>
      <c r="J1" s="5" t="s">
        <v>410</v>
      </c>
    </row>
    <row r="2" spans="1:26" ht="14.4">
      <c r="A2" s="16" t="s">
        <v>506</v>
      </c>
      <c r="B2" s="16" t="s">
        <v>527</v>
      </c>
      <c r="C2" s="16"/>
      <c r="D2" s="16">
        <v>12</v>
      </c>
      <c r="E2" s="16">
        <v>14</v>
      </c>
      <c r="F2" s="16">
        <v>16</v>
      </c>
      <c r="G2" s="16">
        <v>1</v>
      </c>
      <c r="H2" s="16">
        <v>32</v>
      </c>
      <c r="I2" s="17">
        <f>+(6*D2)/(6*D2+F2*5+G2*10)</f>
        <v>0.44444444444444442</v>
      </c>
      <c r="J2" s="17">
        <v>0</v>
      </c>
      <c r="Y2" s="18"/>
      <c r="Z2" s="18"/>
    </row>
    <row r="3" spans="1:26" ht="14.4">
      <c r="A3" s="5" t="s">
        <v>5</v>
      </c>
      <c r="B3" s="5" t="s">
        <v>588</v>
      </c>
      <c r="C3" s="5"/>
      <c r="D3" s="5"/>
      <c r="E3" s="5"/>
      <c r="F3" s="5"/>
      <c r="G3" s="5"/>
      <c r="H3" s="5"/>
      <c r="I3" s="19">
        <f>+D2/(D2+G2*2+F2)</f>
        <v>0.4</v>
      </c>
      <c r="J3" s="19">
        <v>0</v>
      </c>
    </row>
    <row r="4" spans="1:26" ht="14.4">
      <c r="A4" s="16" t="s">
        <v>621</v>
      </c>
      <c r="B4" s="16" t="s">
        <v>623</v>
      </c>
      <c r="C4" s="16"/>
      <c r="D4" s="16"/>
      <c r="E4" s="16"/>
      <c r="F4" s="16"/>
      <c r="G4" s="16"/>
      <c r="H4" s="16"/>
      <c r="I4" s="17">
        <f>+D2*2/(D2*2+F2+G2*2)</f>
        <v>0.5714285714285714</v>
      </c>
      <c r="J4" s="17">
        <v>0</v>
      </c>
      <c r="Y4" s="18"/>
      <c r="Z4" s="18"/>
    </row>
    <row r="5" spans="1:26" ht="14.4">
      <c r="A5" s="5" t="s">
        <v>632</v>
      </c>
      <c r="B5" s="5" t="s">
        <v>527</v>
      </c>
      <c r="C5" s="5"/>
      <c r="D5" s="5"/>
      <c r="E5" s="5"/>
      <c r="F5" s="5"/>
      <c r="G5" s="5"/>
      <c r="H5" s="5"/>
      <c r="I5" s="19">
        <f>+I2</f>
        <v>0.44444444444444442</v>
      </c>
      <c r="J5" s="19">
        <v>0</v>
      </c>
      <c r="M5">
        <f>SUM(J6:J23)/18</f>
        <v>0.14079491802589622</v>
      </c>
    </row>
    <row r="6" spans="1:26" ht="14.4">
      <c r="A6" s="16" t="s">
        <v>79</v>
      </c>
      <c r="B6" s="16" t="s">
        <v>671</v>
      </c>
      <c r="C6" s="16"/>
      <c r="D6" s="16"/>
      <c r="E6" s="16"/>
      <c r="F6" s="16"/>
      <c r="G6" s="16"/>
      <c r="H6" s="16"/>
      <c r="I6" s="17">
        <f>+(12*3)/(12*3+7+14+2*16)</f>
        <v>0.4044943820224719</v>
      </c>
      <c r="J6" s="17">
        <f>14/(12*3+7+14+2*16)</f>
        <v>0.15730337078651685</v>
      </c>
      <c r="Y6" s="18"/>
      <c r="Z6" s="18"/>
    </row>
    <row r="7" spans="1:26" ht="14.4">
      <c r="A7" s="5" t="s">
        <v>76</v>
      </c>
      <c r="B7" s="5" t="s">
        <v>696</v>
      </c>
      <c r="C7" s="5"/>
      <c r="D7" s="5"/>
      <c r="E7" s="5"/>
      <c r="F7" s="5"/>
      <c r="G7" s="5"/>
      <c r="H7" s="5"/>
      <c r="I7" s="19">
        <f>+(12*6)/(12*6+14+4*14+2*16)</f>
        <v>0.41379310344827586</v>
      </c>
      <c r="J7" s="19">
        <f>+(14*4)/(12*6+14+4*14+2*16)</f>
        <v>0.32183908045977011</v>
      </c>
    </row>
    <row r="8" spans="1:26" ht="14.4">
      <c r="A8" s="16" t="s">
        <v>80</v>
      </c>
      <c r="B8" s="16" t="s">
        <v>721</v>
      </c>
      <c r="C8" s="16"/>
      <c r="D8" s="16"/>
      <c r="E8" s="16"/>
      <c r="F8" s="16"/>
      <c r="G8" s="16"/>
      <c r="H8" s="16"/>
      <c r="I8" s="17">
        <f>+(12*4)/(12*4+7+14+4*16)</f>
        <v>0.36090225563909772</v>
      </c>
      <c r="J8" s="17">
        <f>+(14)/(12*4+7+14+4*16)</f>
        <v>0.10526315789473684</v>
      </c>
      <c r="Y8" s="18"/>
      <c r="Z8" s="18"/>
    </row>
    <row r="9" spans="1:26" ht="14.4">
      <c r="A9" s="5" t="s">
        <v>62</v>
      </c>
      <c r="B9" s="5" t="s">
        <v>754</v>
      </c>
      <c r="C9" s="5"/>
      <c r="D9" s="5"/>
      <c r="E9" s="5"/>
      <c r="F9" s="5"/>
      <c r="G9" s="5"/>
      <c r="H9" s="5"/>
      <c r="I9" s="19">
        <f>+(12*3)/(12*3+7+14+2*16+32)</f>
        <v>0.2975206611570248</v>
      </c>
      <c r="J9" s="19">
        <f>14/(12*3+7+14+2*16+32)</f>
        <v>0.11570247933884298</v>
      </c>
    </row>
    <row r="10" spans="1:26" ht="14.4">
      <c r="A10" s="16" t="s">
        <v>86</v>
      </c>
      <c r="B10" s="16" t="s">
        <v>778</v>
      </c>
      <c r="C10" s="16"/>
      <c r="D10" s="16"/>
      <c r="E10" s="16"/>
      <c r="F10" s="16"/>
      <c r="G10" s="16"/>
      <c r="H10" s="16"/>
      <c r="I10" s="17">
        <f>+(12*5)/(12*5+9+14+4*16)</f>
        <v>0.40816326530612246</v>
      </c>
      <c r="J10" s="17">
        <f>14/(12*5+9+14+4*16)</f>
        <v>9.5238095238095233E-2</v>
      </c>
      <c r="Y10" s="18"/>
      <c r="Z10" s="18"/>
    </row>
    <row r="11" spans="1:26" ht="14.25" customHeight="1">
      <c r="A11" s="5" t="s">
        <v>89</v>
      </c>
      <c r="B11" s="5" t="s">
        <v>800</v>
      </c>
      <c r="C11" s="5"/>
      <c r="D11" s="5"/>
      <c r="E11" s="5"/>
      <c r="F11" s="5"/>
      <c r="G11" s="5"/>
      <c r="H11" s="5"/>
      <c r="I11" s="19">
        <f>+(12*2)/(12*2+5+14+2*16)</f>
        <v>0.32</v>
      </c>
      <c r="J11" s="19">
        <f>14/(12*2+5+14+2*16)</f>
        <v>0.18666666666666668</v>
      </c>
    </row>
    <row r="12" spans="1:26" ht="14.4">
      <c r="A12" s="16" t="s">
        <v>78</v>
      </c>
      <c r="B12" s="16" t="s">
        <v>816</v>
      </c>
      <c r="C12" s="16"/>
      <c r="D12" s="16"/>
      <c r="E12" s="16"/>
      <c r="F12" s="16"/>
      <c r="G12" s="16"/>
      <c r="H12" s="16"/>
      <c r="I12" s="17">
        <f>+(12*6)/(12*6+9+3*14+2*16)</f>
        <v>0.46451612903225808</v>
      </c>
      <c r="J12" s="17">
        <f>3*14/(12*6+9+3*14+2*16)</f>
        <v>0.2709677419354839</v>
      </c>
      <c r="Y12" s="18"/>
      <c r="Z12" s="18"/>
    </row>
    <row r="13" spans="1:26" ht="14.4">
      <c r="A13" s="5" t="s">
        <v>54</v>
      </c>
      <c r="B13" s="5" t="s">
        <v>834</v>
      </c>
      <c r="C13" s="5"/>
      <c r="D13" s="5"/>
      <c r="E13" s="5"/>
      <c r="F13" s="5"/>
      <c r="G13" s="5"/>
      <c r="H13" s="5"/>
      <c r="I13" s="19">
        <f t="shared" ref="I13:I14" si="0">+(12*6)/(12*6+13+14+2*16)</f>
        <v>0.54961832061068705</v>
      </c>
      <c r="J13" s="19">
        <f>14/(12*6+13+14+2*16)</f>
        <v>0.10687022900763359</v>
      </c>
    </row>
    <row r="14" spans="1:26" ht="14.4">
      <c r="A14" s="16" t="s">
        <v>57</v>
      </c>
      <c r="B14" s="16" t="s">
        <v>855</v>
      </c>
      <c r="C14" s="16"/>
      <c r="D14" s="16"/>
      <c r="E14" s="16"/>
      <c r="F14" s="16"/>
      <c r="G14" s="16"/>
      <c r="H14" s="16"/>
      <c r="I14" s="17">
        <f t="shared" si="0"/>
        <v>0.54961832061068705</v>
      </c>
      <c r="J14" s="17">
        <f>+J13</f>
        <v>0.10687022900763359</v>
      </c>
      <c r="Y14" s="18"/>
      <c r="Z14" s="18"/>
    </row>
    <row r="15" spans="1:26" ht="14.4">
      <c r="A15" s="5" t="s">
        <v>59</v>
      </c>
      <c r="B15" s="5" t="s">
        <v>867</v>
      </c>
      <c r="C15" s="5"/>
      <c r="D15" s="5"/>
      <c r="E15" s="5"/>
      <c r="F15" s="5"/>
      <c r="G15" s="5"/>
      <c r="H15" s="5"/>
      <c r="I15" s="19">
        <f>+(12*6)/(12*6+14+2*14+2*16)</f>
        <v>0.49315068493150682</v>
      </c>
      <c r="J15" s="19">
        <f>2*14/(12*6+14+2*14+2*16)</f>
        <v>0.19178082191780821</v>
      </c>
    </row>
    <row r="16" spans="1:26" ht="14.4">
      <c r="A16" s="16" t="s">
        <v>60</v>
      </c>
      <c r="B16" s="16" t="s">
        <v>890</v>
      </c>
      <c r="C16" s="16"/>
      <c r="D16" s="16"/>
      <c r="E16" s="16"/>
      <c r="F16" s="16"/>
      <c r="G16" s="16"/>
      <c r="H16" s="16"/>
      <c r="I16" s="17">
        <f>+(12*5)/(12*5+11+14+2*16+32)</f>
        <v>0.40268456375838924</v>
      </c>
      <c r="J16" s="17">
        <f>14/(12*5+11+14+2*16+32)</f>
        <v>9.3959731543624164E-2</v>
      </c>
      <c r="Y16" s="18"/>
      <c r="Z16" s="18"/>
    </row>
    <row r="17" spans="1:26" ht="14.4">
      <c r="A17" s="5" t="s">
        <v>65</v>
      </c>
      <c r="B17" s="5" t="s">
        <v>910</v>
      </c>
      <c r="C17" s="5"/>
      <c r="D17" s="5"/>
      <c r="E17" s="5"/>
      <c r="F17" s="5"/>
      <c r="G17" s="5"/>
      <c r="H17" s="5"/>
      <c r="I17" s="19">
        <f>+(12*9)/(12*9+11+14+2*16)</f>
        <v>0.65454545454545454</v>
      </c>
      <c r="J17" s="19">
        <f>14/(12*9+11+14+2*16)</f>
        <v>8.4848484848484854E-2</v>
      </c>
    </row>
    <row r="18" spans="1:26" ht="14.4">
      <c r="A18" s="16" t="s">
        <v>92</v>
      </c>
      <c r="B18" s="16" t="s">
        <v>926</v>
      </c>
      <c r="C18" s="16"/>
      <c r="D18" s="16"/>
      <c r="E18" s="16"/>
      <c r="F18" s="16"/>
      <c r="G18" s="16"/>
      <c r="H18" s="16"/>
      <c r="I18" s="17">
        <f>+(12*5)/(12*5+9+14+2*16)</f>
        <v>0.52173913043478259</v>
      </c>
      <c r="J18" s="17">
        <f>14/(12*5+9+14+2*16)</f>
        <v>0.12173913043478261</v>
      </c>
      <c r="Y18" s="18"/>
      <c r="Z18" s="18"/>
    </row>
    <row r="19" spans="1:26" ht="14.25" customHeight="1">
      <c r="A19" s="5" t="s">
        <v>95</v>
      </c>
      <c r="B19" s="5" t="s">
        <v>943</v>
      </c>
      <c r="C19" s="5"/>
      <c r="D19" s="5"/>
      <c r="E19" s="5"/>
      <c r="F19" s="5"/>
      <c r="G19" s="5"/>
      <c r="H19" s="5"/>
      <c r="I19" s="19">
        <f>+(12*3)/(12*3+7+14+3*16)</f>
        <v>0.34285714285714286</v>
      </c>
      <c r="J19" s="19">
        <f>14/(12*3+7+14+3*16)</f>
        <v>0.13333333333333333</v>
      </c>
    </row>
    <row r="20" spans="1:26" ht="14.25" customHeight="1">
      <c r="A20" s="16" t="s">
        <v>68</v>
      </c>
      <c r="B20" s="16" t="s">
        <v>961</v>
      </c>
      <c r="C20" s="16"/>
      <c r="D20" s="16"/>
      <c r="E20" s="16"/>
      <c r="F20" s="16"/>
      <c r="G20" s="16"/>
      <c r="H20" s="16"/>
      <c r="I20" s="17">
        <f>+(12*4)/(12*4+9+14+3*16)</f>
        <v>0.40336134453781514</v>
      </c>
      <c r="J20" s="17">
        <f>14/(12*4+9+14+3*16)</f>
        <v>0.11764705882352941</v>
      </c>
      <c r="Y20" s="18"/>
      <c r="Z20" s="18"/>
    </row>
    <row r="21" spans="1:26" ht="15.75" customHeight="1">
      <c r="A21" s="5" t="s">
        <v>70</v>
      </c>
      <c r="B21" s="5" t="s">
        <v>978</v>
      </c>
      <c r="C21" s="5"/>
      <c r="D21" s="5"/>
      <c r="E21" s="5"/>
      <c r="F21" s="5"/>
      <c r="G21" s="5"/>
      <c r="H21" s="5"/>
      <c r="I21" s="19">
        <f>+(12*11)/(12*11+12+2*14+3*16)</f>
        <v>0.6</v>
      </c>
      <c r="J21" s="19">
        <f>2*14/(12*11+12+2*14+3*16)</f>
        <v>0.12727272727272726</v>
      </c>
    </row>
    <row r="22" spans="1:26" ht="15.75" customHeight="1">
      <c r="A22" s="16" t="s">
        <v>66</v>
      </c>
      <c r="B22" s="16" t="s">
        <v>997</v>
      </c>
      <c r="C22" s="16"/>
      <c r="D22" s="16"/>
      <c r="E22" s="16"/>
      <c r="F22" s="16"/>
      <c r="G22" s="16"/>
      <c r="H22" s="16"/>
      <c r="I22" s="17">
        <f>+(12*9)/(12*9+11+14+3*16)</f>
        <v>0.59668508287292821</v>
      </c>
      <c r="J22" s="17">
        <f>14/(12*9+11+14+3*16)</f>
        <v>7.7348066298342538E-2</v>
      </c>
      <c r="Y22" s="18"/>
      <c r="Z22" s="18"/>
    </row>
    <row r="23" spans="1:26" ht="15.75" customHeight="1">
      <c r="A23" s="5" t="s">
        <v>73</v>
      </c>
      <c r="B23" s="5" t="s">
        <v>1014</v>
      </c>
      <c r="C23" s="5"/>
      <c r="D23" s="5"/>
      <c r="E23" s="5"/>
      <c r="F23" s="5"/>
      <c r="G23" s="5"/>
      <c r="H23" s="5"/>
      <c r="I23" s="19">
        <f>+(12*5)/(12*5+11+14+2*16)</f>
        <v>0.51282051282051277</v>
      </c>
      <c r="J23" s="19">
        <f>14/(12*5+11+14+2*16)</f>
        <v>0.11965811965811966</v>
      </c>
    </row>
    <row r="24" spans="1:26" ht="15.75" customHeight="1">
      <c r="A24" t="s">
        <v>42</v>
      </c>
      <c r="B24" s="5" t="s">
        <v>588</v>
      </c>
      <c r="I24" s="1">
        <f t="shared" ref="I24:J24" si="1">+I3</f>
        <v>0.4</v>
      </c>
      <c r="J24" s="1">
        <f t="shared" si="1"/>
        <v>0</v>
      </c>
    </row>
    <row r="25" spans="1:26" ht="15.75" customHeight="1">
      <c r="A25" t="s">
        <v>43</v>
      </c>
      <c r="B25" s="5" t="s">
        <v>588</v>
      </c>
      <c r="I25" s="1">
        <f t="shared" ref="I25:J25" si="2">+I3</f>
        <v>0.4</v>
      </c>
      <c r="J25" s="1">
        <f t="shared" si="2"/>
        <v>0</v>
      </c>
    </row>
    <row r="26" spans="1:26" ht="15.75" customHeight="1">
      <c r="A26" t="s">
        <v>44</v>
      </c>
      <c r="B26" s="5" t="s">
        <v>588</v>
      </c>
      <c r="I26" s="1">
        <f t="shared" ref="I26:J26" si="3">+I3</f>
        <v>0.4</v>
      </c>
      <c r="J26" s="1">
        <f t="shared" si="3"/>
        <v>0</v>
      </c>
    </row>
    <row r="27" spans="1:26" ht="15.75" customHeight="1">
      <c r="A27" t="s">
        <v>45</v>
      </c>
      <c r="B27" s="21" t="s">
        <v>1043</v>
      </c>
      <c r="I27" s="1">
        <f>12*12/(12*12+22+11*16)</f>
        <v>0.42105263157894735</v>
      </c>
      <c r="J27">
        <v>0</v>
      </c>
    </row>
    <row r="28" spans="1:26" ht="15.75" customHeight="1">
      <c r="A28" t="s">
        <v>47</v>
      </c>
      <c r="B28" t="s">
        <v>1061</v>
      </c>
      <c r="I28" s="1">
        <f>6*12/(12*6+12+5*16)</f>
        <v>0.43902439024390244</v>
      </c>
      <c r="J28">
        <v>0</v>
      </c>
    </row>
    <row r="29" spans="1:26" ht="15.75" customHeight="1">
      <c r="A29" t="s">
        <v>46</v>
      </c>
      <c r="B29" s="21" t="s">
        <v>1078</v>
      </c>
      <c r="I29" s="1">
        <f>12*12/(12*12+22+11*16)</f>
        <v>0.42105263157894735</v>
      </c>
      <c r="J29">
        <v>0</v>
      </c>
    </row>
    <row r="30" spans="1:26" ht="15.75" customHeight="1">
      <c r="A30" t="s">
        <v>48</v>
      </c>
      <c r="B30" s="21" t="s">
        <v>1088</v>
      </c>
      <c r="I30" s="1">
        <f>18*12/(12*18+32+16*16)</f>
        <v>0.42857142857142855</v>
      </c>
      <c r="J30">
        <v>0</v>
      </c>
    </row>
    <row r="31" spans="1:26" ht="15.75" customHeight="1">
      <c r="A31" t="s">
        <v>49</v>
      </c>
      <c r="B31" s="21" t="s">
        <v>1097</v>
      </c>
      <c r="I31" s="1">
        <f>12*24/(12*24+42+21*16)</f>
        <v>0.43243243243243246</v>
      </c>
      <c r="J31">
        <v>0</v>
      </c>
    </row>
    <row r="32" spans="1:26" ht="15.75" customHeight="1">
      <c r="A32" t="s">
        <v>1103</v>
      </c>
      <c r="B32" s="21" t="s">
        <v>1104</v>
      </c>
      <c r="I32" s="1">
        <f>12*12/(12*12+22+11*16)</f>
        <v>0.42105263157894735</v>
      </c>
      <c r="J32">
        <v>0</v>
      </c>
    </row>
    <row r="33" spans="1:10" ht="15.75" customHeight="1">
      <c r="A33" t="s">
        <v>1109</v>
      </c>
      <c r="B33" s="21" t="s">
        <v>1111</v>
      </c>
      <c r="I33" s="1">
        <f>14*D2/(14*12+24+2*16)</f>
        <v>0.75</v>
      </c>
      <c r="J33">
        <v>0</v>
      </c>
    </row>
    <row r="34" spans="1:10" ht="15.75" customHeight="1">
      <c r="A34" t="s">
        <v>1118</v>
      </c>
      <c r="B34" s="21" t="s">
        <v>1119</v>
      </c>
      <c r="I34" s="1">
        <f>14*12/(14*12+28+2*16)</f>
        <v>0.73684210526315785</v>
      </c>
      <c r="J34">
        <v>0</v>
      </c>
    </row>
    <row r="35" spans="1:10" ht="15.75" customHeight="1">
      <c r="A35" t="s">
        <v>1124</v>
      </c>
      <c r="B35" s="22" t="s">
        <v>1125</v>
      </c>
      <c r="I35" s="1">
        <f>16*12/(16*12+32+2*16)</f>
        <v>0.75</v>
      </c>
      <c r="J35">
        <v>0</v>
      </c>
    </row>
    <row r="36" spans="1:10" ht="15.75" customHeight="1">
      <c r="A36" t="s">
        <v>1146</v>
      </c>
      <c r="B36" s="21" t="s">
        <v>1147</v>
      </c>
      <c r="I36" s="1">
        <f>18*12/(18*12+36+2*16)</f>
        <v>0.76056338028169013</v>
      </c>
      <c r="J36">
        <v>0</v>
      </c>
    </row>
    <row r="37" spans="1:10" ht="15.75" customHeight="1">
      <c r="A37" t="s">
        <v>1152</v>
      </c>
      <c r="B37" s="21" t="s">
        <v>1153</v>
      </c>
      <c r="I37" s="1">
        <f>18*12/(18*12+34+2*16)</f>
        <v>0.76595744680851063</v>
      </c>
      <c r="J37">
        <v>0</v>
      </c>
    </row>
    <row r="38" spans="1:10" ht="15.75" customHeight="1">
      <c r="A38" t="s">
        <v>1162</v>
      </c>
      <c r="B38" s="21" t="s">
        <v>1163</v>
      </c>
      <c r="I38" s="1">
        <f>18*12/(18*12+32+2*16)</f>
        <v>0.77142857142857146</v>
      </c>
      <c r="J38">
        <v>0</v>
      </c>
    </row>
    <row r="39" spans="1:10" ht="15.75" customHeight="1">
      <c r="A39" t="s">
        <v>1169</v>
      </c>
      <c r="B39" s="21" t="s">
        <v>1171</v>
      </c>
      <c r="I39" s="1">
        <f>18*12/(18*12+30+2*16)</f>
        <v>0.7769784172661871</v>
      </c>
      <c r="J39">
        <v>0</v>
      </c>
    </row>
    <row r="40" spans="1:10" ht="15.75" customHeight="1">
      <c r="A40" t="s">
        <v>1179</v>
      </c>
      <c r="B40" s="21" t="s">
        <v>1180</v>
      </c>
      <c r="I40" s="1">
        <f>20*12/(20*12+32+2*16)</f>
        <v>0.78947368421052633</v>
      </c>
      <c r="J40">
        <v>0</v>
      </c>
    </row>
    <row r="41" spans="1:10" ht="15.75" customHeight="1">
      <c r="A41" t="s">
        <v>1187</v>
      </c>
      <c r="B41" s="21" t="s">
        <v>1188</v>
      </c>
      <c r="I41" s="1">
        <f>20*12/(20*12+30+2*16)</f>
        <v>0.79470198675496684</v>
      </c>
      <c r="J41">
        <v>0</v>
      </c>
    </row>
    <row r="42" spans="1:10" ht="15.75" customHeight="1">
      <c r="A42" t="s">
        <v>1193</v>
      </c>
      <c r="B42" s="21" t="s">
        <v>1195</v>
      </c>
      <c r="I42" s="1">
        <f>22*12/(22*12+32+2*16)</f>
        <v>0.80487804878048785</v>
      </c>
      <c r="J42">
        <v>0</v>
      </c>
    </row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spans="11:22" ht="15.75" customHeight="1"/>
    <row r="98" spans="11:22" ht="15.75" customHeight="1"/>
    <row r="99" spans="11:22" ht="15.75" customHeight="1"/>
    <row r="100" spans="11:22" ht="15.75" customHeight="1"/>
    <row r="101" spans="11:22" ht="15.75" customHeight="1"/>
    <row r="102" spans="11:22" ht="15.75" customHeight="1"/>
    <row r="103" spans="11:22" ht="15.75" customHeight="1"/>
    <row r="104" spans="11:22" ht="15.75" customHeight="1"/>
    <row r="105" spans="11:22" ht="15.75" customHeight="1"/>
    <row r="106" spans="11:22" ht="15.75" customHeight="1"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</row>
    <row r="107" spans="11:22" ht="15.75" customHeight="1"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</row>
    <row r="108" spans="11:22" ht="15.75" customHeight="1"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</row>
    <row r="109" spans="11:22" ht="15.75" customHeight="1"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</row>
    <row r="110" spans="11:22" ht="15.75" customHeight="1"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</row>
    <row r="111" spans="11:22" ht="15.75" customHeight="1"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</row>
    <row r="112" spans="11:22" ht="15.75" customHeight="1"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</row>
    <row r="113" spans="11:22" ht="15.75" customHeight="1"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</row>
    <row r="114" spans="11:22" ht="15.75" customHeight="1"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</row>
    <row r="115" spans="11:22" ht="15.75" customHeight="1"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</row>
    <row r="116" spans="11:22" ht="15.75" customHeight="1"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</row>
    <row r="117" spans="11:22" ht="15.75" customHeight="1"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</row>
    <row r="118" spans="11:22" ht="15.75" customHeight="1"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</row>
    <row r="119" spans="11:22" ht="15.75" customHeight="1"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</row>
    <row r="120" spans="11:22" ht="15.75" customHeight="1"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</row>
    <row r="121" spans="11:22" ht="15.75" customHeight="1"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</row>
    <row r="122" spans="11:22" ht="15.75" customHeight="1"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</row>
    <row r="123" spans="11:22" ht="15.75" customHeight="1"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</row>
    <row r="124" spans="11:22" ht="15.75" customHeight="1"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</row>
    <row r="125" spans="11:22" ht="15.75" customHeight="1"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</row>
    <row r="126" spans="11:22" ht="15.75" customHeight="1"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</row>
    <row r="127" spans="11:22" ht="15.75" customHeight="1"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</row>
    <row r="128" spans="11:22" ht="15.75" customHeight="1"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</row>
    <row r="129" spans="11:22" ht="15.75" customHeight="1"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</row>
    <row r="130" spans="11:22" ht="15.75" customHeight="1"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</row>
    <row r="131" spans="11:22" ht="15.75" customHeight="1"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</row>
    <row r="132" spans="11:22" ht="15.75" customHeight="1"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</row>
    <row r="133" spans="11:22" ht="15.75" customHeight="1"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</row>
    <row r="134" spans="11:22" ht="15.75" customHeight="1"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</row>
    <row r="135" spans="11:22" ht="15.75" customHeight="1"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</row>
    <row r="136" spans="11:22" ht="15.75" customHeight="1"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</row>
    <row r="137" spans="11:22" ht="15.75" customHeight="1"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</row>
    <row r="138" spans="11:22" ht="15.75" customHeight="1"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</row>
    <row r="139" spans="11:22" ht="15.75" customHeight="1"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</row>
    <row r="140" spans="11:22" ht="15.75" customHeight="1"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</row>
    <row r="141" spans="11:22" ht="15.75" customHeight="1"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</row>
    <row r="142" spans="11:22" ht="15.75" customHeight="1"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</row>
    <row r="143" spans="11:22" ht="15.75" customHeight="1"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</row>
    <row r="144" spans="11:22" ht="15.75" customHeight="1"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</row>
    <row r="145" spans="11:22" ht="15.75" customHeight="1"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</row>
    <row r="146" spans="11:22" ht="15.75" customHeight="1"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</row>
    <row r="147" spans="11:22" ht="15.75" customHeight="1"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</row>
    <row r="148" spans="11:22" ht="15.75" customHeight="1"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</row>
    <row r="149" spans="11:22" ht="15.75" customHeight="1"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</row>
    <row r="150" spans="11:22" ht="15.75" customHeight="1"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</row>
    <row r="151" spans="11:22" ht="15.75" customHeight="1"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</row>
    <row r="152" spans="11:22" ht="15.75" customHeight="1"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</row>
    <row r="153" spans="11:22" ht="15.75" customHeight="1"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</row>
    <row r="154" spans="11:22" ht="15.75" customHeight="1"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</row>
    <row r="155" spans="11:22" ht="15.75" customHeight="1"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</row>
    <row r="156" spans="11:22" ht="15.75" customHeight="1"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</row>
    <row r="157" spans="11:22" ht="15.75" customHeight="1"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</row>
    <row r="158" spans="11:22" ht="15.75" customHeight="1"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</row>
    <row r="159" spans="11:22" ht="15.75" customHeight="1"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</row>
    <row r="160" spans="11:22" ht="15.75" customHeight="1"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</row>
    <row r="161" spans="11:22" ht="15.75" customHeight="1"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</row>
    <row r="162" spans="11:22" ht="15.75" customHeight="1"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</row>
    <row r="163" spans="11:22" ht="15.75" customHeight="1"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</row>
    <row r="164" spans="11:22" ht="15.75" customHeight="1"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</row>
    <row r="165" spans="11:22" ht="15.75" customHeight="1"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</row>
    <row r="166" spans="11:22" ht="15.75" customHeight="1"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</row>
    <row r="167" spans="11:22" ht="15.75" customHeight="1"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</row>
    <row r="168" spans="11:22" ht="15.75" customHeight="1"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</row>
    <row r="169" spans="11:22" ht="15.75" customHeight="1"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</row>
    <row r="170" spans="11:22" ht="15.75" customHeight="1"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</row>
    <row r="171" spans="11:22" ht="15.75" customHeight="1"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</row>
    <row r="172" spans="11:22" ht="15.75" customHeight="1"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</row>
    <row r="173" spans="11:22" ht="15.75" customHeight="1"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</row>
    <row r="174" spans="11:22" ht="15.75" customHeight="1"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</row>
    <row r="175" spans="11:22" ht="15.75" customHeight="1"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</row>
    <row r="176" spans="11:22" ht="15.75" customHeight="1"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</row>
    <row r="177" spans="11:22" ht="15.75" customHeight="1"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</row>
    <row r="178" spans="11:22" ht="15.75" customHeight="1"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</row>
    <row r="179" spans="11:22" ht="15.75" customHeight="1"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</row>
    <row r="180" spans="11:22" ht="15.75" customHeight="1"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</row>
    <row r="181" spans="11:22" ht="15.75" customHeight="1"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</row>
    <row r="182" spans="11:22" ht="15.75" customHeight="1"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</row>
    <row r="183" spans="11:22" ht="15.75" customHeight="1"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</row>
    <row r="184" spans="11:22" ht="15.75" customHeight="1"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</row>
    <row r="185" spans="11:22" ht="15.75" customHeight="1"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</row>
    <row r="186" spans="11:22" ht="15.75" customHeight="1"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</row>
    <row r="187" spans="11:22" ht="15.75" customHeight="1"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</row>
    <row r="188" spans="11:22" ht="15.75" customHeight="1"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</row>
    <row r="189" spans="11:22" ht="15.75" customHeight="1"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</row>
    <row r="190" spans="11:22" ht="15.75" customHeight="1"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</row>
    <row r="191" spans="11:22" ht="15.75" customHeight="1"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</row>
    <row r="192" spans="11:22" ht="15.75" customHeight="1"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</row>
    <row r="193" spans="11:22" ht="15.75" customHeight="1"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</row>
    <row r="194" spans="11:22" ht="15.75" customHeight="1"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</row>
    <row r="195" spans="11:22" ht="15.75" customHeight="1"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</row>
    <row r="196" spans="11:22" ht="15.75" customHeight="1"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</row>
    <row r="197" spans="11:22" ht="15.75" customHeight="1"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</row>
    <row r="198" spans="11:22" ht="15.75" customHeight="1"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</row>
    <row r="199" spans="11:22" ht="15.75" customHeight="1"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</row>
    <row r="200" spans="11:22" ht="15.75" customHeight="1"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</row>
    <row r="201" spans="11:22" ht="15.75" customHeight="1"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</row>
    <row r="202" spans="11:22" ht="15.75" customHeight="1"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</row>
    <row r="203" spans="11:22" ht="15.75" customHeight="1"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</row>
    <row r="204" spans="11:22" ht="15.75" customHeight="1"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</row>
    <row r="205" spans="11:22" ht="15.75" customHeight="1"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</row>
    <row r="206" spans="11:22" ht="15.75" customHeight="1"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</row>
    <row r="207" spans="11:22" ht="15.75" customHeight="1"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</row>
    <row r="208" spans="11:22" ht="15.75" customHeight="1"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</row>
    <row r="209" spans="11:22" ht="15.75" customHeight="1"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</row>
    <row r="210" spans="11:22" ht="15.75" customHeight="1"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</row>
    <row r="211" spans="11:22" ht="15.75" customHeight="1"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</row>
    <row r="212" spans="11:22" ht="15.75" customHeight="1"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</row>
    <row r="213" spans="11:22" ht="15.75" customHeight="1"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</row>
    <row r="214" spans="11:22" ht="15.75" customHeight="1"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</row>
    <row r="215" spans="11:22" ht="15.75" customHeight="1"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</row>
    <row r="216" spans="11:22" ht="15.75" customHeight="1"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</row>
    <row r="217" spans="11:22" ht="15.75" customHeight="1"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</row>
    <row r="218" spans="11:22" ht="15.75" customHeight="1"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</row>
    <row r="219" spans="11:22" ht="15.75" customHeight="1"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</row>
    <row r="220" spans="11:22" ht="15.75" customHeight="1"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</row>
    <row r="221" spans="11:22" ht="15.75" customHeight="1"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</row>
    <row r="222" spans="11:22" ht="15.75" customHeight="1"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</row>
    <row r="223" spans="11:22" ht="15.75" customHeight="1"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</row>
    <row r="224" spans="11:22" ht="15.75" customHeight="1"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</row>
    <row r="225" spans="11:22" ht="15.75" customHeight="1"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</row>
    <row r="226" spans="11:22" ht="15.75" customHeight="1"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</row>
    <row r="227" spans="11:22" ht="15.75" customHeight="1"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</row>
    <row r="228" spans="11:22" ht="15.75" customHeight="1"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</row>
    <row r="229" spans="11:22" ht="15.75" customHeight="1"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</row>
    <row r="230" spans="11:22" ht="15.75" customHeight="1"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</row>
    <row r="231" spans="11:22" ht="15.75" customHeight="1"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</row>
    <row r="232" spans="11:22" ht="15.75" customHeight="1"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</row>
    <row r="233" spans="11:22" ht="15.75" customHeight="1"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</row>
    <row r="234" spans="11:22" ht="15.75" customHeight="1"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</row>
    <row r="235" spans="11:22" ht="15.75" customHeight="1"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</row>
    <row r="236" spans="11:22" ht="15.75" customHeight="1"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</row>
    <row r="237" spans="11:22" ht="15.75" customHeight="1"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</row>
    <row r="238" spans="11:22" ht="15.75" customHeight="1"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</row>
    <row r="239" spans="11:22" ht="15.75" customHeight="1"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</row>
    <row r="240" spans="11:22" ht="15.75" customHeight="1"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</row>
    <row r="241" spans="11:22" ht="15.75" customHeight="1"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</row>
    <row r="242" spans="11:22" ht="15.75" customHeight="1"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</row>
    <row r="243" spans="11:22" ht="15.75" customHeight="1"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</row>
    <row r="244" spans="11:22" ht="15.75" customHeight="1"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</row>
    <row r="245" spans="11:22" ht="15.75" customHeight="1"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</row>
    <row r="246" spans="11:22" ht="15.75" customHeight="1"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</row>
    <row r="247" spans="11:22" ht="15.75" customHeight="1"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</row>
    <row r="248" spans="11:22" ht="15.75" customHeight="1"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</row>
    <row r="249" spans="11:22" ht="15.75" customHeight="1"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</row>
    <row r="250" spans="11:22" ht="15.75" customHeight="1"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</row>
    <row r="251" spans="11:22" ht="15.75" customHeight="1"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</row>
    <row r="252" spans="11:22" ht="15.75" customHeight="1"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</row>
    <row r="253" spans="11:22" ht="15.75" customHeight="1"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</row>
    <row r="254" spans="11:22" ht="15.75" customHeight="1"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</row>
    <row r="255" spans="11:22" ht="15.75" customHeight="1"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</row>
    <row r="256" spans="11:22" ht="15.75" customHeight="1"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</row>
    <row r="257" spans="11:22" ht="15.75" customHeight="1"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</row>
    <row r="258" spans="11:22" ht="15.75" customHeight="1"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</row>
    <row r="259" spans="11:22" ht="15.75" customHeight="1"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</row>
    <row r="260" spans="11:22" ht="15.75" customHeight="1"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</row>
    <row r="261" spans="11:22" ht="15.75" customHeight="1"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</row>
    <row r="262" spans="11:22" ht="15.75" customHeight="1"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</row>
    <row r="263" spans="11:22" ht="15.75" customHeight="1"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</row>
    <row r="264" spans="11:22" ht="15.75" customHeight="1"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</row>
    <row r="265" spans="11:22" ht="15.75" customHeight="1"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</row>
    <row r="266" spans="11:22" ht="15.75" customHeight="1"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</row>
    <row r="267" spans="11:22" ht="15.75" customHeight="1"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</row>
    <row r="268" spans="11:22" ht="15.75" customHeight="1"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</row>
    <row r="269" spans="11:22" ht="15.75" customHeight="1"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</row>
    <row r="270" spans="11:22" ht="15.75" customHeight="1"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</row>
    <row r="271" spans="11:22" ht="15.75" customHeight="1"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</row>
    <row r="272" spans="11:22" ht="15.75" customHeight="1"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</row>
    <row r="273" spans="11:22" ht="15.75" customHeight="1"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</row>
    <row r="274" spans="11:22" ht="15.75" customHeight="1"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</row>
    <row r="275" spans="11:22" ht="15.75" customHeight="1"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</row>
    <row r="276" spans="11:22" ht="15.75" customHeight="1"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</row>
    <row r="277" spans="11:22" ht="15.75" customHeight="1"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</row>
    <row r="278" spans="11:22" ht="15.75" customHeight="1"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</row>
    <row r="279" spans="11:22" ht="15.75" customHeight="1"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</row>
    <row r="280" spans="11:22" ht="15.75" customHeight="1"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</row>
    <row r="281" spans="11:22" ht="15.75" customHeight="1"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</row>
    <row r="282" spans="11:22" ht="15.75" customHeight="1"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</row>
    <row r="283" spans="11:22" ht="15.75" customHeight="1"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</row>
    <row r="284" spans="11:22" ht="15.75" customHeight="1"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</row>
    <row r="285" spans="11:22" ht="15.75" customHeight="1"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</row>
    <row r="286" spans="11:22" ht="15.75" customHeight="1"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</row>
    <row r="287" spans="11:22" ht="15.75" customHeight="1"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</row>
    <row r="288" spans="11:22" ht="15.75" customHeight="1"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</row>
    <row r="289" spans="11:22" ht="15.75" customHeight="1"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</row>
    <row r="290" spans="11:22" ht="15.75" customHeight="1"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</row>
    <row r="291" spans="11:22" ht="15.75" customHeight="1"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</row>
    <row r="292" spans="11:22" ht="15.75" customHeight="1"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</row>
    <row r="293" spans="11:22" ht="15.75" customHeight="1"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</row>
    <row r="294" spans="11:22" ht="15.75" customHeight="1"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</row>
    <row r="295" spans="11:22" ht="15.75" customHeight="1"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</row>
    <row r="296" spans="11:22" ht="15.75" customHeight="1"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</row>
    <row r="297" spans="11:22" ht="15.75" customHeight="1"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</row>
    <row r="298" spans="11:22" ht="15.75" customHeight="1"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</row>
    <row r="299" spans="11:22" ht="15.75" customHeight="1"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</row>
    <row r="300" spans="11:22" ht="15.75" customHeight="1"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</row>
    <row r="301" spans="11:22" ht="15.75" customHeight="1"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</row>
    <row r="302" spans="11:22" ht="15.75" customHeight="1"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</row>
    <row r="303" spans="11:22" ht="15.75" customHeight="1"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</row>
    <row r="304" spans="11:22" ht="15.75" customHeight="1"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</row>
    <row r="305" spans="11:22" ht="15.75" customHeight="1"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</row>
    <row r="306" spans="11:22" ht="15.75" customHeight="1"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</row>
    <row r="307" spans="11:22" ht="15.75" customHeight="1"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</row>
    <row r="308" spans="11:22" ht="15.75" customHeight="1"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</row>
    <row r="309" spans="11:22" ht="15.75" customHeight="1"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</row>
    <row r="310" spans="11:22" ht="15.75" customHeight="1"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</row>
    <row r="311" spans="11:22" ht="15.75" customHeight="1"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</row>
    <row r="312" spans="11:22" ht="15.75" customHeight="1"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</row>
    <row r="313" spans="11:22" ht="15.75" customHeight="1"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</row>
    <row r="314" spans="11:22" ht="15.75" customHeight="1"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</row>
    <row r="315" spans="11:22" ht="15.75" customHeight="1"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</row>
    <row r="316" spans="11:22" ht="15.75" customHeight="1"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</row>
    <row r="317" spans="11:22" ht="15.75" customHeight="1"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</row>
    <row r="318" spans="11:22" ht="15.75" customHeight="1"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</row>
    <row r="319" spans="11:22" ht="15.75" customHeight="1"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</row>
    <row r="320" spans="11:22" ht="15.75" customHeight="1"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</row>
    <row r="321" spans="11:22" ht="15.75" customHeight="1"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</row>
    <row r="322" spans="11:22" ht="15.75" customHeight="1"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</row>
    <row r="323" spans="11:22" ht="15.75" customHeight="1"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</row>
    <row r="324" spans="11:22" ht="15.75" customHeight="1"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</row>
    <row r="325" spans="11:22" ht="15.75" customHeight="1"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</row>
    <row r="326" spans="11:22" ht="15.75" customHeight="1"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</row>
    <row r="327" spans="11:22" ht="15.75" customHeight="1"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</row>
    <row r="328" spans="11:22" ht="15.75" customHeight="1"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</row>
    <row r="329" spans="11:22" ht="15.75" customHeight="1"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</row>
    <row r="330" spans="11:22" ht="15.75" customHeight="1"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</row>
    <row r="331" spans="11:22" ht="15.75" customHeight="1"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</row>
    <row r="332" spans="11:22" ht="15.75" customHeight="1"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</row>
    <row r="333" spans="11:22" ht="15.75" customHeight="1"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</row>
    <row r="334" spans="11:22" ht="15.75" customHeight="1"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</row>
    <row r="335" spans="11:22" ht="15.75" customHeight="1"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</row>
    <row r="336" spans="11:22" ht="15.75" customHeight="1"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</row>
    <row r="337" spans="11:22" ht="15.75" customHeight="1"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</row>
    <row r="338" spans="11:22" ht="15.75" customHeight="1"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</row>
    <row r="339" spans="11:22" ht="15.75" customHeight="1"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</row>
    <row r="340" spans="11:22" ht="15.75" customHeight="1"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</row>
    <row r="341" spans="11:22" ht="15.75" customHeight="1"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</row>
    <row r="342" spans="11:22" ht="15.75" customHeight="1"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</row>
    <row r="343" spans="11:22" ht="15.75" customHeight="1"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</row>
    <row r="344" spans="11:22" ht="15.75" customHeight="1"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</row>
    <row r="345" spans="11:22" ht="15.75" customHeight="1"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</row>
    <row r="346" spans="11:22" ht="15.75" customHeight="1"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</row>
    <row r="347" spans="11:22" ht="15.75" customHeight="1"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</row>
    <row r="348" spans="11:22" ht="15.75" customHeight="1"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</row>
    <row r="349" spans="11:22" ht="15.75" customHeight="1"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</row>
    <row r="350" spans="11:22" ht="15.75" customHeight="1"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</row>
    <row r="351" spans="11:22" ht="15.75" customHeight="1"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</row>
    <row r="352" spans="11:22" ht="15.75" customHeight="1"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</row>
    <row r="353" spans="11:22" ht="15.75" customHeight="1"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</row>
    <row r="354" spans="11:22" ht="15.75" customHeight="1"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</row>
    <row r="355" spans="11:22" ht="15.75" customHeight="1"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</row>
    <row r="356" spans="11:22" ht="15.75" customHeight="1"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</row>
    <row r="357" spans="11:22" ht="15.75" customHeight="1"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</row>
    <row r="358" spans="11:22" ht="15.75" customHeight="1"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</row>
    <row r="359" spans="11:22" ht="15.75" customHeight="1"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</row>
    <row r="360" spans="11:22" ht="15.75" customHeight="1"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</row>
    <row r="361" spans="11:22" ht="15.75" customHeight="1"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</row>
    <row r="362" spans="11:22" ht="15.75" customHeight="1"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</row>
    <row r="363" spans="11:22" ht="15.75" customHeight="1"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</row>
    <row r="364" spans="11:22" ht="15.75" customHeight="1"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</row>
    <row r="365" spans="11:22" ht="15.75" customHeight="1"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</row>
    <row r="366" spans="11:22" ht="15.75" customHeight="1"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</row>
    <row r="367" spans="11:22" ht="15.75" customHeight="1"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</row>
    <row r="368" spans="11:22" ht="15.75" customHeight="1"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</row>
    <row r="369" spans="11:22" ht="15.75" customHeight="1"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</row>
    <row r="370" spans="11:22" ht="15.75" customHeight="1"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</row>
    <row r="371" spans="11:22" ht="15.75" customHeight="1"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</row>
    <row r="372" spans="11:22" ht="15.75" customHeight="1"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</row>
    <row r="373" spans="11:22" ht="15.75" customHeight="1"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</row>
    <row r="374" spans="11:22" ht="15.75" customHeight="1"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</row>
    <row r="375" spans="11:22" ht="15.75" customHeight="1"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</row>
    <row r="376" spans="11:22" ht="15.75" customHeight="1"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</row>
    <row r="377" spans="11:22" ht="15.75" customHeight="1"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</row>
    <row r="378" spans="11:22" ht="15.75" customHeight="1"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</row>
    <row r="379" spans="11:22" ht="15.75" customHeight="1"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</row>
    <row r="380" spans="11:22" ht="15.75" customHeight="1"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</row>
    <row r="381" spans="11:22" ht="15.75" customHeight="1"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</row>
    <row r="382" spans="11:22" ht="15.75" customHeight="1"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</row>
    <row r="383" spans="11:22" ht="15.75" customHeight="1"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</row>
    <row r="384" spans="11:22" ht="15.75" customHeight="1"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</row>
    <row r="385" spans="11:22" ht="15.75" customHeight="1"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</row>
    <row r="386" spans="11:22" ht="15.75" customHeight="1"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</row>
    <row r="387" spans="11:22" ht="15.75" customHeight="1"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</row>
    <row r="388" spans="11:22" ht="15.75" customHeight="1"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</row>
    <row r="389" spans="11:22" ht="15.75" customHeight="1"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</row>
    <row r="390" spans="11:22" ht="15.75" customHeight="1"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</row>
    <row r="391" spans="11:22" ht="15.75" customHeight="1"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</row>
    <row r="392" spans="11:22" ht="15.75" customHeight="1"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</row>
    <row r="393" spans="11:22" ht="15.75" customHeight="1"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</row>
    <row r="394" spans="11:22" ht="15.75" customHeight="1"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</row>
    <row r="395" spans="11:22" ht="15.75" customHeight="1"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</row>
    <row r="396" spans="11:22" ht="15.75" customHeight="1"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</row>
    <row r="397" spans="11:22" ht="15.75" customHeight="1"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</row>
    <row r="398" spans="11:22" ht="15.75" customHeight="1"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</row>
    <row r="399" spans="11:22" ht="15.75" customHeight="1"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</row>
    <row r="400" spans="11:22" ht="15.75" customHeight="1"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</row>
    <row r="401" spans="11:22" ht="15.75" customHeight="1"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</row>
    <row r="402" spans="11:22" ht="15.75" customHeight="1"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</row>
    <row r="403" spans="11:22" ht="15.75" customHeight="1"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</row>
    <row r="404" spans="11:22" ht="15.75" customHeight="1"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</row>
    <row r="405" spans="11:22" ht="15.75" customHeight="1"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</row>
    <row r="406" spans="11:22" ht="15.75" customHeight="1"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</row>
    <row r="407" spans="11:22" ht="15.75" customHeight="1"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</row>
    <row r="408" spans="11:22" ht="15.75" customHeight="1"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</row>
    <row r="409" spans="11:22" ht="15.75" customHeight="1"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</row>
    <row r="410" spans="11:22" ht="15.75" customHeight="1"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</row>
    <row r="411" spans="11:22" ht="15.75" customHeight="1"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</row>
    <row r="412" spans="11:22" ht="15.75" customHeight="1"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</row>
    <row r="413" spans="11:22" ht="15.75" customHeight="1"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</row>
    <row r="414" spans="11:22" ht="15.75" customHeight="1"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</row>
    <row r="415" spans="11:22" ht="15.75" customHeight="1"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</row>
    <row r="416" spans="11:22" ht="15.75" customHeight="1"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</row>
    <row r="417" spans="11:22" ht="15.75" customHeight="1"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</row>
    <row r="418" spans="11:22" ht="15.75" customHeight="1"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</row>
    <row r="419" spans="11:22" ht="15.75" customHeight="1"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</row>
    <row r="420" spans="11:22" ht="15.75" customHeight="1"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</row>
    <row r="421" spans="11:22" ht="15.75" customHeight="1"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</row>
    <row r="422" spans="11:22" ht="15.75" customHeight="1"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</row>
    <row r="423" spans="11:22" ht="15.75" customHeight="1"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</row>
    <row r="424" spans="11:22" ht="15.75" customHeight="1"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</row>
    <row r="425" spans="11:22" ht="15.75" customHeight="1"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</row>
    <row r="426" spans="11:22" ht="15.75" customHeight="1"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</row>
    <row r="427" spans="11:22" ht="15.75" customHeight="1"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</row>
    <row r="428" spans="11:22" ht="15.75" customHeight="1"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</row>
    <row r="429" spans="11:22" ht="15.75" customHeight="1"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</row>
    <row r="430" spans="11:22" ht="15.75" customHeight="1"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</row>
    <row r="431" spans="11:22" ht="15.75" customHeight="1"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</row>
    <row r="432" spans="11:22" ht="15.75" customHeight="1"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</row>
    <row r="433" spans="11:22" ht="15.75" customHeight="1"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</row>
    <row r="434" spans="11:22" ht="15.75" customHeight="1"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</row>
    <row r="435" spans="11:22" ht="15.75" customHeight="1"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</row>
    <row r="436" spans="11:22" ht="15.75" customHeight="1"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</row>
    <row r="437" spans="11:22" ht="15.75" customHeight="1"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</row>
    <row r="438" spans="11:22" ht="15.75" customHeight="1"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</row>
    <row r="439" spans="11:22" ht="15.75" customHeight="1"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</row>
    <row r="440" spans="11:22" ht="15.75" customHeight="1"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</row>
    <row r="441" spans="11:22" ht="15.75" customHeight="1"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</row>
    <row r="442" spans="11:22" ht="15.75" customHeight="1"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</row>
    <row r="443" spans="11:22" ht="15.75" customHeight="1"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</row>
    <row r="444" spans="11:22" ht="15.75" customHeight="1"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</row>
    <row r="445" spans="11:22" ht="15.75" customHeight="1"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</row>
    <row r="446" spans="11:22" ht="15.75" customHeight="1"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</row>
    <row r="447" spans="11:22" ht="15.75" customHeight="1"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</row>
    <row r="448" spans="11:22" ht="15.75" customHeight="1"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</row>
    <row r="449" spans="11:22" ht="15.75" customHeight="1"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</row>
    <row r="450" spans="11:22" ht="15.75" customHeight="1"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</row>
    <row r="451" spans="11:22" ht="15.75" customHeight="1"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</row>
    <row r="452" spans="11:22" ht="15.75" customHeight="1"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</row>
    <row r="453" spans="11:22" ht="15.75" customHeight="1"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</row>
    <row r="454" spans="11:22" ht="15.75" customHeight="1"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</row>
    <row r="455" spans="11:22" ht="15.75" customHeight="1"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</row>
    <row r="456" spans="11:22" ht="15.75" customHeight="1"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</row>
    <row r="457" spans="11:22" ht="15.75" customHeight="1"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</row>
    <row r="458" spans="11:22" ht="15.75" customHeight="1"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</row>
    <row r="459" spans="11:22" ht="15.75" customHeight="1"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</row>
    <row r="460" spans="11:22" ht="15.75" customHeight="1"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</row>
    <row r="461" spans="11:22" ht="15.75" customHeight="1"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</row>
    <row r="462" spans="11:22" ht="15.75" customHeight="1"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</row>
    <row r="463" spans="11:22" ht="15.75" customHeight="1"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</row>
    <row r="464" spans="11:22" ht="15.75" customHeight="1"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</row>
    <row r="465" spans="11:22" ht="15.75" customHeight="1"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</row>
    <row r="466" spans="11:22" ht="15.75" customHeight="1"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</row>
    <row r="467" spans="11:22" ht="15.75" customHeight="1"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</row>
    <row r="468" spans="11:22" ht="15.75" customHeight="1"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</row>
    <row r="469" spans="11:22" ht="15.75" customHeight="1"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</row>
    <row r="470" spans="11:22" ht="15.75" customHeight="1"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</row>
    <row r="471" spans="11:22" ht="15.75" customHeight="1"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</row>
    <row r="472" spans="11:22" ht="15.75" customHeight="1"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</row>
    <row r="473" spans="11:22" ht="15.75" customHeight="1"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</row>
    <row r="474" spans="11:22" ht="15.75" customHeight="1"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</row>
    <row r="475" spans="11:22" ht="15.75" customHeight="1"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</row>
    <row r="476" spans="11:22" ht="15.75" customHeight="1"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</row>
    <row r="477" spans="11:22" ht="15.75" customHeight="1"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</row>
    <row r="478" spans="11:22" ht="15.75" customHeight="1"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</row>
    <row r="479" spans="11:22" ht="15.75" customHeight="1"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</row>
    <row r="480" spans="11:22" ht="15.75" customHeight="1"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</row>
    <row r="481" spans="11:22" ht="15.75" customHeight="1"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</row>
    <row r="482" spans="11:22" ht="15.75" customHeight="1"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</row>
    <row r="483" spans="11:22" ht="15.75" customHeight="1"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</row>
    <row r="484" spans="11:22" ht="15.75" customHeight="1"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</row>
    <row r="485" spans="11:22" ht="15.75" customHeight="1"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</row>
    <row r="486" spans="11:22" ht="15.75" customHeight="1"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</row>
    <row r="487" spans="11:22" ht="15.75" customHeight="1"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</row>
    <row r="488" spans="11:22" ht="15.75" customHeight="1"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</row>
    <row r="489" spans="11:22" ht="15.75" customHeight="1"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</row>
    <row r="490" spans="11:22" ht="15.75" customHeight="1"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</row>
    <row r="491" spans="11:22" ht="15.75" customHeight="1"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</row>
    <row r="492" spans="11:22" ht="15.75" customHeight="1"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</row>
    <row r="493" spans="11:22" ht="15.75" customHeight="1"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</row>
    <row r="494" spans="11:22" ht="15.75" customHeight="1"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</row>
    <row r="495" spans="11:22" ht="15.75" customHeight="1"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</row>
    <row r="496" spans="11:22" ht="15.75" customHeight="1"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</row>
    <row r="497" spans="11:22" ht="15.75" customHeight="1"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</row>
    <row r="498" spans="11:22" ht="15.75" customHeight="1"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</row>
    <row r="499" spans="11:22" ht="15.75" customHeight="1"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</row>
    <row r="500" spans="11:22" ht="15.75" customHeight="1"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</row>
    <row r="501" spans="11:22" ht="15.75" customHeight="1"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</row>
    <row r="502" spans="11:22" ht="15.75" customHeight="1"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</row>
    <row r="503" spans="11:22" ht="15.75" customHeight="1"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</row>
    <row r="504" spans="11:22" ht="15.75" customHeight="1"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</row>
    <row r="505" spans="11:22" ht="15.75" customHeight="1"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</row>
    <row r="506" spans="11:22" ht="15.75" customHeight="1"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</row>
    <row r="507" spans="11:22" ht="15.75" customHeight="1"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</row>
    <row r="508" spans="11:22" ht="15.75" customHeight="1"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</row>
    <row r="509" spans="11:22" ht="15.75" customHeight="1"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</row>
    <row r="510" spans="11:22" ht="15.75" customHeight="1"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</row>
    <row r="511" spans="11:22" ht="15.75" customHeight="1"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</row>
    <row r="512" spans="11:22" ht="15.75" customHeight="1"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</row>
    <row r="513" spans="11:22" ht="15.75" customHeight="1"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</row>
    <row r="514" spans="11:22" ht="15.75" customHeight="1"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</row>
    <row r="515" spans="11:22" ht="15.75" customHeight="1"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</row>
    <row r="516" spans="11:22" ht="15.75" customHeight="1"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</row>
    <row r="517" spans="11:22" ht="15.75" customHeight="1"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</row>
    <row r="518" spans="11:22" ht="15.75" customHeight="1"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</row>
    <row r="519" spans="11:22" ht="15.75" customHeight="1"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</row>
    <row r="520" spans="11:22" ht="15.75" customHeight="1"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</row>
    <row r="521" spans="11:22" ht="15.75" customHeight="1"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</row>
    <row r="522" spans="11:22" ht="15.75" customHeight="1"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</row>
    <row r="523" spans="11:22" ht="15.75" customHeight="1"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</row>
    <row r="524" spans="11:22" ht="15.75" customHeight="1"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</row>
    <row r="525" spans="11:22" ht="15.75" customHeight="1"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</row>
    <row r="526" spans="11:22" ht="15.75" customHeight="1"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</row>
    <row r="527" spans="11:22" ht="15.75" customHeight="1"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</row>
    <row r="528" spans="11:22" ht="15.75" customHeight="1"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</row>
    <row r="529" spans="11:22" ht="15.75" customHeight="1"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</row>
    <row r="530" spans="11:22" ht="15.75" customHeight="1"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</row>
    <row r="531" spans="11:22" ht="15.75" customHeight="1"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</row>
    <row r="532" spans="11:22" ht="15.75" customHeight="1"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</row>
    <row r="533" spans="11:22" ht="15.75" customHeight="1"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</row>
    <row r="534" spans="11:22" ht="15.75" customHeight="1"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</row>
    <row r="535" spans="11:22" ht="15.75" customHeight="1"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</row>
    <row r="536" spans="11:22" ht="15.75" customHeight="1"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</row>
    <row r="537" spans="11:22" ht="15.75" customHeight="1"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</row>
    <row r="538" spans="11:22" ht="15.75" customHeight="1"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</row>
    <row r="539" spans="11:22" ht="15.75" customHeight="1"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</row>
    <row r="540" spans="11:22" ht="15.75" customHeight="1"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</row>
    <row r="541" spans="11:22" ht="15.75" customHeight="1"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</row>
    <row r="542" spans="11:22" ht="15.75" customHeight="1"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</row>
    <row r="543" spans="11:22" ht="15.75" customHeight="1"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</row>
    <row r="544" spans="11:22" ht="15.75" customHeight="1"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</row>
    <row r="545" spans="11:22" ht="15.75" customHeight="1"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</row>
    <row r="546" spans="11:22" ht="15.75" customHeight="1"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</row>
    <row r="547" spans="11:22" ht="15.75" customHeight="1"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</row>
    <row r="548" spans="11:22" ht="15.75" customHeight="1"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</row>
    <row r="549" spans="11:22" ht="15.75" customHeight="1"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</row>
    <row r="550" spans="11:22" ht="15.75" customHeight="1"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</row>
    <row r="551" spans="11:22" ht="15.75" customHeight="1"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</row>
    <row r="552" spans="11:22" ht="15.75" customHeight="1"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</row>
    <row r="553" spans="11:22" ht="15.75" customHeight="1"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</row>
    <row r="554" spans="11:22" ht="15.75" customHeight="1"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</row>
    <row r="555" spans="11:22" ht="15.75" customHeight="1"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</row>
    <row r="556" spans="11:22" ht="15.75" customHeight="1"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</row>
    <row r="557" spans="11:22" ht="15.75" customHeight="1"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</row>
    <row r="558" spans="11:22" ht="15.75" customHeight="1"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</row>
    <row r="559" spans="11:22" ht="15.75" customHeight="1"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</row>
    <row r="560" spans="11:22" ht="15.75" customHeight="1"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</row>
    <row r="561" spans="11:22" ht="15.75" customHeight="1"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</row>
    <row r="562" spans="11:22" ht="15.75" customHeight="1"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</row>
    <row r="563" spans="11:22" ht="15.75" customHeight="1"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</row>
    <row r="564" spans="11:22" ht="15.75" customHeight="1"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</row>
    <row r="565" spans="11:22" ht="15.75" customHeight="1"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</row>
    <row r="566" spans="11:22" ht="15.75" customHeight="1"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</row>
    <row r="567" spans="11:22" ht="15.75" customHeight="1"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</row>
    <row r="568" spans="11:22" ht="15.75" customHeight="1"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</row>
    <row r="569" spans="11:22" ht="15.75" customHeight="1"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</row>
    <row r="570" spans="11:22" ht="15.75" customHeight="1"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</row>
    <row r="571" spans="11:22" ht="15.75" customHeight="1"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</row>
    <row r="572" spans="11:22" ht="15.75" customHeight="1"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</row>
    <row r="573" spans="11:22" ht="15.75" customHeight="1"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</row>
    <row r="574" spans="11:22" ht="15.75" customHeight="1"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</row>
    <row r="575" spans="11:22" ht="15.75" customHeight="1"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</row>
    <row r="576" spans="11:22" ht="15.75" customHeight="1"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</row>
    <row r="577" spans="11:22" ht="15.75" customHeight="1"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</row>
    <row r="578" spans="11:22" ht="15.75" customHeight="1"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</row>
    <row r="579" spans="11:22" ht="15.75" customHeight="1"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</row>
    <row r="580" spans="11:22" ht="15.75" customHeight="1"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</row>
    <row r="581" spans="11:22" ht="15.75" customHeight="1"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</row>
    <row r="582" spans="11:22" ht="15.75" customHeight="1"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</row>
    <row r="583" spans="11:22" ht="15.75" customHeight="1"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</row>
    <row r="584" spans="11:22" ht="15.75" customHeight="1"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</row>
    <row r="585" spans="11:22" ht="15.75" customHeight="1"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</row>
    <row r="586" spans="11:22" ht="15.75" customHeight="1"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</row>
    <row r="587" spans="11:22" ht="15.75" customHeight="1"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</row>
    <row r="588" spans="11:22" ht="15.75" customHeight="1"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</row>
    <row r="589" spans="11:22" ht="15.75" customHeight="1"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</row>
    <row r="590" spans="11:22" ht="15.75" customHeight="1"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</row>
    <row r="591" spans="11:22" ht="15.75" customHeight="1"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</row>
    <row r="592" spans="11:22" ht="15.75" customHeight="1"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</row>
    <row r="593" spans="11:22" ht="15.75" customHeight="1"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</row>
    <row r="594" spans="11:22" ht="15.75" customHeight="1"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</row>
    <row r="595" spans="11:22" ht="15.75" customHeight="1"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</row>
    <row r="596" spans="11:22" ht="15.75" customHeight="1"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</row>
    <row r="597" spans="11:22" ht="15.75" customHeight="1"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</row>
    <row r="598" spans="11:22" ht="15.75" customHeight="1"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</row>
    <row r="599" spans="11:22" ht="15.75" customHeight="1"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</row>
    <row r="600" spans="11:22" ht="15.75" customHeight="1"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</row>
    <row r="601" spans="11:22" ht="15.75" customHeight="1"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</row>
    <row r="602" spans="11:22" ht="15.75" customHeight="1"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</row>
    <row r="603" spans="11:22" ht="15.75" customHeight="1"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</row>
    <row r="604" spans="11:22" ht="15.75" customHeight="1"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</row>
    <row r="605" spans="11:22" ht="15.75" customHeight="1"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</row>
    <row r="606" spans="11:22" ht="15.75" customHeight="1"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</row>
    <row r="607" spans="11:22" ht="15.75" customHeight="1"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</row>
    <row r="608" spans="11:22" ht="15.75" customHeight="1"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</row>
    <row r="609" spans="11:22" ht="15.75" customHeight="1"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</row>
    <row r="610" spans="11:22" ht="15.75" customHeight="1"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</row>
    <row r="611" spans="11:22" ht="15.75" customHeight="1"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</row>
    <row r="612" spans="11:22" ht="15.75" customHeight="1"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</row>
    <row r="613" spans="11:22" ht="15.75" customHeight="1"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</row>
    <row r="614" spans="11:22" ht="15.75" customHeight="1"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</row>
    <row r="615" spans="11:22" ht="15.75" customHeight="1"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</row>
    <row r="616" spans="11:22" ht="15.75" customHeight="1"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</row>
    <row r="617" spans="11:22" ht="15.75" customHeight="1"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</row>
    <row r="618" spans="11:22" ht="15.75" customHeight="1"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</row>
    <row r="619" spans="11:22" ht="15.75" customHeight="1"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</row>
    <row r="620" spans="11:22" ht="15.75" customHeight="1"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</row>
    <row r="621" spans="11:22" ht="15.75" customHeight="1"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</row>
    <row r="622" spans="11:22" ht="15.75" customHeight="1"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</row>
    <row r="623" spans="11:22" ht="15.75" customHeight="1"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</row>
    <row r="624" spans="11:22" ht="15.75" customHeight="1"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</row>
    <row r="625" spans="11:22" ht="15.75" customHeight="1"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</row>
    <row r="626" spans="11:22" ht="15.75" customHeight="1"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</row>
    <row r="627" spans="11:22" ht="15.75" customHeight="1"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</row>
    <row r="628" spans="11:22" ht="15.75" customHeight="1"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</row>
    <row r="629" spans="11:22" ht="15.75" customHeight="1"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</row>
    <row r="630" spans="11:22" ht="15.75" customHeight="1"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</row>
    <row r="631" spans="11:22" ht="15.75" customHeight="1"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</row>
    <row r="632" spans="11:22" ht="15.75" customHeight="1"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</row>
    <row r="633" spans="11:22" ht="15.75" customHeight="1"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</row>
    <row r="634" spans="11:22" ht="15.75" customHeight="1"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</row>
    <row r="635" spans="11:22" ht="15.75" customHeight="1"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</row>
    <row r="636" spans="11:22" ht="15.75" customHeight="1"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</row>
    <row r="637" spans="11:22" ht="15.75" customHeight="1"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</row>
    <row r="638" spans="11:22" ht="15.75" customHeight="1"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</row>
    <row r="639" spans="11:22" ht="15.75" customHeight="1"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</row>
    <row r="640" spans="11:22" ht="15.75" customHeight="1"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</row>
    <row r="641" spans="11:22" ht="15.75" customHeight="1"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</row>
    <row r="642" spans="11:22" ht="15.75" customHeight="1"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</row>
    <row r="643" spans="11:22" ht="15.75" customHeight="1"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</row>
    <row r="644" spans="11:22" ht="15.75" customHeight="1"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</row>
    <row r="645" spans="11:22" ht="15.75" customHeight="1"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</row>
    <row r="646" spans="11:22" ht="15.75" customHeight="1"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</row>
    <row r="647" spans="11:22" ht="15.75" customHeight="1"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</row>
    <row r="648" spans="11:22" ht="15.75" customHeight="1"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</row>
    <row r="649" spans="11:22" ht="15.75" customHeight="1"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</row>
    <row r="650" spans="11:22" ht="15.75" customHeight="1"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</row>
    <row r="651" spans="11:22" ht="15.75" customHeight="1"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</row>
    <row r="652" spans="11:22" ht="15.75" customHeight="1"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</row>
    <row r="653" spans="11:22" ht="15.75" customHeight="1"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</row>
    <row r="654" spans="11:22" ht="15.75" customHeight="1"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</row>
    <row r="655" spans="11:22" ht="15.75" customHeight="1"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</row>
    <row r="656" spans="11:22" ht="15.75" customHeight="1"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</row>
    <row r="657" spans="11:22" ht="15.75" customHeight="1"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</row>
    <row r="658" spans="11:22" ht="15.75" customHeight="1"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</row>
    <row r="659" spans="11:22" ht="15.75" customHeight="1"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</row>
    <row r="660" spans="11:22" ht="15.75" customHeight="1"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</row>
    <row r="661" spans="11:22" ht="15.75" customHeight="1"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</row>
    <row r="662" spans="11:22" ht="15.75" customHeight="1"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</row>
    <row r="663" spans="11:22" ht="15.75" customHeight="1"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</row>
    <row r="664" spans="11:22" ht="15.75" customHeight="1"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</row>
    <row r="665" spans="11:22" ht="15.75" customHeight="1"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</row>
    <row r="666" spans="11:22" ht="15.75" customHeight="1"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</row>
    <row r="667" spans="11:22" ht="15.75" customHeight="1"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</row>
    <row r="668" spans="11:22" ht="15.75" customHeight="1"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</row>
    <row r="669" spans="11:22" ht="15.75" customHeight="1"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</row>
    <row r="670" spans="11:22" ht="15.75" customHeight="1"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</row>
    <row r="671" spans="11:22" ht="15.75" customHeight="1"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</row>
    <row r="672" spans="11:22" ht="15.75" customHeight="1"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</row>
    <row r="673" spans="11:22" ht="15.75" customHeight="1"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</row>
    <row r="674" spans="11:22" ht="15.75" customHeight="1"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</row>
    <row r="675" spans="11:22" ht="15.75" customHeight="1"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</row>
    <row r="676" spans="11:22" ht="15.75" customHeight="1"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</row>
    <row r="677" spans="11:22" ht="15.75" customHeight="1"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</row>
    <row r="678" spans="11:22" ht="15.75" customHeight="1"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</row>
    <row r="679" spans="11:22" ht="15.75" customHeight="1"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</row>
    <row r="680" spans="11:22" ht="15.75" customHeight="1"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</row>
    <row r="681" spans="11:22" ht="15.75" customHeight="1"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</row>
    <row r="682" spans="11:22" ht="15.75" customHeight="1"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</row>
    <row r="683" spans="11:22" ht="15.75" customHeight="1"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</row>
    <row r="684" spans="11:22" ht="15.75" customHeight="1"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</row>
    <row r="685" spans="11:22" ht="15.75" customHeight="1"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</row>
    <row r="686" spans="11:22" ht="15.75" customHeight="1"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</row>
    <row r="687" spans="11:22" ht="15.75" customHeight="1"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</row>
    <row r="688" spans="11:22" ht="15.75" customHeight="1"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</row>
    <row r="689" spans="11:22" ht="15.75" customHeight="1"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</row>
    <row r="690" spans="11:22" ht="15.75" customHeight="1"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</row>
    <row r="691" spans="11:22" ht="15.75" customHeight="1"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</row>
    <row r="692" spans="11:22" ht="15.75" customHeight="1"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</row>
    <row r="693" spans="11:22" ht="15.75" customHeight="1"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</row>
    <row r="694" spans="11:22" ht="15.75" customHeight="1"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</row>
    <row r="695" spans="11:22" ht="15.75" customHeight="1"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</row>
    <row r="696" spans="11:22" ht="15.75" customHeight="1"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</row>
    <row r="697" spans="11:22" ht="15.75" customHeight="1"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</row>
    <row r="698" spans="11:22" ht="15.75" customHeight="1"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</row>
    <row r="699" spans="11:22" ht="15.75" customHeight="1"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</row>
    <row r="700" spans="11:22" ht="15.75" customHeight="1"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</row>
    <row r="701" spans="11:22" ht="15.75" customHeight="1"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</row>
    <row r="702" spans="11:22" ht="15.75" customHeight="1"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</row>
    <row r="703" spans="11:22" ht="15.75" customHeight="1"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</row>
    <row r="704" spans="11:22" ht="15.75" customHeight="1"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</row>
    <row r="705" spans="11:22" ht="15.75" customHeight="1"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</row>
    <row r="706" spans="11:22" ht="15.75" customHeight="1"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</row>
    <row r="707" spans="11:22" ht="15.75" customHeight="1"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</row>
    <row r="708" spans="11:22" ht="15.75" customHeight="1"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</row>
    <row r="709" spans="11:22" ht="15.75" customHeight="1"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</row>
    <row r="710" spans="11:22" ht="15.75" customHeight="1"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</row>
    <row r="711" spans="11:22" ht="15.75" customHeight="1"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</row>
    <row r="712" spans="11:22" ht="15.75" customHeight="1"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</row>
    <row r="713" spans="11:22" ht="15.75" customHeight="1"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</row>
    <row r="714" spans="11:22" ht="15.75" customHeight="1"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</row>
    <row r="715" spans="11:22" ht="15.75" customHeight="1"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</row>
    <row r="716" spans="11:22" ht="15.75" customHeight="1"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</row>
    <row r="717" spans="11:22" ht="15.75" customHeight="1"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</row>
    <row r="718" spans="11:22" ht="15.75" customHeight="1"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</row>
    <row r="719" spans="11:22" ht="15.75" customHeight="1"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</row>
    <row r="720" spans="11:22" ht="15.75" customHeight="1"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</row>
    <row r="721" spans="11:22" ht="15.75" customHeight="1"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</row>
    <row r="722" spans="11:22" ht="15.75" customHeight="1"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</row>
    <row r="723" spans="11:22" ht="15.75" customHeight="1"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</row>
    <row r="724" spans="11:22" ht="15.75" customHeight="1"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</row>
    <row r="725" spans="11:22" ht="15.75" customHeight="1"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</row>
    <row r="726" spans="11:22" ht="15.75" customHeight="1"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</row>
    <row r="727" spans="11:22" ht="15.75" customHeight="1"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</row>
    <row r="728" spans="11:22" ht="15.75" customHeight="1"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</row>
    <row r="729" spans="11:22" ht="15.75" customHeight="1"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</row>
    <row r="730" spans="11:22" ht="15.75" customHeight="1"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</row>
    <row r="731" spans="11:22" ht="15.75" customHeight="1"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</row>
    <row r="732" spans="11:22" ht="15.75" customHeight="1"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</row>
    <row r="733" spans="11:22" ht="15.75" customHeight="1"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</row>
    <row r="734" spans="11:22" ht="15.75" customHeight="1"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</row>
    <row r="735" spans="11:22" ht="15.75" customHeight="1"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</row>
    <row r="736" spans="11:22" ht="15.75" customHeight="1"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</row>
    <row r="737" spans="11:22" ht="15.75" customHeight="1"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</row>
    <row r="738" spans="11:22" ht="15.75" customHeight="1"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</row>
    <row r="739" spans="11:22" ht="15.75" customHeight="1"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</row>
    <row r="740" spans="11:22" ht="15.75" customHeight="1"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</row>
    <row r="741" spans="11:22" ht="15.75" customHeight="1"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</row>
    <row r="742" spans="11:22" ht="15.75" customHeight="1"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</row>
    <row r="743" spans="11:22" ht="15.75" customHeight="1"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</row>
    <row r="744" spans="11:22" ht="15.75" customHeight="1"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</row>
    <row r="745" spans="11:22" ht="15.75" customHeight="1"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</row>
    <row r="746" spans="11:22" ht="15.75" customHeight="1"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</row>
    <row r="747" spans="11:22" ht="15.75" customHeight="1"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</row>
    <row r="748" spans="11:22" ht="15.75" customHeight="1"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</row>
    <row r="749" spans="11:22" ht="15.75" customHeight="1"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</row>
    <row r="750" spans="11:22" ht="15.75" customHeight="1"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</row>
    <row r="751" spans="11:22" ht="15.75" customHeight="1"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</row>
    <row r="752" spans="11:22" ht="15.75" customHeight="1"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</row>
    <row r="753" spans="11:22" ht="15.75" customHeight="1"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</row>
    <row r="754" spans="11:22" ht="15.75" customHeight="1"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</row>
    <row r="755" spans="11:22" ht="15.75" customHeight="1"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</row>
    <row r="756" spans="11:22" ht="15.75" customHeight="1"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</row>
    <row r="757" spans="11:22" ht="15.75" customHeight="1"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</row>
    <row r="758" spans="11:22" ht="15.75" customHeight="1"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</row>
    <row r="759" spans="11:22" ht="15.75" customHeight="1"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</row>
    <row r="760" spans="11:22" ht="15.75" customHeight="1"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</row>
    <row r="761" spans="11:22" ht="15.75" customHeight="1"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</row>
    <row r="762" spans="11:22" ht="15.75" customHeight="1"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</row>
    <row r="763" spans="11:22" ht="15.75" customHeight="1"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</row>
    <row r="764" spans="11:22" ht="15.75" customHeight="1"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</row>
    <row r="765" spans="11:22" ht="15.75" customHeight="1"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</row>
    <row r="766" spans="11:22" ht="15.75" customHeight="1"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</row>
    <row r="767" spans="11:22" ht="15.75" customHeight="1"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</row>
    <row r="768" spans="11:22" ht="15.75" customHeight="1"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</row>
    <row r="769" spans="11:22" ht="15.75" customHeight="1"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</row>
    <row r="770" spans="11:22" ht="15.75" customHeight="1"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</row>
    <row r="771" spans="11:22" ht="15.75" customHeight="1"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</row>
    <row r="772" spans="11:22" ht="15.75" customHeight="1"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</row>
    <row r="773" spans="11:22" ht="15.75" customHeight="1"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</row>
    <row r="774" spans="11:22" ht="15.75" customHeight="1"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</row>
    <row r="775" spans="11:22" ht="15.75" customHeight="1"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</row>
    <row r="776" spans="11:22" ht="15.75" customHeight="1"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</row>
    <row r="777" spans="11:22" ht="15.75" customHeight="1"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</row>
    <row r="778" spans="11:22" ht="15.75" customHeight="1"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</row>
    <row r="779" spans="11:22" ht="15.75" customHeight="1"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</row>
    <row r="780" spans="11:22" ht="15.75" customHeight="1"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</row>
    <row r="781" spans="11:22" ht="15.75" customHeight="1"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</row>
    <row r="782" spans="11:22" ht="15.75" customHeight="1"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</row>
    <row r="783" spans="11:22" ht="15.75" customHeight="1"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</row>
    <row r="784" spans="11:22" ht="15.75" customHeight="1"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</row>
    <row r="785" spans="11:22" ht="15.75" customHeight="1"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</row>
    <row r="786" spans="11:22" ht="15.75" customHeight="1"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</row>
    <row r="787" spans="11:22" ht="15.75" customHeight="1"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</row>
    <row r="788" spans="11:22" ht="15.75" customHeight="1"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</row>
    <row r="789" spans="11:22" ht="15.75" customHeight="1"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</row>
    <row r="790" spans="11:22" ht="15.75" customHeight="1"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</row>
    <row r="791" spans="11:22" ht="15.75" customHeight="1"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</row>
    <row r="792" spans="11:22" ht="15.75" customHeight="1"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</row>
    <row r="793" spans="11:22" ht="15.75" customHeight="1"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</row>
    <row r="794" spans="11:22" ht="15.75" customHeight="1"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</row>
    <row r="795" spans="11:22" ht="15.75" customHeight="1"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</row>
    <row r="796" spans="11:22" ht="15.75" customHeight="1"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</row>
    <row r="797" spans="11:22" ht="15.75" customHeight="1"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</row>
    <row r="798" spans="11:22" ht="15.75" customHeight="1"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</row>
    <row r="799" spans="11:22" ht="15.75" customHeight="1"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</row>
    <row r="800" spans="11:22" ht="15.75" customHeight="1"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</row>
    <row r="801" spans="11:22" ht="15.75" customHeight="1"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</row>
    <row r="802" spans="11:22" ht="15.75" customHeight="1"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</row>
    <row r="803" spans="11:22" ht="15.75" customHeight="1"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</row>
    <row r="804" spans="11:22" ht="15.75" customHeight="1"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</row>
    <row r="805" spans="11:22" ht="15.75" customHeight="1"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</row>
    <row r="806" spans="11:22" ht="15.75" customHeight="1"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</row>
    <row r="807" spans="11:22" ht="15.75" customHeight="1"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</row>
    <row r="808" spans="11:22" ht="15.75" customHeight="1"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</row>
    <row r="809" spans="11:22" ht="15.75" customHeight="1"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</row>
    <row r="810" spans="11:22" ht="15.75" customHeight="1"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</row>
    <row r="811" spans="11:22" ht="15.75" customHeight="1"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</row>
    <row r="812" spans="11:22" ht="15.75" customHeight="1"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</row>
    <row r="813" spans="11:22" ht="15.75" customHeight="1"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</row>
    <row r="814" spans="11:22" ht="15.75" customHeight="1"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</row>
    <row r="815" spans="11:22" ht="15.75" customHeight="1"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</row>
    <row r="816" spans="11:22" ht="15.75" customHeight="1"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</row>
    <row r="817" spans="11:22" ht="15.75" customHeight="1"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</row>
    <row r="818" spans="11:22" ht="15.75" customHeight="1"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</row>
    <row r="819" spans="11:22" ht="15.75" customHeight="1"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</row>
    <row r="820" spans="11:22" ht="15.75" customHeight="1"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</row>
    <row r="821" spans="11:22" ht="15.75" customHeight="1"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</row>
    <row r="822" spans="11:22" ht="15.75" customHeight="1"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</row>
    <row r="823" spans="11:22" ht="15.75" customHeight="1"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</row>
    <row r="824" spans="11:22" ht="15.75" customHeight="1"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</row>
    <row r="825" spans="11:22" ht="15.75" customHeight="1"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</row>
    <row r="826" spans="11:22" ht="15.75" customHeight="1"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</row>
    <row r="827" spans="11:22" ht="15.75" customHeight="1"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</row>
    <row r="828" spans="11:22" ht="15.75" customHeight="1"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</row>
    <row r="829" spans="11:22" ht="15.75" customHeight="1"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</row>
    <row r="830" spans="11:22" ht="15.75" customHeight="1"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</row>
    <row r="831" spans="11:22" ht="15.75" customHeight="1"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</row>
    <row r="832" spans="11:22" ht="15.75" customHeight="1"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</row>
    <row r="833" spans="11:22" ht="15.75" customHeight="1"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</row>
    <row r="834" spans="11:22" ht="15.75" customHeight="1"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</row>
    <row r="835" spans="11:22" ht="15.75" customHeight="1"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</row>
    <row r="836" spans="11:22" ht="15.75" customHeight="1"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</row>
    <row r="837" spans="11:22" ht="15.75" customHeight="1"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</row>
    <row r="838" spans="11:22" ht="15.75" customHeight="1"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</row>
    <row r="839" spans="11:22" ht="15.75" customHeight="1"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</row>
    <row r="840" spans="11:22" ht="15.75" customHeight="1"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</row>
    <row r="841" spans="11:22" ht="15.75" customHeight="1"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</row>
    <row r="842" spans="11:22" ht="15.75" customHeight="1"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</row>
    <row r="843" spans="11:22" ht="15.75" customHeight="1"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</row>
    <row r="844" spans="11:22" ht="15.75" customHeight="1"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</row>
    <row r="845" spans="11:22" ht="15.75" customHeight="1"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</row>
    <row r="846" spans="11:22" ht="15.75" customHeight="1"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</row>
    <row r="847" spans="11:22" ht="15.75" customHeight="1"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</row>
    <row r="848" spans="11:22" ht="15.75" customHeight="1"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</row>
    <row r="849" spans="11:22" ht="15.75" customHeight="1"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</row>
    <row r="850" spans="11:22" ht="15.75" customHeight="1"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</row>
    <row r="851" spans="11:22" ht="15.75" customHeight="1"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</row>
    <row r="852" spans="11:22" ht="15.75" customHeight="1"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</row>
    <row r="853" spans="11:22" ht="15.75" customHeight="1"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</row>
    <row r="854" spans="11:22" ht="15.75" customHeight="1"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</row>
    <row r="855" spans="11:22" ht="15.75" customHeight="1"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</row>
    <row r="856" spans="11:22" ht="15.75" customHeight="1"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</row>
    <row r="857" spans="11:22" ht="15.75" customHeight="1"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</row>
    <row r="858" spans="11:22" ht="15.75" customHeight="1"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</row>
    <row r="859" spans="11:22" ht="15.75" customHeight="1"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</row>
    <row r="860" spans="11:22" ht="15.75" customHeight="1"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</row>
    <row r="861" spans="11:22" ht="15.75" customHeight="1"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</row>
    <row r="862" spans="11:22" ht="15.75" customHeight="1"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</row>
    <row r="863" spans="11:22" ht="15.75" customHeight="1"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</row>
    <row r="864" spans="11:22" ht="15.75" customHeight="1"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</row>
    <row r="865" spans="11:22" ht="15.75" customHeight="1"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</row>
    <row r="866" spans="11:22" ht="15.75" customHeight="1"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</row>
    <row r="867" spans="11:22" ht="15.75" customHeight="1"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</row>
    <row r="868" spans="11:22" ht="15.75" customHeight="1"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</row>
    <row r="869" spans="11:22" ht="15.75" customHeight="1"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</row>
    <row r="870" spans="11:22" ht="15.75" customHeight="1"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</row>
    <row r="871" spans="11:22" ht="15.75" customHeight="1"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</row>
    <row r="872" spans="11:22" ht="15.75" customHeight="1"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</row>
    <row r="873" spans="11:22" ht="15.75" customHeight="1"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</row>
    <row r="874" spans="11:22" ht="15.75" customHeight="1"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</row>
    <row r="875" spans="11:22" ht="15.75" customHeight="1"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</row>
    <row r="876" spans="11:22" ht="15.75" customHeight="1"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</row>
    <row r="877" spans="11:22" ht="15.75" customHeight="1"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</row>
    <row r="878" spans="11:22" ht="15.75" customHeight="1"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</row>
    <row r="879" spans="11:22" ht="15.75" customHeight="1"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</row>
    <row r="880" spans="11:22" ht="15.75" customHeight="1"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</row>
    <row r="881" spans="11:22" ht="15.75" customHeight="1"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</row>
    <row r="882" spans="11:22" ht="15.75" customHeight="1"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</row>
    <row r="883" spans="11:22" ht="15.75" customHeight="1"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</row>
    <row r="884" spans="11:22" ht="15.75" customHeight="1"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</row>
    <row r="885" spans="11:22" ht="15.75" customHeight="1"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</row>
    <row r="886" spans="11:22" ht="15.75" customHeight="1"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</row>
    <row r="887" spans="11:22" ht="15.75" customHeight="1"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</row>
    <row r="888" spans="11:22" ht="15.75" customHeight="1"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</row>
    <row r="889" spans="11:22" ht="15.75" customHeight="1"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</row>
    <row r="890" spans="11:22" ht="15.75" customHeight="1"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</row>
    <row r="891" spans="11:22" ht="15.75" customHeight="1"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</row>
    <row r="892" spans="11:22" ht="15.75" customHeight="1"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</row>
    <row r="893" spans="11:22" ht="15.75" customHeight="1"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</row>
    <row r="894" spans="11:22" ht="15.75" customHeight="1"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</row>
    <row r="895" spans="11:22" ht="15.75" customHeight="1"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</row>
    <row r="896" spans="11:22" ht="15.75" customHeight="1"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</row>
    <row r="897" spans="11:22" ht="15.75" customHeight="1"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</row>
    <row r="898" spans="11:22" ht="15.75" customHeight="1"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</row>
    <row r="899" spans="11:22" ht="15.75" customHeight="1"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</row>
    <row r="900" spans="11:22" ht="15.75" customHeight="1"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</row>
    <row r="901" spans="11:22" ht="15.75" customHeight="1"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</row>
    <row r="902" spans="11:22" ht="15.75" customHeight="1"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</row>
    <row r="903" spans="11:22" ht="15.75" customHeight="1"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</row>
    <row r="904" spans="11:22" ht="15.75" customHeight="1"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</row>
    <row r="905" spans="11:22" ht="15.75" customHeight="1"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</row>
    <row r="906" spans="11:22" ht="15.75" customHeight="1"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</row>
    <row r="907" spans="11:22" ht="15.75" customHeight="1"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</row>
    <row r="908" spans="11:22" ht="15.75" customHeight="1"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</row>
    <row r="909" spans="11:22" ht="15.75" customHeight="1"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</row>
    <row r="910" spans="11:22" ht="15.75" customHeight="1"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</row>
    <row r="911" spans="11:22" ht="15.75" customHeight="1"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</row>
    <row r="912" spans="11:22" ht="15.75" customHeight="1"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</row>
    <row r="913" spans="11:22" ht="15.75" customHeight="1"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</row>
    <row r="914" spans="11:22" ht="15.75" customHeight="1"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</row>
    <row r="915" spans="11:22" ht="15.75" customHeight="1"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</row>
    <row r="916" spans="11:22" ht="15.75" customHeight="1"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</row>
    <row r="917" spans="11:22" ht="15.75" customHeight="1"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</row>
    <row r="918" spans="11:22" ht="15.75" customHeight="1"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</row>
    <row r="919" spans="11:22" ht="15.75" customHeight="1"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</row>
    <row r="920" spans="11:22" ht="15.75" customHeight="1"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</row>
    <row r="921" spans="11:22" ht="15.75" customHeight="1"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</row>
    <row r="922" spans="11:22" ht="15.75" customHeight="1"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</row>
    <row r="923" spans="11:22" ht="15.75" customHeight="1"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</row>
    <row r="924" spans="11:22" ht="15.75" customHeight="1"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</row>
    <row r="925" spans="11:22" ht="15.75" customHeight="1"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</row>
    <row r="926" spans="11:22" ht="15.75" customHeight="1"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</row>
    <row r="927" spans="11:22" ht="15.75" customHeight="1"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</row>
    <row r="928" spans="11:22" ht="15.75" customHeight="1"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</row>
    <row r="929" spans="11:22" ht="15.75" customHeight="1"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</row>
    <row r="930" spans="11:22" ht="15.75" customHeight="1"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</row>
    <row r="931" spans="11:22" ht="15.75" customHeight="1"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</row>
    <row r="932" spans="11:22" ht="15.75" customHeight="1"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</row>
    <row r="933" spans="11:22" ht="15.75" customHeight="1"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</row>
    <row r="934" spans="11:22" ht="15.75" customHeight="1"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</row>
    <row r="935" spans="11:22" ht="15.75" customHeight="1"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</row>
    <row r="936" spans="11:22" ht="15.75" customHeight="1"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</row>
    <row r="937" spans="11:22" ht="15.75" customHeight="1"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</row>
    <row r="938" spans="11:22" ht="15.75" customHeight="1"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</row>
    <row r="939" spans="11:22" ht="15.75" customHeight="1"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</row>
    <row r="940" spans="11:22" ht="15.75" customHeight="1"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</row>
    <row r="941" spans="11:22" ht="15.75" customHeight="1"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</row>
    <row r="942" spans="11:22" ht="15.75" customHeight="1"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</row>
    <row r="943" spans="11:22" ht="15.75" customHeight="1"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</row>
    <row r="944" spans="11:22" ht="15.75" customHeight="1"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</row>
    <row r="945" spans="11:22" ht="15.75" customHeight="1"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</row>
    <row r="946" spans="11:22" ht="15.75" customHeight="1"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</row>
    <row r="947" spans="11:22" ht="15.75" customHeight="1"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</row>
    <row r="948" spans="11:22" ht="15.75" customHeight="1"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</row>
    <row r="949" spans="11:22" ht="15.75" customHeight="1"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</row>
    <row r="950" spans="11:22" ht="15.75" customHeight="1"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</row>
    <row r="951" spans="11:22" ht="15.75" customHeight="1"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</row>
    <row r="952" spans="11:22" ht="15.75" customHeight="1"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</row>
    <row r="953" spans="11:22" ht="15.75" customHeight="1"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</row>
    <row r="954" spans="11:22" ht="15.75" customHeight="1"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</row>
    <row r="955" spans="11:22" ht="15.75" customHeight="1"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</row>
    <row r="956" spans="11:22" ht="15.75" customHeight="1"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</row>
    <row r="957" spans="11:22" ht="15.75" customHeight="1"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</row>
    <row r="958" spans="11:22" ht="15.75" customHeight="1"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</row>
    <row r="959" spans="11:22" ht="15.75" customHeight="1"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</row>
    <row r="960" spans="11:22" ht="15.75" customHeight="1"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</row>
    <row r="961" spans="11:22" ht="15.75" customHeight="1"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</row>
    <row r="962" spans="11:22" ht="15.75" customHeight="1"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</row>
    <row r="963" spans="11:22" ht="15.75" customHeight="1"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</row>
    <row r="964" spans="11:22" ht="15.75" customHeight="1"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</row>
    <row r="965" spans="11:22" ht="15.75" customHeight="1"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</row>
    <row r="966" spans="11:22" ht="15.75" customHeight="1"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</row>
    <row r="967" spans="11:22" ht="15.75" customHeight="1"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</row>
    <row r="968" spans="11:22" ht="15.75" customHeight="1"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</row>
    <row r="969" spans="11:22" ht="15.75" customHeight="1"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</row>
    <row r="970" spans="11:22" ht="15.75" customHeight="1"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</row>
    <row r="971" spans="11:22" ht="15.75" customHeight="1"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</row>
    <row r="972" spans="11:22" ht="15.75" customHeight="1"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</row>
    <row r="973" spans="11:22" ht="15.75" customHeight="1"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</row>
    <row r="974" spans="11:22" ht="15.75" customHeight="1"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</row>
    <row r="975" spans="11:22" ht="15.75" customHeight="1"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</row>
    <row r="976" spans="11:22" ht="15.75" customHeight="1"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</row>
    <row r="977" spans="11:22" ht="15.75" customHeight="1"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</row>
    <row r="978" spans="11:22" ht="15.75" customHeight="1"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</row>
    <row r="979" spans="11:22" ht="15.75" customHeight="1"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</row>
    <row r="980" spans="11:22" ht="15.75" customHeight="1"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</row>
    <row r="981" spans="11:22" ht="15.75" customHeight="1"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</row>
    <row r="982" spans="11:22" ht="15.75" customHeight="1"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</row>
    <row r="983" spans="11:22" ht="15.75" customHeight="1"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</row>
    <row r="984" spans="11:22" ht="15.75" customHeight="1"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</row>
    <row r="985" spans="11:22" ht="15.75" customHeight="1"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</row>
    <row r="986" spans="11:22" ht="15.75" customHeight="1"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</row>
    <row r="987" spans="11:22" ht="15.75" customHeight="1"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</row>
    <row r="988" spans="11:22" ht="15.75" customHeight="1"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</row>
    <row r="989" spans="11:22" ht="15.75" customHeight="1"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</row>
    <row r="990" spans="11:22" ht="15.75" customHeight="1"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</row>
    <row r="991" spans="11:22" ht="15.75" customHeight="1"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</row>
    <row r="992" spans="11:22" ht="15.75" customHeight="1"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</row>
    <row r="993" spans="11:22" ht="15.75" customHeight="1"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</row>
    <row r="994" spans="11:22" ht="15.75" customHeight="1"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</row>
    <row r="995" spans="11:22" ht="15.75" customHeight="1"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</row>
    <row r="996" spans="11:22" ht="15.75" customHeight="1"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</row>
    <row r="997" spans="11:22" ht="15.75" customHeight="1"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</row>
    <row r="998" spans="11:22" ht="15.75" customHeight="1"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</row>
    <row r="999" spans="11:22" ht="15.75" customHeight="1"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</row>
    <row r="1000" spans="11:22" ht="15.75" customHeight="1"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Aminoacid content </vt:lpstr>
      <vt:lpstr>N in protein</vt:lpstr>
      <vt:lpstr>Carbohydrate types</vt:lpstr>
      <vt:lpstr>Codes</vt:lpstr>
      <vt:lpstr>Average food types</vt:lpstr>
      <vt:lpstr>List_DB</vt:lpstr>
      <vt:lpstr>Formulas and elemental %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Scotti, Marco</cp:lastModifiedBy>
  <dcterms:modified xsi:type="dcterms:W3CDTF">2019-07-18T09:48:19Z</dcterms:modified>
</cp:coreProperties>
</file>