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okaua\Desktop\HouseHub\DocumentosRegistro\"/>
    </mc:Choice>
  </mc:AlternateContent>
  <xr:revisionPtr revIDLastSave="0" documentId="13_ncr:1_{D58C1C6D-9FB3-4423-8509-00FF9CD025E4}" xr6:coauthVersionLast="47" xr6:coauthVersionMax="47" xr10:uidLastSave="{00000000-0000-0000-0000-000000000000}"/>
  <bookViews>
    <workbookView xWindow="-120" yWindow="-120" windowWidth="29040" windowHeight="15765" tabRatio="570" activeTab="3" xr2:uid="{4A10EE52-3FC1-4B1E-8C93-E4F6FF910C78}"/>
  </bookViews>
  <sheets>
    <sheet name="Tipo de Contagem" sheetId="4" r:id="rId1"/>
    <sheet name="Identificação" sheetId="1" r:id="rId2"/>
    <sheet name="Fator de Ajuste" sheetId="5" r:id="rId3"/>
    <sheet name="Sumário" sheetId="3" r:id="rId4"/>
  </sheets>
  <definedNames>
    <definedName name="CF">Identificação!$G$6:$G$999</definedName>
    <definedName name="Data">'Tipo de Contagem'!$I$5</definedName>
    <definedName name="Projeto">'Tipo de Contagem'!$C$4</definedName>
    <definedName name="Responsável">'Tipo de Contagem'!$C$5</definedName>
    <definedName name="Revisão">'Tipo de Contagem'!$I$6</definedName>
    <definedName name="Revisor">'Tipo de Contagem'!$C$6</definedName>
    <definedName name="UFPB">'Tipo de Contagem'!$I$9</definedName>
    <definedName name="VAF">'Fator de Ajuste'!$G$28</definedName>
    <definedName name="VAFA">'Fator de Ajuste'!$G$28</definedName>
    <definedName name="VAFB">'Fator de Ajuste'!$O$28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J6" i="1"/>
  <c r="K6" i="5"/>
  <c r="O27" i="5"/>
  <c r="O28" i="5"/>
  <c r="G27" i="5"/>
  <c r="G28" i="5" s="1"/>
  <c r="B6" i="5"/>
  <c r="I5" i="5"/>
  <c r="H5" i="5"/>
  <c r="B5" i="5"/>
  <c r="K291" i="1"/>
  <c r="K255" i="1"/>
  <c r="K219" i="1"/>
  <c r="K183" i="1"/>
  <c r="K147" i="1"/>
  <c r="K111" i="1"/>
  <c r="K75" i="1"/>
  <c r="K39" i="1"/>
  <c r="K3" i="1"/>
  <c r="J323" i="1"/>
  <c r="P323" i="1"/>
  <c r="U323" i="1" s="1"/>
  <c r="N323" i="1"/>
  <c r="O323" i="1"/>
  <c r="M323" i="1"/>
  <c r="H323" i="1"/>
  <c r="G323" i="1" s="1"/>
  <c r="I323" i="1"/>
  <c r="J322" i="1"/>
  <c r="P322" i="1"/>
  <c r="S322" i="1"/>
  <c r="N322" i="1"/>
  <c r="O322" i="1"/>
  <c r="M322" i="1"/>
  <c r="H322" i="1"/>
  <c r="G322" i="1" s="1"/>
  <c r="I322" i="1"/>
  <c r="J321" i="1"/>
  <c r="P321" i="1"/>
  <c r="S321" i="1" s="1"/>
  <c r="N321" i="1"/>
  <c r="O321" i="1"/>
  <c r="M321" i="1"/>
  <c r="H321" i="1"/>
  <c r="J320" i="1"/>
  <c r="V320" i="1" s="1"/>
  <c r="P320" i="1"/>
  <c r="S320" i="1"/>
  <c r="N320" i="1"/>
  <c r="O320" i="1" s="1"/>
  <c r="H320" i="1"/>
  <c r="I320" i="1" s="1"/>
  <c r="J319" i="1"/>
  <c r="P319" i="1"/>
  <c r="T319" i="1"/>
  <c r="N319" i="1"/>
  <c r="M319" i="1" s="1"/>
  <c r="O319" i="1"/>
  <c r="H319" i="1"/>
  <c r="J318" i="1"/>
  <c r="P318" i="1"/>
  <c r="N318" i="1"/>
  <c r="O318" i="1"/>
  <c r="M318" i="1"/>
  <c r="H318" i="1"/>
  <c r="I318" i="1" s="1"/>
  <c r="J317" i="1"/>
  <c r="P317" i="1"/>
  <c r="N317" i="1"/>
  <c r="H317" i="1"/>
  <c r="J316" i="1"/>
  <c r="P316" i="1"/>
  <c r="T316" i="1" s="1"/>
  <c r="S316" i="1"/>
  <c r="N316" i="1"/>
  <c r="O316" i="1" s="1"/>
  <c r="H316" i="1"/>
  <c r="J315" i="1"/>
  <c r="P315" i="1"/>
  <c r="T315" i="1" s="1"/>
  <c r="N315" i="1"/>
  <c r="M315" i="1" s="1"/>
  <c r="O315" i="1"/>
  <c r="H315" i="1"/>
  <c r="I315" i="1"/>
  <c r="G315" i="1"/>
  <c r="J314" i="1"/>
  <c r="V314" i="1" s="1"/>
  <c r="P314" i="1"/>
  <c r="S314" i="1"/>
  <c r="N314" i="1"/>
  <c r="O314" i="1"/>
  <c r="M314" i="1"/>
  <c r="H314" i="1"/>
  <c r="G314" i="1" s="1"/>
  <c r="I314" i="1"/>
  <c r="J313" i="1"/>
  <c r="P313" i="1"/>
  <c r="S313" i="1" s="1"/>
  <c r="N313" i="1"/>
  <c r="H313" i="1"/>
  <c r="I313" i="1" s="1"/>
  <c r="J312" i="1"/>
  <c r="P312" i="1"/>
  <c r="T312" i="1" s="1"/>
  <c r="N312" i="1"/>
  <c r="H312" i="1"/>
  <c r="J311" i="1"/>
  <c r="P311" i="1"/>
  <c r="N311" i="1"/>
  <c r="M311" i="1" s="1"/>
  <c r="O311" i="1"/>
  <c r="H311" i="1"/>
  <c r="J310" i="1"/>
  <c r="P310" i="1"/>
  <c r="S310" i="1" s="1"/>
  <c r="N310" i="1"/>
  <c r="O310" i="1"/>
  <c r="M310" i="1"/>
  <c r="H310" i="1"/>
  <c r="I310" i="1" s="1"/>
  <c r="J309" i="1"/>
  <c r="P309" i="1"/>
  <c r="N309" i="1"/>
  <c r="H309" i="1"/>
  <c r="J308" i="1"/>
  <c r="P308" i="1"/>
  <c r="N308" i="1"/>
  <c r="M308" i="1" s="1"/>
  <c r="O308" i="1"/>
  <c r="H308" i="1"/>
  <c r="J307" i="1"/>
  <c r="P307" i="1"/>
  <c r="U307" i="1" s="1"/>
  <c r="N307" i="1"/>
  <c r="H307" i="1"/>
  <c r="G307" i="1" s="1"/>
  <c r="J306" i="1"/>
  <c r="V306" i="1" s="1"/>
  <c r="P306" i="1"/>
  <c r="N306" i="1"/>
  <c r="M306" i="1" s="1"/>
  <c r="H306" i="1"/>
  <c r="I306" i="1" s="1"/>
  <c r="G306" i="1"/>
  <c r="J305" i="1"/>
  <c r="P305" i="1"/>
  <c r="U305" i="1" s="1"/>
  <c r="N305" i="1"/>
  <c r="O305" i="1"/>
  <c r="M305" i="1"/>
  <c r="H305" i="1"/>
  <c r="I305" i="1" s="1"/>
  <c r="J304" i="1"/>
  <c r="P304" i="1"/>
  <c r="T304" i="1" s="1"/>
  <c r="N304" i="1"/>
  <c r="O304" i="1" s="1"/>
  <c r="M304" i="1"/>
  <c r="H304" i="1"/>
  <c r="G304" i="1" s="1"/>
  <c r="J303" i="1"/>
  <c r="P303" i="1"/>
  <c r="U303" i="1"/>
  <c r="N303" i="1"/>
  <c r="H303" i="1"/>
  <c r="I303" i="1" s="1"/>
  <c r="G303" i="1"/>
  <c r="J302" i="1"/>
  <c r="P302" i="1"/>
  <c r="T302" i="1" s="1"/>
  <c r="N302" i="1"/>
  <c r="M302" i="1" s="1"/>
  <c r="O302" i="1"/>
  <c r="H302" i="1"/>
  <c r="G302" i="1" s="1"/>
  <c r="I302" i="1"/>
  <c r="J301" i="1"/>
  <c r="P301" i="1"/>
  <c r="V301" i="1"/>
  <c r="U301" i="1"/>
  <c r="T301" i="1"/>
  <c r="N301" i="1"/>
  <c r="O301" i="1" s="1"/>
  <c r="M301" i="1"/>
  <c r="H301" i="1"/>
  <c r="J300" i="1"/>
  <c r="P300" i="1"/>
  <c r="S300" i="1" s="1"/>
  <c r="N300" i="1"/>
  <c r="M300" i="1" s="1"/>
  <c r="H300" i="1"/>
  <c r="J299" i="1"/>
  <c r="V299" i="1" s="1"/>
  <c r="P299" i="1"/>
  <c r="T299" i="1"/>
  <c r="N299" i="1"/>
  <c r="M299" i="1" s="1"/>
  <c r="O299" i="1"/>
  <c r="H299" i="1"/>
  <c r="J298" i="1"/>
  <c r="P298" i="1"/>
  <c r="V298" i="1" s="1"/>
  <c r="N298" i="1"/>
  <c r="O298" i="1" s="1"/>
  <c r="H298" i="1"/>
  <c r="I298" i="1" s="1"/>
  <c r="G298" i="1"/>
  <c r="J297" i="1"/>
  <c r="V297" i="1" s="1"/>
  <c r="P297" i="1"/>
  <c r="N297" i="1"/>
  <c r="H297" i="1"/>
  <c r="I297" i="1" s="1"/>
  <c r="J296" i="1"/>
  <c r="P296" i="1"/>
  <c r="N296" i="1"/>
  <c r="O296" i="1" s="1"/>
  <c r="H296" i="1"/>
  <c r="J295" i="1"/>
  <c r="P295" i="1"/>
  <c r="N295" i="1"/>
  <c r="M295" i="1" s="1"/>
  <c r="O295" i="1"/>
  <c r="H295" i="1"/>
  <c r="G295" i="1" s="1"/>
  <c r="J294" i="1"/>
  <c r="P294" i="1"/>
  <c r="U294" i="1"/>
  <c r="N294" i="1"/>
  <c r="H294" i="1"/>
  <c r="I294" i="1"/>
  <c r="G294" i="1"/>
  <c r="B291" i="1"/>
  <c r="I290" i="1"/>
  <c r="E290" i="1"/>
  <c r="B290" i="1"/>
  <c r="J287" i="1"/>
  <c r="P287" i="1"/>
  <c r="S287" i="1" s="1"/>
  <c r="N287" i="1"/>
  <c r="H287" i="1"/>
  <c r="I287" i="1"/>
  <c r="G287" i="1"/>
  <c r="J286" i="1"/>
  <c r="P286" i="1"/>
  <c r="N286" i="1"/>
  <c r="M286" i="1" s="1"/>
  <c r="O286" i="1"/>
  <c r="H286" i="1"/>
  <c r="I286" i="1" s="1"/>
  <c r="G286" i="1"/>
  <c r="J285" i="1"/>
  <c r="P285" i="1"/>
  <c r="S285" i="1" s="1"/>
  <c r="N285" i="1"/>
  <c r="O285" i="1"/>
  <c r="M285" i="1"/>
  <c r="H285" i="1"/>
  <c r="G285" i="1" s="1"/>
  <c r="J284" i="1"/>
  <c r="P284" i="1"/>
  <c r="N284" i="1"/>
  <c r="M284" i="1" s="1"/>
  <c r="O284" i="1"/>
  <c r="H284" i="1"/>
  <c r="J283" i="1"/>
  <c r="P283" i="1"/>
  <c r="V283" i="1"/>
  <c r="U283" i="1"/>
  <c r="T283" i="1"/>
  <c r="S283" i="1"/>
  <c r="N283" i="1"/>
  <c r="M283" i="1" s="1"/>
  <c r="O283" i="1"/>
  <c r="H283" i="1"/>
  <c r="G283" i="1" s="1"/>
  <c r="I283" i="1"/>
  <c r="J282" i="1"/>
  <c r="P282" i="1"/>
  <c r="N282" i="1"/>
  <c r="O282" i="1" s="1"/>
  <c r="H282" i="1"/>
  <c r="J281" i="1"/>
  <c r="S281" i="1" s="1"/>
  <c r="P281" i="1"/>
  <c r="N281" i="1"/>
  <c r="O281" i="1" s="1"/>
  <c r="M281" i="1"/>
  <c r="H281" i="1"/>
  <c r="J280" i="1"/>
  <c r="V280" i="1" s="1"/>
  <c r="P280" i="1"/>
  <c r="N280" i="1"/>
  <c r="M280" i="1" s="1"/>
  <c r="H280" i="1"/>
  <c r="J279" i="1"/>
  <c r="V279" i="1" s="1"/>
  <c r="P279" i="1"/>
  <c r="N279" i="1"/>
  <c r="M279" i="1" s="1"/>
  <c r="O279" i="1"/>
  <c r="H279" i="1"/>
  <c r="G279" i="1" s="1"/>
  <c r="I279" i="1"/>
  <c r="J278" i="1"/>
  <c r="P278" i="1"/>
  <c r="U278" i="1"/>
  <c r="S278" i="1"/>
  <c r="N278" i="1"/>
  <c r="H278" i="1"/>
  <c r="I278" i="1" s="1"/>
  <c r="J277" i="1"/>
  <c r="P277" i="1"/>
  <c r="N277" i="1"/>
  <c r="O277" i="1" s="1"/>
  <c r="H277" i="1"/>
  <c r="I277" i="1" s="1"/>
  <c r="G277" i="1"/>
  <c r="J276" i="1"/>
  <c r="P276" i="1"/>
  <c r="T276" i="1" s="1"/>
  <c r="N276" i="1"/>
  <c r="M276" i="1" s="1"/>
  <c r="O276" i="1"/>
  <c r="H276" i="1"/>
  <c r="J275" i="1"/>
  <c r="P275" i="1"/>
  <c r="N275" i="1"/>
  <c r="O275" i="1" s="1"/>
  <c r="M275" i="1"/>
  <c r="H275" i="1"/>
  <c r="I275" i="1"/>
  <c r="G275" i="1"/>
  <c r="J274" i="1"/>
  <c r="P274" i="1"/>
  <c r="V274" i="1" s="1"/>
  <c r="N274" i="1"/>
  <c r="O274" i="1" s="1"/>
  <c r="H274" i="1"/>
  <c r="I274" i="1" s="1"/>
  <c r="J273" i="1"/>
  <c r="S273" i="1" s="1"/>
  <c r="P273" i="1"/>
  <c r="N273" i="1"/>
  <c r="O273" i="1"/>
  <c r="M273" i="1"/>
  <c r="H273" i="1"/>
  <c r="G273" i="1" s="1"/>
  <c r="J272" i="1"/>
  <c r="P272" i="1"/>
  <c r="N272" i="1"/>
  <c r="M272" i="1" s="1"/>
  <c r="H272" i="1"/>
  <c r="J271" i="1"/>
  <c r="V271" i="1" s="1"/>
  <c r="P271" i="1"/>
  <c r="N271" i="1"/>
  <c r="O271" i="1" s="1"/>
  <c r="M271" i="1"/>
  <c r="H271" i="1"/>
  <c r="I271" i="1" s="1"/>
  <c r="G271" i="1"/>
  <c r="J270" i="1"/>
  <c r="P270" i="1"/>
  <c r="U270" i="1" s="1"/>
  <c r="N270" i="1"/>
  <c r="H270" i="1"/>
  <c r="J269" i="1"/>
  <c r="P269" i="1"/>
  <c r="N269" i="1"/>
  <c r="M269" i="1" s="1"/>
  <c r="H269" i="1"/>
  <c r="J268" i="1"/>
  <c r="P268" i="1"/>
  <c r="S268" i="1" s="1"/>
  <c r="N268" i="1"/>
  <c r="M268" i="1" s="1"/>
  <c r="O268" i="1"/>
  <c r="H268" i="1"/>
  <c r="J267" i="1"/>
  <c r="P267" i="1"/>
  <c r="T267" i="1" s="1"/>
  <c r="N267" i="1"/>
  <c r="H267" i="1"/>
  <c r="I267" i="1" s="1"/>
  <c r="G267" i="1"/>
  <c r="J266" i="1"/>
  <c r="V266" i="1" s="1"/>
  <c r="P266" i="1"/>
  <c r="T266" i="1"/>
  <c r="N266" i="1"/>
  <c r="H266" i="1"/>
  <c r="I266" i="1" s="1"/>
  <c r="J265" i="1"/>
  <c r="V265" i="1" s="1"/>
  <c r="P265" i="1"/>
  <c r="U265" i="1"/>
  <c r="S265" i="1"/>
  <c r="N265" i="1"/>
  <c r="M265" i="1" s="1"/>
  <c r="H265" i="1"/>
  <c r="G265" i="1" s="1"/>
  <c r="J264" i="1"/>
  <c r="P264" i="1"/>
  <c r="N264" i="1"/>
  <c r="H264" i="1"/>
  <c r="G264" i="1" s="1"/>
  <c r="I264" i="1"/>
  <c r="J263" i="1"/>
  <c r="P263" i="1"/>
  <c r="N263" i="1"/>
  <c r="O263" i="1" s="1"/>
  <c r="M263" i="1"/>
  <c r="H263" i="1"/>
  <c r="I263" i="1"/>
  <c r="G263" i="1"/>
  <c r="J262" i="1"/>
  <c r="V262" i="1" s="1"/>
  <c r="P262" i="1"/>
  <c r="S262" i="1" s="1"/>
  <c r="U262" i="1"/>
  <c r="T262" i="1"/>
  <c r="N262" i="1"/>
  <c r="O262" i="1" s="1"/>
  <c r="H262" i="1"/>
  <c r="J261" i="1"/>
  <c r="P261" i="1"/>
  <c r="N261" i="1"/>
  <c r="M261" i="1" s="1"/>
  <c r="O261" i="1"/>
  <c r="H261" i="1"/>
  <c r="I261" i="1" s="1"/>
  <c r="G261" i="1"/>
  <c r="J260" i="1"/>
  <c r="P260" i="1"/>
  <c r="U260" i="1" s="1"/>
  <c r="N260" i="1"/>
  <c r="M260" i="1" s="1"/>
  <c r="O260" i="1"/>
  <c r="H260" i="1"/>
  <c r="G260" i="1" s="1"/>
  <c r="I260" i="1"/>
  <c r="J259" i="1"/>
  <c r="P259" i="1"/>
  <c r="T259" i="1"/>
  <c r="N259" i="1"/>
  <c r="O259" i="1"/>
  <c r="M259" i="1"/>
  <c r="H259" i="1"/>
  <c r="I259" i="1" s="1"/>
  <c r="J258" i="1"/>
  <c r="T258" i="1" s="1"/>
  <c r="P258" i="1"/>
  <c r="V258" i="1"/>
  <c r="N258" i="1"/>
  <c r="O258" i="1" s="1"/>
  <c r="H258" i="1"/>
  <c r="I258" i="1" s="1"/>
  <c r="B255" i="1"/>
  <c r="I254" i="1"/>
  <c r="E254" i="1"/>
  <c r="B254" i="1"/>
  <c r="J251" i="1"/>
  <c r="P251" i="1"/>
  <c r="U251" i="1"/>
  <c r="N251" i="1"/>
  <c r="M251" i="1" s="1"/>
  <c r="O251" i="1"/>
  <c r="H251" i="1"/>
  <c r="I251" i="1" s="1"/>
  <c r="G251" i="1"/>
  <c r="J250" i="1"/>
  <c r="P250" i="1"/>
  <c r="S250" i="1"/>
  <c r="N250" i="1"/>
  <c r="H250" i="1"/>
  <c r="G250" i="1" s="1"/>
  <c r="I250" i="1"/>
  <c r="J249" i="1"/>
  <c r="P249" i="1"/>
  <c r="U249" i="1" s="1"/>
  <c r="N249" i="1"/>
  <c r="M249" i="1" s="1"/>
  <c r="O249" i="1"/>
  <c r="H249" i="1"/>
  <c r="I249" i="1" s="1"/>
  <c r="J248" i="1"/>
  <c r="V248" i="1" s="1"/>
  <c r="P248" i="1"/>
  <c r="N248" i="1"/>
  <c r="O248" i="1"/>
  <c r="M248" i="1"/>
  <c r="H248" i="1"/>
  <c r="J247" i="1"/>
  <c r="P247" i="1"/>
  <c r="V247" i="1"/>
  <c r="U247" i="1"/>
  <c r="N247" i="1"/>
  <c r="O247" i="1" s="1"/>
  <c r="H247" i="1"/>
  <c r="J246" i="1"/>
  <c r="U246" i="1" s="1"/>
  <c r="P246" i="1"/>
  <c r="N246" i="1"/>
  <c r="M246" i="1" s="1"/>
  <c r="H246" i="1"/>
  <c r="G246" i="1" s="1"/>
  <c r="I246" i="1"/>
  <c r="J245" i="1"/>
  <c r="P245" i="1"/>
  <c r="U245" i="1" s="1"/>
  <c r="N245" i="1"/>
  <c r="M245" i="1" s="1"/>
  <c r="H245" i="1"/>
  <c r="I245" i="1" s="1"/>
  <c r="G245" i="1"/>
  <c r="J244" i="1"/>
  <c r="P244" i="1"/>
  <c r="S244" i="1" s="1"/>
  <c r="N244" i="1"/>
  <c r="O244" i="1"/>
  <c r="M244" i="1"/>
  <c r="H244" i="1"/>
  <c r="I244" i="1" s="1"/>
  <c r="J243" i="1"/>
  <c r="S243" i="1" s="1"/>
  <c r="P243" i="1"/>
  <c r="N243" i="1"/>
  <c r="O243" i="1"/>
  <c r="M243" i="1"/>
  <c r="H243" i="1"/>
  <c r="J242" i="1"/>
  <c r="P242" i="1"/>
  <c r="U242" i="1" s="1"/>
  <c r="N242" i="1"/>
  <c r="O242" i="1" s="1"/>
  <c r="H242" i="1"/>
  <c r="G242" i="1" s="1"/>
  <c r="I242" i="1"/>
  <c r="J241" i="1"/>
  <c r="P241" i="1"/>
  <c r="T241" i="1" s="1"/>
  <c r="N241" i="1"/>
  <c r="M241" i="1" s="1"/>
  <c r="O241" i="1"/>
  <c r="H241" i="1"/>
  <c r="I241" i="1" s="1"/>
  <c r="G241" i="1"/>
  <c r="J240" i="1"/>
  <c r="P240" i="1"/>
  <c r="N240" i="1"/>
  <c r="O240" i="1" s="1"/>
  <c r="M240" i="1"/>
  <c r="H240" i="1"/>
  <c r="I240" i="1"/>
  <c r="G240" i="1"/>
  <c r="J239" i="1"/>
  <c r="V239" i="1" s="1"/>
  <c r="P239" i="1"/>
  <c r="T239" i="1" s="1"/>
  <c r="U239" i="1"/>
  <c r="N239" i="1"/>
  <c r="O239" i="1" s="1"/>
  <c r="H239" i="1"/>
  <c r="J238" i="1"/>
  <c r="P238" i="1"/>
  <c r="N238" i="1"/>
  <c r="M238" i="1" s="1"/>
  <c r="O238" i="1"/>
  <c r="H238" i="1"/>
  <c r="G238" i="1" s="1"/>
  <c r="I238" i="1"/>
  <c r="J237" i="1"/>
  <c r="P237" i="1"/>
  <c r="U237" i="1" s="1"/>
  <c r="N237" i="1"/>
  <c r="H237" i="1"/>
  <c r="J236" i="1"/>
  <c r="P236" i="1"/>
  <c r="V236" i="1" s="1"/>
  <c r="N236" i="1"/>
  <c r="O236" i="1"/>
  <c r="M236" i="1"/>
  <c r="H236" i="1"/>
  <c r="I236" i="1" s="1"/>
  <c r="J235" i="1"/>
  <c r="S235" i="1" s="1"/>
  <c r="P235" i="1"/>
  <c r="U235" i="1"/>
  <c r="N235" i="1"/>
  <c r="M235" i="1" s="1"/>
  <c r="O235" i="1"/>
  <c r="H235" i="1"/>
  <c r="I235" i="1" s="1"/>
  <c r="J234" i="1"/>
  <c r="U234" i="1" s="1"/>
  <c r="P234" i="1"/>
  <c r="N234" i="1"/>
  <c r="O234" i="1" s="1"/>
  <c r="H234" i="1"/>
  <c r="J233" i="1"/>
  <c r="U233" i="1" s="1"/>
  <c r="P233" i="1"/>
  <c r="N233" i="1"/>
  <c r="H233" i="1"/>
  <c r="I233" i="1" s="1"/>
  <c r="J232" i="1"/>
  <c r="U232" i="1" s="1"/>
  <c r="P232" i="1"/>
  <c r="T232" i="1"/>
  <c r="N232" i="1"/>
  <c r="O232" i="1" s="1"/>
  <c r="M232" i="1"/>
  <c r="H232" i="1"/>
  <c r="I232" i="1"/>
  <c r="G232" i="1"/>
  <c r="J231" i="1"/>
  <c r="P231" i="1"/>
  <c r="N231" i="1"/>
  <c r="M231" i="1" s="1"/>
  <c r="O231" i="1"/>
  <c r="H231" i="1"/>
  <c r="I231" i="1" s="1"/>
  <c r="J230" i="1"/>
  <c r="P230" i="1"/>
  <c r="N230" i="1"/>
  <c r="O230" i="1" s="1"/>
  <c r="H230" i="1"/>
  <c r="I230" i="1"/>
  <c r="G230" i="1"/>
  <c r="J229" i="1"/>
  <c r="P229" i="1"/>
  <c r="N229" i="1"/>
  <c r="H229" i="1"/>
  <c r="G229" i="1" s="1"/>
  <c r="J228" i="1"/>
  <c r="P228" i="1"/>
  <c r="U228" i="1" s="1"/>
  <c r="N228" i="1"/>
  <c r="O228" i="1"/>
  <c r="M228" i="1"/>
  <c r="H228" i="1"/>
  <c r="G228" i="1" s="1"/>
  <c r="I228" i="1"/>
  <c r="J227" i="1"/>
  <c r="P227" i="1"/>
  <c r="N227" i="1"/>
  <c r="H227" i="1"/>
  <c r="J226" i="1"/>
  <c r="U226" i="1" s="1"/>
  <c r="P226" i="1"/>
  <c r="N226" i="1"/>
  <c r="M226" i="1" s="1"/>
  <c r="O226" i="1"/>
  <c r="H226" i="1"/>
  <c r="I226" i="1"/>
  <c r="G226" i="1"/>
  <c r="J225" i="1"/>
  <c r="V225" i="1" s="1"/>
  <c r="P225" i="1"/>
  <c r="N225" i="1"/>
  <c r="M225" i="1" s="1"/>
  <c r="O225" i="1"/>
  <c r="H225" i="1"/>
  <c r="J224" i="1"/>
  <c r="P224" i="1"/>
  <c r="N224" i="1"/>
  <c r="M224" i="1" s="1"/>
  <c r="O224" i="1"/>
  <c r="H224" i="1"/>
  <c r="G224" i="1" s="1"/>
  <c r="I224" i="1"/>
  <c r="J223" i="1"/>
  <c r="P223" i="1"/>
  <c r="U223" i="1"/>
  <c r="T223" i="1"/>
  <c r="S223" i="1"/>
  <c r="N223" i="1"/>
  <c r="O223" i="1"/>
  <c r="M223" i="1"/>
  <c r="H223" i="1"/>
  <c r="J222" i="1"/>
  <c r="U222" i="1" s="1"/>
  <c r="P222" i="1"/>
  <c r="N222" i="1"/>
  <c r="H222" i="1"/>
  <c r="I222" i="1" s="1"/>
  <c r="G222" i="1"/>
  <c r="B219" i="1"/>
  <c r="I218" i="1"/>
  <c r="E218" i="1"/>
  <c r="B218" i="1"/>
  <c r="J215" i="1"/>
  <c r="U215" i="1" s="1"/>
  <c r="P215" i="1"/>
  <c r="N215" i="1"/>
  <c r="O215" i="1" s="1"/>
  <c r="H215" i="1"/>
  <c r="G215" i="1" s="1"/>
  <c r="J214" i="1"/>
  <c r="P214" i="1"/>
  <c r="N214" i="1"/>
  <c r="H214" i="1"/>
  <c r="G214" i="1" s="1"/>
  <c r="I214" i="1"/>
  <c r="J213" i="1"/>
  <c r="P213" i="1"/>
  <c r="N213" i="1"/>
  <c r="O213" i="1" s="1"/>
  <c r="H213" i="1"/>
  <c r="I213" i="1" s="1"/>
  <c r="G213" i="1"/>
  <c r="J212" i="1"/>
  <c r="P212" i="1"/>
  <c r="V212" i="1" s="1"/>
  <c r="U212" i="1"/>
  <c r="S212" i="1"/>
  <c r="N212" i="1"/>
  <c r="H212" i="1"/>
  <c r="J211" i="1"/>
  <c r="U211" i="1" s="1"/>
  <c r="P211" i="1"/>
  <c r="N211" i="1"/>
  <c r="M211" i="1" s="1"/>
  <c r="O211" i="1"/>
  <c r="H211" i="1"/>
  <c r="I211" i="1" s="1"/>
  <c r="J210" i="1"/>
  <c r="P210" i="1"/>
  <c r="N210" i="1"/>
  <c r="H210" i="1"/>
  <c r="G210" i="1" s="1"/>
  <c r="J209" i="1"/>
  <c r="V209" i="1" s="1"/>
  <c r="P209" i="1"/>
  <c r="N209" i="1"/>
  <c r="O209" i="1"/>
  <c r="M209" i="1"/>
  <c r="H209" i="1"/>
  <c r="I209" i="1"/>
  <c r="G209" i="1"/>
  <c r="J208" i="1"/>
  <c r="P208" i="1"/>
  <c r="N208" i="1"/>
  <c r="M208" i="1" s="1"/>
  <c r="O208" i="1"/>
  <c r="H208" i="1"/>
  <c r="J207" i="1"/>
  <c r="U207" i="1" s="1"/>
  <c r="P207" i="1"/>
  <c r="N207" i="1"/>
  <c r="O207" i="1" s="1"/>
  <c r="H207" i="1"/>
  <c r="I207" i="1" s="1"/>
  <c r="J206" i="1"/>
  <c r="P206" i="1"/>
  <c r="N206" i="1"/>
  <c r="M206" i="1" s="1"/>
  <c r="H206" i="1"/>
  <c r="J205" i="1"/>
  <c r="P205" i="1"/>
  <c r="N205" i="1"/>
  <c r="M205" i="1" s="1"/>
  <c r="O205" i="1"/>
  <c r="H205" i="1"/>
  <c r="G205" i="1" s="1"/>
  <c r="J204" i="1"/>
  <c r="P204" i="1"/>
  <c r="N204" i="1"/>
  <c r="O204" i="1" s="1"/>
  <c r="M204" i="1"/>
  <c r="H204" i="1"/>
  <c r="I204" i="1" s="1"/>
  <c r="J203" i="1"/>
  <c r="P203" i="1"/>
  <c r="N203" i="1"/>
  <c r="M203" i="1" s="1"/>
  <c r="H203" i="1"/>
  <c r="G203" i="1" s="1"/>
  <c r="J202" i="1"/>
  <c r="V202" i="1" s="1"/>
  <c r="P202" i="1"/>
  <c r="N202" i="1"/>
  <c r="H202" i="1"/>
  <c r="J201" i="1"/>
  <c r="P201" i="1"/>
  <c r="N201" i="1"/>
  <c r="O201" i="1"/>
  <c r="M201" i="1"/>
  <c r="H201" i="1"/>
  <c r="I201" i="1" s="1"/>
  <c r="J200" i="1"/>
  <c r="S200" i="1" s="1"/>
  <c r="P200" i="1"/>
  <c r="N200" i="1"/>
  <c r="M200" i="1" s="1"/>
  <c r="O200" i="1"/>
  <c r="H200" i="1"/>
  <c r="J199" i="1"/>
  <c r="P199" i="1"/>
  <c r="U199" i="1" s="1"/>
  <c r="N199" i="1"/>
  <c r="M199" i="1" s="1"/>
  <c r="H199" i="1"/>
  <c r="J198" i="1"/>
  <c r="T198" i="1" s="1"/>
  <c r="P198" i="1"/>
  <c r="N198" i="1"/>
  <c r="H198" i="1"/>
  <c r="G198" i="1" s="1"/>
  <c r="J197" i="1"/>
  <c r="U197" i="1" s="1"/>
  <c r="P197" i="1"/>
  <c r="V197" i="1"/>
  <c r="T197" i="1"/>
  <c r="N197" i="1"/>
  <c r="H197" i="1"/>
  <c r="I197" i="1" s="1"/>
  <c r="G197" i="1"/>
  <c r="J196" i="1"/>
  <c r="V196" i="1" s="1"/>
  <c r="P196" i="1"/>
  <c r="U196" i="1" s="1"/>
  <c r="T196" i="1"/>
  <c r="N196" i="1"/>
  <c r="H196" i="1"/>
  <c r="I196" i="1" s="1"/>
  <c r="G196" i="1"/>
  <c r="J195" i="1"/>
  <c r="P195" i="1"/>
  <c r="T195" i="1" s="1"/>
  <c r="U195" i="1"/>
  <c r="N195" i="1"/>
  <c r="O195" i="1" s="1"/>
  <c r="H195" i="1"/>
  <c r="I195" i="1" s="1"/>
  <c r="J194" i="1"/>
  <c r="P194" i="1"/>
  <c r="N194" i="1"/>
  <c r="M194" i="1" s="1"/>
  <c r="H194" i="1"/>
  <c r="I194" i="1" s="1"/>
  <c r="G194" i="1"/>
  <c r="J193" i="1"/>
  <c r="S193" i="1" s="1"/>
  <c r="P193" i="1"/>
  <c r="U193" i="1"/>
  <c r="N193" i="1"/>
  <c r="O193" i="1" s="1"/>
  <c r="H193" i="1"/>
  <c r="I193" i="1" s="1"/>
  <c r="J192" i="1"/>
  <c r="P192" i="1"/>
  <c r="U192" i="1" s="1"/>
  <c r="N192" i="1"/>
  <c r="O192" i="1" s="1"/>
  <c r="M192" i="1"/>
  <c r="H192" i="1"/>
  <c r="I192" i="1" s="1"/>
  <c r="J191" i="1"/>
  <c r="U191" i="1" s="1"/>
  <c r="P191" i="1"/>
  <c r="N191" i="1"/>
  <c r="H191" i="1"/>
  <c r="J190" i="1"/>
  <c r="U190" i="1" s="1"/>
  <c r="P190" i="1"/>
  <c r="N190" i="1"/>
  <c r="M190" i="1" s="1"/>
  <c r="O190" i="1"/>
  <c r="H190" i="1"/>
  <c r="J189" i="1"/>
  <c r="V189" i="1" s="1"/>
  <c r="P189" i="1"/>
  <c r="T189" i="1"/>
  <c r="N189" i="1"/>
  <c r="O189" i="1"/>
  <c r="M189" i="1"/>
  <c r="H189" i="1"/>
  <c r="G189" i="1" s="1"/>
  <c r="I189" i="1"/>
  <c r="J188" i="1"/>
  <c r="P188" i="1"/>
  <c r="S188" i="1" s="1"/>
  <c r="N188" i="1"/>
  <c r="O188" i="1" s="1"/>
  <c r="H188" i="1"/>
  <c r="I188" i="1" s="1"/>
  <c r="G188" i="1"/>
  <c r="J187" i="1"/>
  <c r="P187" i="1"/>
  <c r="S187" i="1" s="1"/>
  <c r="N187" i="1"/>
  <c r="O187" i="1" s="1"/>
  <c r="H187" i="1"/>
  <c r="I187" i="1" s="1"/>
  <c r="J186" i="1"/>
  <c r="V186" i="1" s="1"/>
  <c r="P186" i="1"/>
  <c r="N186" i="1"/>
  <c r="H186" i="1"/>
  <c r="B183" i="1"/>
  <c r="I182" i="1"/>
  <c r="E182" i="1"/>
  <c r="B182" i="1"/>
  <c r="J179" i="1"/>
  <c r="P179" i="1"/>
  <c r="U179" i="1" s="1"/>
  <c r="N179" i="1"/>
  <c r="H179" i="1"/>
  <c r="G179" i="1" s="1"/>
  <c r="J178" i="1"/>
  <c r="P178" i="1"/>
  <c r="N178" i="1"/>
  <c r="H178" i="1"/>
  <c r="I178" i="1" s="1"/>
  <c r="J177" i="1"/>
  <c r="V177" i="1" s="1"/>
  <c r="P177" i="1"/>
  <c r="T177" i="1" s="1"/>
  <c r="N177" i="1"/>
  <c r="O177" i="1" s="1"/>
  <c r="M177" i="1"/>
  <c r="H177" i="1"/>
  <c r="I177" i="1" s="1"/>
  <c r="G177" i="1"/>
  <c r="J176" i="1"/>
  <c r="S176" i="1" s="1"/>
  <c r="P176" i="1"/>
  <c r="N176" i="1"/>
  <c r="O176" i="1" s="1"/>
  <c r="H176" i="1"/>
  <c r="I176" i="1" s="1"/>
  <c r="J175" i="1"/>
  <c r="U175" i="1" s="1"/>
  <c r="P175" i="1"/>
  <c r="N175" i="1"/>
  <c r="H175" i="1"/>
  <c r="G175" i="1" s="1"/>
  <c r="I175" i="1"/>
  <c r="J174" i="1"/>
  <c r="P174" i="1"/>
  <c r="N174" i="1"/>
  <c r="O174" i="1" s="1"/>
  <c r="M174" i="1"/>
  <c r="H174" i="1"/>
  <c r="G174" i="1" s="1"/>
  <c r="I174" i="1"/>
  <c r="J173" i="1"/>
  <c r="P173" i="1"/>
  <c r="T173" i="1" s="1"/>
  <c r="S173" i="1"/>
  <c r="N173" i="1"/>
  <c r="H173" i="1"/>
  <c r="I173" i="1" s="1"/>
  <c r="J172" i="1"/>
  <c r="P172" i="1"/>
  <c r="N172" i="1"/>
  <c r="M172" i="1" s="1"/>
  <c r="O172" i="1"/>
  <c r="H172" i="1"/>
  <c r="I172" i="1" s="1"/>
  <c r="J171" i="1"/>
  <c r="P171" i="1"/>
  <c r="N171" i="1"/>
  <c r="M171" i="1" s="1"/>
  <c r="O171" i="1"/>
  <c r="H171" i="1"/>
  <c r="I171" i="1" s="1"/>
  <c r="J170" i="1"/>
  <c r="V170" i="1" s="1"/>
  <c r="P170" i="1"/>
  <c r="N170" i="1"/>
  <c r="H170" i="1"/>
  <c r="I170" i="1" s="1"/>
  <c r="J169" i="1"/>
  <c r="V169" i="1" s="1"/>
  <c r="P169" i="1"/>
  <c r="N169" i="1"/>
  <c r="H169" i="1"/>
  <c r="J168" i="1"/>
  <c r="P168" i="1"/>
  <c r="S168" i="1"/>
  <c r="N168" i="1"/>
  <c r="H168" i="1"/>
  <c r="G168" i="1" s="1"/>
  <c r="J167" i="1"/>
  <c r="V167" i="1" s="1"/>
  <c r="P167" i="1"/>
  <c r="N167" i="1"/>
  <c r="H167" i="1"/>
  <c r="J166" i="1"/>
  <c r="V166" i="1" s="1"/>
  <c r="P166" i="1"/>
  <c r="N166" i="1"/>
  <c r="M166" i="1" s="1"/>
  <c r="O166" i="1"/>
  <c r="H166" i="1"/>
  <c r="I166" i="1" s="1"/>
  <c r="G166" i="1"/>
  <c r="J165" i="1"/>
  <c r="P165" i="1"/>
  <c r="S165" i="1"/>
  <c r="N165" i="1"/>
  <c r="O165" i="1" s="1"/>
  <c r="M165" i="1"/>
  <c r="H165" i="1"/>
  <c r="J164" i="1"/>
  <c r="U164" i="1" s="1"/>
  <c r="P164" i="1"/>
  <c r="N164" i="1"/>
  <c r="H164" i="1"/>
  <c r="J163" i="1"/>
  <c r="P163" i="1"/>
  <c r="N163" i="1"/>
  <c r="H163" i="1"/>
  <c r="G163" i="1" s="1"/>
  <c r="J162" i="1"/>
  <c r="S162" i="1" s="1"/>
  <c r="P162" i="1"/>
  <c r="N162" i="1"/>
  <c r="H162" i="1"/>
  <c r="I162" i="1" s="1"/>
  <c r="G162" i="1"/>
  <c r="J161" i="1"/>
  <c r="P161" i="1"/>
  <c r="T161" i="1" s="1"/>
  <c r="N161" i="1"/>
  <c r="O161" i="1" s="1"/>
  <c r="M161" i="1"/>
  <c r="H161" i="1"/>
  <c r="I161" i="1" s="1"/>
  <c r="J160" i="1"/>
  <c r="P160" i="1"/>
  <c r="N160" i="1"/>
  <c r="O160" i="1" s="1"/>
  <c r="M160" i="1"/>
  <c r="H160" i="1"/>
  <c r="J159" i="1"/>
  <c r="V159" i="1" s="1"/>
  <c r="P159" i="1"/>
  <c r="U159" i="1"/>
  <c r="N159" i="1"/>
  <c r="M159" i="1" s="1"/>
  <c r="O159" i="1"/>
  <c r="H159" i="1"/>
  <c r="I159" i="1" s="1"/>
  <c r="G159" i="1"/>
  <c r="J158" i="1"/>
  <c r="U158" i="1" s="1"/>
  <c r="P158" i="1"/>
  <c r="S158" i="1"/>
  <c r="N158" i="1"/>
  <c r="O158" i="1" s="1"/>
  <c r="H158" i="1"/>
  <c r="I158" i="1" s="1"/>
  <c r="G158" i="1"/>
  <c r="J157" i="1"/>
  <c r="P157" i="1"/>
  <c r="T157" i="1" s="1"/>
  <c r="V157" i="1"/>
  <c r="N157" i="1"/>
  <c r="H157" i="1"/>
  <c r="J156" i="1"/>
  <c r="U156" i="1" s="1"/>
  <c r="P156" i="1"/>
  <c r="S156" i="1"/>
  <c r="N156" i="1"/>
  <c r="O156" i="1" s="1"/>
  <c r="H156" i="1"/>
  <c r="G156" i="1" s="1"/>
  <c r="J155" i="1"/>
  <c r="P155" i="1"/>
  <c r="N155" i="1"/>
  <c r="H155" i="1"/>
  <c r="G155" i="1" s="1"/>
  <c r="I155" i="1"/>
  <c r="J154" i="1"/>
  <c r="U154" i="1" s="1"/>
  <c r="P154" i="1"/>
  <c r="V154" i="1"/>
  <c r="N154" i="1"/>
  <c r="M154" i="1" s="1"/>
  <c r="O154" i="1"/>
  <c r="H154" i="1"/>
  <c r="G154" i="1" s="1"/>
  <c r="I154" i="1"/>
  <c r="J153" i="1"/>
  <c r="P153" i="1"/>
  <c r="S153" i="1" s="1"/>
  <c r="N153" i="1"/>
  <c r="O153" i="1" s="1"/>
  <c r="H153" i="1"/>
  <c r="I153" i="1" s="1"/>
  <c r="J152" i="1"/>
  <c r="P152" i="1"/>
  <c r="T152" i="1" s="1"/>
  <c r="N152" i="1"/>
  <c r="H152" i="1"/>
  <c r="G152" i="1" s="1"/>
  <c r="I152" i="1"/>
  <c r="J151" i="1"/>
  <c r="P151" i="1"/>
  <c r="N151" i="1"/>
  <c r="M151" i="1" s="1"/>
  <c r="O151" i="1"/>
  <c r="H151" i="1"/>
  <c r="I151" i="1" s="1"/>
  <c r="J150" i="1"/>
  <c r="P150" i="1"/>
  <c r="N150" i="1"/>
  <c r="M150" i="1" s="1"/>
  <c r="H150" i="1"/>
  <c r="G150" i="1" s="1"/>
  <c r="I150" i="1"/>
  <c r="B147" i="1"/>
  <c r="I146" i="1"/>
  <c r="E146" i="1"/>
  <c r="B146" i="1"/>
  <c r="J143" i="1"/>
  <c r="V143" i="1" s="1"/>
  <c r="P143" i="1"/>
  <c r="S143" i="1"/>
  <c r="N143" i="1"/>
  <c r="O143" i="1"/>
  <c r="M143" i="1"/>
  <c r="H143" i="1"/>
  <c r="I143" i="1" s="1"/>
  <c r="J142" i="1"/>
  <c r="P142" i="1"/>
  <c r="U142" i="1"/>
  <c r="N142" i="1"/>
  <c r="O142" i="1"/>
  <c r="M142" i="1"/>
  <c r="H142" i="1"/>
  <c r="J141" i="1"/>
  <c r="P141" i="1"/>
  <c r="N141" i="1"/>
  <c r="M141" i="1" s="1"/>
  <c r="O141" i="1"/>
  <c r="H141" i="1"/>
  <c r="I141" i="1" s="1"/>
  <c r="J140" i="1"/>
  <c r="P140" i="1"/>
  <c r="T140" i="1"/>
  <c r="N140" i="1"/>
  <c r="H140" i="1"/>
  <c r="I140" i="1" s="1"/>
  <c r="J139" i="1"/>
  <c r="P139" i="1"/>
  <c r="T139" i="1" s="1"/>
  <c r="N139" i="1"/>
  <c r="O139" i="1" s="1"/>
  <c r="H139" i="1"/>
  <c r="I139" i="1" s="1"/>
  <c r="J138" i="1"/>
  <c r="P138" i="1"/>
  <c r="U138" i="1" s="1"/>
  <c r="S138" i="1"/>
  <c r="N138" i="1"/>
  <c r="H138" i="1"/>
  <c r="J137" i="1"/>
  <c r="V137" i="1" s="1"/>
  <c r="P137" i="1"/>
  <c r="N137" i="1"/>
  <c r="M137" i="1" s="1"/>
  <c r="H137" i="1"/>
  <c r="J136" i="1"/>
  <c r="T136" i="1" s="1"/>
  <c r="P136" i="1"/>
  <c r="N136" i="1"/>
  <c r="H136" i="1"/>
  <c r="I136" i="1" s="1"/>
  <c r="J135" i="1"/>
  <c r="P135" i="1"/>
  <c r="N135" i="1"/>
  <c r="O135" i="1"/>
  <c r="M135" i="1"/>
  <c r="H135" i="1"/>
  <c r="I135" i="1" s="1"/>
  <c r="J134" i="1"/>
  <c r="P134" i="1"/>
  <c r="S134" i="1" s="1"/>
  <c r="V134" i="1"/>
  <c r="N134" i="1"/>
  <c r="O134" i="1" s="1"/>
  <c r="M134" i="1"/>
  <c r="H134" i="1"/>
  <c r="J133" i="1"/>
  <c r="P133" i="1"/>
  <c r="N133" i="1"/>
  <c r="M133" i="1" s="1"/>
  <c r="O133" i="1"/>
  <c r="H133" i="1"/>
  <c r="I133" i="1" s="1"/>
  <c r="G133" i="1"/>
  <c r="J132" i="1"/>
  <c r="V132" i="1" s="1"/>
  <c r="P132" i="1"/>
  <c r="N132" i="1"/>
  <c r="H132" i="1"/>
  <c r="I132" i="1" s="1"/>
  <c r="J131" i="1"/>
  <c r="P131" i="1"/>
  <c r="N131" i="1"/>
  <c r="O131" i="1" s="1"/>
  <c r="H131" i="1"/>
  <c r="I131" i="1" s="1"/>
  <c r="J130" i="1"/>
  <c r="P130" i="1"/>
  <c r="U130" i="1" s="1"/>
  <c r="N130" i="1"/>
  <c r="O130" i="1"/>
  <c r="M130" i="1"/>
  <c r="H130" i="1"/>
  <c r="I130" i="1" s="1"/>
  <c r="J129" i="1"/>
  <c r="V129" i="1" s="1"/>
  <c r="P129" i="1"/>
  <c r="S129" i="1"/>
  <c r="N129" i="1"/>
  <c r="M129" i="1" s="1"/>
  <c r="H129" i="1"/>
  <c r="I129" i="1" s="1"/>
  <c r="J128" i="1"/>
  <c r="P128" i="1"/>
  <c r="T128" i="1" s="1"/>
  <c r="N128" i="1"/>
  <c r="M128" i="1" s="1"/>
  <c r="H128" i="1"/>
  <c r="I128" i="1" s="1"/>
  <c r="J127" i="1"/>
  <c r="T127" i="1" s="1"/>
  <c r="P127" i="1"/>
  <c r="N127" i="1"/>
  <c r="M127" i="1" s="1"/>
  <c r="H127" i="1"/>
  <c r="J126" i="1"/>
  <c r="P126" i="1"/>
  <c r="N126" i="1"/>
  <c r="O126" i="1"/>
  <c r="M126" i="1"/>
  <c r="H126" i="1"/>
  <c r="J125" i="1"/>
  <c r="V125" i="1" s="1"/>
  <c r="P125" i="1"/>
  <c r="N125" i="1"/>
  <c r="H125" i="1"/>
  <c r="G125" i="1" s="1"/>
  <c r="J124" i="1"/>
  <c r="P124" i="1"/>
  <c r="U124" i="1" s="1"/>
  <c r="S124" i="1"/>
  <c r="N124" i="1"/>
  <c r="H124" i="1"/>
  <c r="I124" i="1" s="1"/>
  <c r="J123" i="1"/>
  <c r="P123" i="1"/>
  <c r="N123" i="1"/>
  <c r="O123" i="1" s="1"/>
  <c r="H123" i="1"/>
  <c r="J122" i="1"/>
  <c r="V122" i="1" s="1"/>
  <c r="P122" i="1"/>
  <c r="N122" i="1"/>
  <c r="H122" i="1"/>
  <c r="I122" i="1" s="1"/>
  <c r="G122" i="1"/>
  <c r="J121" i="1"/>
  <c r="V121" i="1" s="1"/>
  <c r="P121" i="1"/>
  <c r="N121" i="1"/>
  <c r="O121" i="1" s="1"/>
  <c r="H121" i="1"/>
  <c r="G121" i="1" s="1"/>
  <c r="I121" i="1"/>
  <c r="J120" i="1"/>
  <c r="V120" i="1" s="1"/>
  <c r="P120" i="1"/>
  <c r="U120" i="1" s="1"/>
  <c r="N120" i="1"/>
  <c r="O120" i="1" s="1"/>
  <c r="M120" i="1"/>
  <c r="H120" i="1"/>
  <c r="I120" i="1" s="1"/>
  <c r="J119" i="1"/>
  <c r="P119" i="1"/>
  <c r="N119" i="1"/>
  <c r="M119" i="1" s="1"/>
  <c r="O119" i="1"/>
  <c r="H119" i="1"/>
  <c r="I119" i="1" s="1"/>
  <c r="J118" i="1"/>
  <c r="V118" i="1" s="1"/>
  <c r="P118" i="1"/>
  <c r="N118" i="1"/>
  <c r="O118" i="1" s="1"/>
  <c r="H118" i="1"/>
  <c r="G118" i="1" s="1"/>
  <c r="J117" i="1"/>
  <c r="P117" i="1"/>
  <c r="T117" i="1" s="1"/>
  <c r="N117" i="1"/>
  <c r="O117" i="1" s="1"/>
  <c r="H117" i="1"/>
  <c r="G117" i="1" s="1"/>
  <c r="J116" i="1"/>
  <c r="P116" i="1"/>
  <c r="N116" i="1"/>
  <c r="O116" i="1" s="1"/>
  <c r="H116" i="1"/>
  <c r="G116" i="1" s="1"/>
  <c r="J115" i="1"/>
  <c r="V115" i="1" s="1"/>
  <c r="P115" i="1"/>
  <c r="N115" i="1"/>
  <c r="O115" i="1" s="1"/>
  <c r="M115" i="1"/>
  <c r="H115" i="1"/>
  <c r="G115" i="1" s="1"/>
  <c r="I115" i="1"/>
  <c r="J114" i="1"/>
  <c r="P114" i="1"/>
  <c r="N114" i="1"/>
  <c r="O114" i="1" s="1"/>
  <c r="M114" i="1"/>
  <c r="H114" i="1"/>
  <c r="I114" i="1"/>
  <c r="G114" i="1"/>
  <c r="B111" i="1"/>
  <c r="I110" i="1"/>
  <c r="E110" i="1"/>
  <c r="B110" i="1"/>
  <c r="J107" i="1"/>
  <c r="T107" i="1" s="1"/>
  <c r="P107" i="1"/>
  <c r="N107" i="1"/>
  <c r="O107" i="1" s="1"/>
  <c r="M107" i="1"/>
  <c r="H107" i="1"/>
  <c r="I107" i="1"/>
  <c r="G107" i="1"/>
  <c r="J106" i="1"/>
  <c r="P106" i="1"/>
  <c r="U106" i="1" s="1"/>
  <c r="V106" i="1"/>
  <c r="N106" i="1"/>
  <c r="O106" i="1" s="1"/>
  <c r="M106" i="1"/>
  <c r="H106" i="1"/>
  <c r="G106" i="1" s="1"/>
  <c r="I106" i="1"/>
  <c r="J105" i="1"/>
  <c r="P105" i="1"/>
  <c r="U105" i="1" s="1"/>
  <c r="V105" i="1"/>
  <c r="S105" i="1"/>
  <c r="N105" i="1"/>
  <c r="M105" i="1" s="1"/>
  <c r="H105" i="1"/>
  <c r="I105" i="1" s="1"/>
  <c r="J104" i="1"/>
  <c r="P104" i="1"/>
  <c r="N104" i="1"/>
  <c r="O104" i="1" s="1"/>
  <c r="H104" i="1"/>
  <c r="I104" i="1" s="1"/>
  <c r="J103" i="1"/>
  <c r="P103" i="1"/>
  <c r="U103" i="1" s="1"/>
  <c r="N103" i="1"/>
  <c r="O103" i="1" s="1"/>
  <c r="H103" i="1"/>
  <c r="I103" i="1" s="1"/>
  <c r="J102" i="1"/>
  <c r="V102" i="1" s="1"/>
  <c r="P102" i="1"/>
  <c r="N102" i="1"/>
  <c r="O102" i="1" s="1"/>
  <c r="H102" i="1"/>
  <c r="J101" i="1"/>
  <c r="P101" i="1"/>
  <c r="S101" i="1" s="1"/>
  <c r="U101" i="1"/>
  <c r="N101" i="1"/>
  <c r="O101" i="1" s="1"/>
  <c r="H101" i="1"/>
  <c r="I101" i="1" s="1"/>
  <c r="J100" i="1"/>
  <c r="P100" i="1"/>
  <c r="T100" i="1" s="1"/>
  <c r="N100" i="1"/>
  <c r="M100" i="1" s="1"/>
  <c r="H100" i="1"/>
  <c r="I100" i="1" s="1"/>
  <c r="J99" i="1"/>
  <c r="U99" i="1" s="1"/>
  <c r="P99" i="1"/>
  <c r="V99" i="1"/>
  <c r="N99" i="1"/>
  <c r="O99" i="1" s="1"/>
  <c r="H99" i="1"/>
  <c r="G99" i="1" s="1"/>
  <c r="I99" i="1"/>
  <c r="J98" i="1"/>
  <c r="P98" i="1"/>
  <c r="N98" i="1"/>
  <c r="O98" i="1" s="1"/>
  <c r="M98" i="1"/>
  <c r="H98" i="1"/>
  <c r="G98" i="1" s="1"/>
  <c r="J97" i="1"/>
  <c r="P97" i="1"/>
  <c r="N97" i="1"/>
  <c r="O97" i="1" s="1"/>
  <c r="M97" i="1"/>
  <c r="H97" i="1"/>
  <c r="J96" i="1"/>
  <c r="P96" i="1"/>
  <c r="N96" i="1"/>
  <c r="O96" i="1" s="1"/>
  <c r="H96" i="1"/>
  <c r="I96" i="1" s="1"/>
  <c r="J95" i="1"/>
  <c r="P95" i="1"/>
  <c r="U95" i="1" s="1"/>
  <c r="N95" i="1"/>
  <c r="O95" i="1" s="1"/>
  <c r="H95" i="1"/>
  <c r="I95" i="1" s="1"/>
  <c r="J94" i="1"/>
  <c r="P94" i="1"/>
  <c r="N94" i="1"/>
  <c r="O94" i="1" s="1"/>
  <c r="M94" i="1"/>
  <c r="H94" i="1"/>
  <c r="G94" i="1" s="1"/>
  <c r="I94" i="1"/>
  <c r="J93" i="1"/>
  <c r="V93" i="1" s="1"/>
  <c r="P93" i="1"/>
  <c r="N93" i="1"/>
  <c r="M93" i="1" s="1"/>
  <c r="O93" i="1"/>
  <c r="H93" i="1"/>
  <c r="I93" i="1" s="1"/>
  <c r="J92" i="1"/>
  <c r="T92" i="1" s="1"/>
  <c r="P92" i="1"/>
  <c r="N92" i="1"/>
  <c r="M92" i="1" s="1"/>
  <c r="O92" i="1"/>
  <c r="H92" i="1"/>
  <c r="G92" i="1" s="1"/>
  <c r="J91" i="1"/>
  <c r="P91" i="1"/>
  <c r="S91" i="1"/>
  <c r="N91" i="1"/>
  <c r="H91" i="1"/>
  <c r="G91" i="1" s="1"/>
  <c r="I91" i="1"/>
  <c r="J90" i="1"/>
  <c r="P90" i="1"/>
  <c r="U90" i="1"/>
  <c r="N90" i="1"/>
  <c r="O90" i="1" s="1"/>
  <c r="H90" i="1"/>
  <c r="G90" i="1" s="1"/>
  <c r="I90" i="1"/>
  <c r="J89" i="1"/>
  <c r="P89" i="1"/>
  <c r="T89" i="1" s="1"/>
  <c r="U89" i="1"/>
  <c r="N89" i="1"/>
  <c r="O89" i="1" s="1"/>
  <c r="H89" i="1"/>
  <c r="I89" i="1" s="1"/>
  <c r="J88" i="1"/>
  <c r="V88" i="1" s="1"/>
  <c r="P88" i="1"/>
  <c r="T88" i="1"/>
  <c r="N88" i="1"/>
  <c r="M88" i="1" s="1"/>
  <c r="O88" i="1"/>
  <c r="H88" i="1"/>
  <c r="I88" i="1"/>
  <c r="G88" i="1"/>
  <c r="J87" i="1"/>
  <c r="V87" i="1" s="1"/>
  <c r="P87" i="1"/>
  <c r="N87" i="1"/>
  <c r="H87" i="1"/>
  <c r="I87" i="1" s="1"/>
  <c r="J86" i="1"/>
  <c r="V86" i="1" s="1"/>
  <c r="P86" i="1"/>
  <c r="N86" i="1"/>
  <c r="O86" i="1" s="1"/>
  <c r="H86" i="1"/>
  <c r="G86" i="1" s="1"/>
  <c r="J85" i="1"/>
  <c r="V85" i="1" s="1"/>
  <c r="P85" i="1"/>
  <c r="N85" i="1"/>
  <c r="O85" i="1"/>
  <c r="M85" i="1"/>
  <c r="H85" i="1"/>
  <c r="G85" i="1" s="1"/>
  <c r="I85" i="1"/>
  <c r="J84" i="1"/>
  <c r="P84" i="1"/>
  <c r="T84" i="1" s="1"/>
  <c r="N84" i="1"/>
  <c r="H84" i="1"/>
  <c r="I84" i="1" s="1"/>
  <c r="G84" i="1"/>
  <c r="J83" i="1"/>
  <c r="P83" i="1"/>
  <c r="V83" i="1" s="1"/>
  <c r="N83" i="1"/>
  <c r="O83" i="1" s="1"/>
  <c r="H83" i="1"/>
  <c r="I83" i="1" s="1"/>
  <c r="G83" i="1"/>
  <c r="J82" i="1"/>
  <c r="P82" i="1"/>
  <c r="S82" i="1" s="1"/>
  <c r="T82" i="1"/>
  <c r="N82" i="1"/>
  <c r="O82" i="1" s="1"/>
  <c r="H82" i="1"/>
  <c r="G82" i="1" s="1"/>
  <c r="J81" i="1"/>
  <c r="T81" i="1" s="1"/>
  <c r="P81" i="1"/>
  <c r="S81" i="1"/>
  <c r="N81" i="1"/>
  <c r="O81" i="1"/>
  <c r="M81" i="1"/>
  <c r="H81" i="1"/>
  <c r="G81" i="1" s="1"/>
  <c r="I81" i="1"/>
  <c r="J80" i="1"/>
  <c r="P80" i="1"/>
  <c r="T80" i="1"/>
  <c r="N80" i="1"/>
  <c r="O80" i="1" s="1"/>
  <c r="H80" i="1"/>
  <c r="I80" i="1" s="1"/>
  <c r="J79" i="1"/>
  <c r="P79" i="1"/>
  <c r="V79" i="1" s="1"/>
  <c r="U79" i="1"/>
  <c r="N79" i="1"/>
  <c r="O79" i="1" s="1"/>
  <c r="M79" i="1"/>
  <c r="H79" i="1"/>
  <c r="I79" i="1"/>
  <c r="G79" i="1"/>
  <c r="J78" i="1"/>
  <c r="P78" i="1"/>
  <c r="N78" i="1"/>
  <c r="O78" i="1" s="1"/>
  <c r="H78" i="1"/>
  <c r="G78" i="1" s="1"/>
  <c r="B75" i="1"/>
  <c r="I74" i="1"/>
  <c r="E74" i="1"/>
  <c r="B74" i="1"/>
  <c r="J71" i="1"/>
  <c r="U71" i="1" s="1"/>
  <c r="P71" i="1"/>
  <c r="V71" i="1"/>
  <c r="S71" i="1"/>
  <c r="N71" i="1"/>
  <c r="M71" i="1" s="1"/>
  <c r="O71" i="1"/>
  <c r="H71" i="1"/>
  <c r="G71" i="1" s="1"/>
  <c r="J70" i="1"/>
  <c r="V70" i="1" s="1"/>
  <c r="P70" i="1"/>
  <c r="N70" i="1"/>
  <c r="O70" i="1" s="1"/>
  <c r="M70" i="1"/>
  <c r="H70" i="1"/>
  <c r="G70" i="1" s="1"/>
  <c r="I70" i="1"/>
  <c r="J69" i="1"/>
  <c r="V69" i="1" s="1"/>
  <c r="P69" i="1"/>
  <c r="N69" i="1"/>
  <c r="O69" i="1" s="1"/>
  <c r="H69" i="1"/>
  <c r="I69" i="1" s="1"/>
  <c r="J68" i="1"/>
  <c r="P68" i="1"/>
  <c r="U68" i="1" s="1"/>
  <c r="N68" i="1"/>
  <c r="O68" i="1" s="1"/>
  <c r="H68" i="1"/>
  <c r="I68" i="1" s="1"/>
  <c r="G68" i="1"/>
  <c r="J67" i="1"/>
  <c r="V67" i="1" s="1"/>
  <c r="P67" i="1"/>
  <c r="T67" i="1"/>
  <c r="N67" i="1"/>
  <c r="O67" i="1" s="1"/>
  <c r="M67" i="1"/>
  <c r="H67" i="1"/>
  <c r="I67" i="1" s="1"/>
  <c r="J66" i="1"/>
  <c r="P66" i="1"/>
  <c r="U66" i="1" s="1"/>
  <c r="N66" i="1"/>
  <c r="O66" i="1" s="1"/>
  <c r="H66" i="1"/>
  <c r="G66" i="1" s="1"/>
  <c r="J65" i="1"/>
  <c r="U65" i="1" s="1"/>
  <c r="P65" i="1"/>
  <c r="S65" i="1" s="1"/>
  <c r="T65" i="1"/>
  <c r="N65" i="1"/>
  <c r="O65" i="1" s="1"/>
  <c r="H65" i="1"/>
  <c r="I65" i="1" s="1"/>
  <c r="J64" i="1"/>
  <c r="P64" i="1"/>
  <c r="T64" i="1" s="1"/>
  <c r="N64" i="1"/>
  <c r="O64" i="1" s="1"/>
  <c r="H64" i="1"/>
  <c r="I64" i="1" s="1"/>
  <c r="J63" i="1"/>
  <c r="P63" i="1"/>
  <c r="V63" i="1" s="1"/>
  <c r="N63" i="1"/>
  <c r="O63" i="1" s="1"/>
  <c r="M63" i="1"/>
  <c r="H63" i="1"/>
  <c r="I63" i="1" s="1"/>
  <c r="J62" i="1"/>
  <c r="V62" i="1" s="1"/>
  <c r="P62" i="1"/>
  <c r="U62" i="1" s="1"/>
  <c r="T62" i="1"/>
  <c r="S62" i="1"/>
  <c r="N62" i="1"/>
  <c r="O62" i="1" s="1"/>
  <c r="H62" i="1"/>
  <c r="G62" i="1" s="1"/>
  <c r="J61" i="1"/>
  <c r="P61" i="1"/>
  <c r="S61" i="1" s="1"/>
  <c r="T61" i="1"/>
  <c r="N61" i="1"/>
  <c r="O61" i="1" s="1"/>
  <c r="H61" i="1"/>
  <c r="I61" i="1"/>
  <c r="G61" i="1"/>
  <c r="J60" i="1"/>
  <c r="P60" i="1"/>
  <c r="N60" i="1"/>
  <c r="O60" i="1" s="1"/>
  <c r="H60" i="1"/>
  <c r="I60" i="1" s="1"/>
  <c r="J59" i="1"/>
  <c r="V59" i="1" s="1"/>
  <c r="P59" i="1"/>
  <c r="N59" i="1"/>
  <c r="O59" i="1" s="1"/>
  <c r="H59" i="1"/>
  <c r="I59" i="1" s="1"/>
  <c r="G59" i="1"/>
  <c r="J58" i="1"/>
  <c r="T58" i="1" s="1"/>
  <c r="P58" i="1"/>
  <c r="S58" i="1" s="1"/>
  <c r="V58" i="1"/>
  <c r="N58" i="1"/>
  <c r="M58" i="1" s="1"/>
  <c r="O58" i="1"/>
  <c r="H58" i="1"/>
  <c r="G58" i="1" s="1"/>
  <c r="J57" i="1"/>
  <c r="U57" i="1" s="1"/>
  <c r="P57" i="1"/>
  <c r="V57" i="1"/>
  <c r="S57" i="1"/>
  <c r="N57" i="1"/>
  <c r="O57" i="1" s="1"/>
  <c r="M57" i="1"/>
  <c r="H57" i="1"/>
  <c r="I57" i="1"/>
  <c r="G57" i="1"/>
  <c r="J56" i="1"/>
  <c r="V56" i="1" s="1"/>
  <c r="P56" i="1"/>
  <c r="T56" i="1" s="1"/>
  <c r="N56" i="1"/>
  <c r="O56" i="1" s="1"/>
  <c r="H56" i="1"/>
  <c r="I56" i="1" s="1"/>
  <c r="J55" i="1"/>
  <c r="V55" i="1" s="1"/>
  <c r="P55" i="1"/>
  <c r="N55" i="1"/>
  <c r="O55" i="1" s="1"/>
  <c r="H55" i="1"/>
  <c r="I55" i="1" s="1"/>
  <c r="G55" i="1"/>
  <c r="J54" i="1"/>
  <c r="U54" i="1" s="1"/>
  <c r="P54" i="1"/>
  <c r="N54" i="1"/>
  <c r="O54" i="1" s="1"/>
  <c r="M54" i="1"/>
  <c r="H54" i="1"/>
  <c r="G54" i="1" s="1"/>
  <c r="I54" i="1"/>
  <c r="J53" i="1"/>
  <c r="P53" i="1"/>
  <c r="N53" i="1"/>
  <c r="O53" i="1" s="1"/>
  <c r="H53" i="1"/>
  <c r="I53" i="1" s="1"/>
  <c r="P52" i="1"/>
  <c r="N52" i="1"/>
  <c r="O52" i="1" s="1"/>
  <c r="H52" i="1"/>
  <c r="I52" i="1" s="1"/>
  <c r="P51" i="1"/>
  <c r="N51" i="1"/>
  <c r="O51" i="1" s="1"/>
  <c r="H51" i="1"/>
  <c r="G51" i="1" s="1"/>
  <c r="P50" i="1"/>
  <c r="N50" i="1"/>
  <c r="O50" i="1" s="1"/>
  <c r="H50" i="1"/>
  <c r="G50" i="1" s="1"/>
  <c r="P49" i="1"/>
  <c r="N49" i="1"/>
  <c r="M49" i="1" s="1"/>
  <c r="H49" i="1"/>
  <c r="G49" i="1" s="1"/>
  <c r="J48" i="1"/>
  <c r="V48" i="1" s="1"/>
  <c r="P48" i="1"/>
  <c r="N48" i="1"/>
  <c r="O48" i="1" s="1"/>
  <c r="H48" i="1"/>
  <c r="I48" i="1" s="1"/>
  <c r="P47" i="1"/>
  <c r="N47" i="1"/>
  <c r="O47" i="1" s="1"/>
  <c r="H47" i="1"/>
  <c r="I47" i="1" s="1"/>
  <c r="P46" i="1"/>
  <c r="N46" i="1"/>
  <c r="M46" i="1" s="1"/>
  <c r="O46" i="1"/>
  <c r="H46" i="1"/>
  <c r="G46" i="1" s="1"/>
  <c r="P45" i="1"/>
  <c r="N45" i="1"/>
  <c r="O45" i="1" s="1"/>
  <c r="H45" i="1"/>
  <c r="G45" i="1" s="1"/>
  <c r="P44" i="1"/>
  <c r="N44" i="1"/>
  <c r="O44" i="1" s="1"/>
  <c r="H44" i="1"/>
  <c r="I44" i="1" s="1"/>
  <c r="P43" i="1"/>
  <c r="N43" i="1"/>
  <c r="O43" i="1" s="1"/>
  <c r="H43" i="1"/>
  <c r="G43" i="1" s="1"/>
  <c r="P42" i="1"/>
  <c r="N42" i="1"/>
  <c r="O42" i="1" s="1"/>
  <c r="H42" i="1"/>
  <c r="G42" i="1" s="1"/>
  <c r="B39" i="1"/>
  <c r="I38" i="1"/>
  <c r="E38" i="1"/>
  <c r="B38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J25" i="1"/>
  <c r="J23" i="1"/>
  <c r="T23" i="1" s="1"/>
  <c r="J22" i="1"/>
  <c r="U22" i="1" s="1"/>
  <c r="H6" i="1"/>
  <c r="I6" i="1" s="1"/>
  <c r="N29" i="1"/>
  <c r="O29" i="1" s="1"/>
  <c r="H29" i="1"/>
  <c r="G29" i="1" s="1"/>
  <c r="N28" i="1"/>
  <c r="M28" i="1" s="1"/>
  <c r="H28" i="1"/>
  <c r="I28" i="1" s="1"/>
  <c r="N27" i="1"/>
  <c r="O27" i="1" s="1"/>
  <c r="H27" i="1"/>
  <c r="G27" i="1" s="1"/>
  <c r="N26" i="1"/>
  <c r="O26" i="1" s="1"/>
  <c r="H26" i="1"/>
  <c r="I26" i="1" s="1"/>
  <c r="N25" i="1"/>
  <c r="M25" i="1" s="1"/>
  <c r="H25" i="1"/>
  <c r="I25" i="1" s="1"/>
  <c r="N24" i="1"/>
  <c r="M24" i="1" s="1"/>
  <c r="H24" i="1"/>
  <c r="G24" i="1" s="1"/>
  <c r="N35" i="1"/>
  <c r="O35" i="1" s="1"/>
  <c r="H35" i="1"/>
  <c r="I35" i="1" s="1"/>
  <c r="N34" i="1"/>
  <c r="M34" i="1" s="1"/>
  <c r="H34" i="1"/>
  <c r="I34" i="1" s="1"/>
  <c r="N33" i="1"/>
  <c r="M33" i="1" s="1"/>
  <c r="H33" i="1"/>
  <c r="I33" i="1" s="1"/>
  <c r="N32" i="1"/>
  <c r="M32" i="1" s="1"/>
  <c r="H32" i="1"/>
  <c r="I32" i="1" s="1"/>
  <c r="N31" i="1"/>
  <c r="O31" i="1" s="1"/>
  <c r="H31" i="1"/>
  <c r="I31" i="1" s="1"/>
  <c r="N30" i="1"/>
  <c r="O30" i="1" s="1"/>
  <c r="H30" i="1"/>
  <c r="I30" i="1" s="1"/>
  <c r="N23" i="1"/>
  <c r="M23" i="1" s="1"/>
  <c r="H23" i="1"/>
  <c r="I23" i="1" s="1"/>
  <c r="N22" i="1"/>
  <c r="O22" i="1" s="1"/>
  <c r="M22" i="1"/>
  <c r="H22" i="1"/>
  <c r="I22" i="1" s="1"/>
  <c r="N21" i="1"/>
  <c r="O21" i="1" s="1"/>
  <c r="H21" i="1"/>
  <c r="I21" i="1" s="1"/>
  <c r="N20" i="1"/>
  <c r="O20" i="1" s="1"/>
  <c r="H20" i="1"/>
  <c r="I20" i="1" s="1"/>
  <c r="N19" i="1"/>
  <c r="O19" i="1" s="1"/>
  <c r="H19" i="1"/>
  <c r="I19" i="1" s="1"/>
  <c r="N18" i="1"/>
  <c r="M18" i="1" s="1"/>
  <c r="H18" i="1"/>
  <c r="I18" i="1" s="1"/>
  <c r="N17" i="1"/>
  <c r="M17" i="1" s="1"/>
  <c r="H17" i="1"/>
  <c r="G17" i="1" s="1"/>
  <c r="N16" i="1"/>
  <c r="O16" i="1" s="1"/>
  <c r="H16" i="1"/>
  <c r="I16" i="1" s="1"/>
  <c r="N15" i="1"/>
  <c r="M15" i="1" s="1"/>
  <c r="H15" i="1"/>
  <c r="I15" i="1" s="1"/>
  <c r="N14" i="1"/>
  <c r="O14" i="1" s="1"/>
  <c r="H14" i="1"/>
  <c r="I14" i="1" s="1"/>
  <c r="N13" i="1"/>
  <c r="O13" i="1" s="1"/>
  <c r="H13" i="1"/>
  <c r="I13" i="1" s="1"/>
  <c r="N12" i="1"/>
  <c r="O12" i="1" s="1"/>
  <c r="M12" i="1"/>
  <c r="H12" i="1"/>
  <c r="I12" i="1" s="1"/>
  <c r="N11" i="1"/>
  <c r="O11" i="1" s="1"/>
  <c r="H11" i="1"/>
  <c r="G11" i="1" s="1"/>
  <c r="N10" i="1"/>
  <c r="M10" i="1" s="1"/>
  <c r="H10" i="1"/>
  <c r="I10" i="1" s="1"/>
  <c r="N9" i="1"/>
  <c r="O9" i="1" s="1"/>
  <c r="H9" i="1"/>
  <c r="I9" i="1" s="1"/>
  <c r="N8" i="1"/>
  <c r="O8" i="1"/>
  <c r="M8" i="1"/>
  <c r="H8" i="1"/>
  <c r="I8" i="1" s="1"/>
  <c r="H7" i="1"/>
  <c r="I7" i="1" s="1"/>
  <c r="N7" i="1"/>
  <c r="M7" i="1" s="1"/>
  <c r="O7" i="1"/>
  <c r="N6" i="1"/>
  <c r="O6" i="1" s="1"/>
  <c r="I2" i="1"/>
  <c r="B3" i="1"/>
  <c r="B2" i="1"/>
  <c r="J38" i="3"/>
  <c r="J44" i="3"/>
  <c r="J45" i="3"/>
  <c r="J46" i="3"/>
  <c r="G53" i="1" l="1"/>
  <c r="U53" i="1"/>
  <c r="J52" i="1"/>
  <c r="V52" i="1" s="1"/>
  <c r="J51" i="1"/>
  <c r="U51" i="1" s="1"/>
  <c r="J50" i="1"/>
  <c r="V50" i="1" s="1"/>
  <c r="J49" i="1"/>
  <c r="U49" i="1" s="1"/>
  <c r="I49" i="1"/>
  <c r="G48" i="1"/>
  <c r="J47" i="1"/>
  <c r="V47" i="1" s="1"/>
  <c r="G47" i="1"/>
  <c r="J46" i="1"/>
  <c r="V46" i="1" s="1"/>
  <c r="J45" i="1"/>
  <c r="U45" i="1" s="1"/>
  <c r="I45" i="1"/>
  <c r="J44" i="1"/>
  <c r="V44" i="1" s="1"/>
  <c r="G44" i="1"/>
  <c r="J43" i="1"/>
  <c r="T43" i="1"/>
  <c r="J42" i="1"/>
  <c r="V42" i="1" s="1"/>
  <c r="I43" i="1"/>
  <c r="M45" i="1"/>
  <c r="M47" i="1"/>
  <c r="O49" i="1"/>
  <c r="T45" i="1"/>
  <c r="I51" i="1"/>
  <c r="J35" i="1"/>
  <c r="V35" i="1" s="1"/>
  <c r="J34" i="1"/>
  <c r="J33" i="1"/>
  <c r="S33" i="1" s="1"/>
  <c r="J32" i="1"/>
  <c r="J31" i="1"/>
  <c r="J30" i="1"/>
  <c r="J29" i="1"/>
  <c r="J28" i="1"/>
  <c r="V28" i="1" s="1"/>
  <c r="J27" i="1"/>
  <c r="J26" i="1"/>
  <c r="S26" i="1" s="1"/>
  <c r="J24" i="1"/>
  <c r="T24" i="1" s="1"/>
  <c r="J21" i="1"/>
  <c r="J20" i="1"/>
  <c r="V20" i="1" s="1"/>
  <c r="J19" i="1"/>
  <c r="V19" i="1" s="1"/>
  <c r="J18" i="1"/>
  <c r="V18" i="1" s="1"/>
  <c r="T25" i="1"/>
  <c r="V23" i="1"/>
  <c r="G21" i="1"/>
  <c r="V32" i="1"/>
  <c r="U23" i="1"/>
  <c r="V21" i="1"/>
  <c r="V33" i="1"/>
  <c r="U42" i="1"/>
  <c r="I29" i="1"/>
  <c r="U31" i="1"/>
  <c r="I27" i="1"/>
  <c r="T29" i="1"/>
  <c r="G18" i="1"/>
  <c r="G34" i="1"/>
  <c r="T26" i="1"/>
  <c r="T27" i="1"/>
  <c r="S31" i="1"/>
  <c r="O34" i="1"/>
  <c r="G26" i="1"/>
  <c r="T31" i="1"/>
  <c r="M29" i="1"/>
  <c r="V34" i="1"/>
  <c r="M35" i="1"/>
  <c r="V30" i="1"/>
  <c r="G33" i="1"/>
  <c r="O33" i="1"/>
  <c r="T22" i="1"/>
  <c r="G20" i="1"/>
  <c r="S22" i="1"/>
  <c r="I24" i="1"/>
  <c r="S24" i="1"/>
  <c r="O24" i="1"/>
  <c r="M21" i="1"/>
  <c r="T42" i="1"/>
  <c r="G16" i="1"/>
  <c r="J8" i="1"/>
  <c r="T8" i="1" s="1"/>
  <c r="O91" i="1"/>
  <c r="M91" i="1"/>
  <c r="M124" i="1"/>
  <c r="O124" i="1"/>
  <c r="M6" i="1"/>
  <c r="M13" i="1"/>
  <c r="G22" i="1"/>
  <c r="S23" i="1"/>
  <c r="M26" i="1"/>
  <c r="S47" i="1"/>
  <c r="V54" i="1"/>
  <c r="G63" i="1"/>
  <c r="G67" i="1"/>
  <c r="U70" i="1"/>
  <c r="S79" i="1"/>
  <c r="S89" i="1"/>
  <c r="G95" i="1"/>
  <c r="G10" i="1"/>
  <c r="O17" i="1"/>
  <c r="T44" i="1"/>
  <c r="I46" i="1"/>
  <c r="T47" i="1"/>
  <c r="T54" i="1"/>
  <c r="V64" i="1"/>
  <c r="T79" i="1"/>
  <c r="T96" i="1"/>
  <c r="M103" i="1"/>
  <c r="O105" i="1"/>
  <c r="T106" i="1"/>
  <c r="V119" i="1"/>
  <c r="G126" i="1"/>
  <c r="I126" i="1"/>
  <c r="O128" i="1"/>
  <c r="S141" i="1"/>
  <c r="S163" i="1"/>
  <c r="U163" i="1"/>
  <c r="M168" i="1"/>
  <c r="O168" i="1"/>
  <c r="M173" i="1"/>
  <c r="O173" i="1"/>
  <c r="M175" i="1"/>
  <c r="O175" i="1"/>
  <c r="S177" i="1"/>
  <c r="O196" i="1"/>
  <c r="M196" i="1"/>
  <c r="I203" i="1"/>
  <c r="U209" i="1"/>
  <c r="O250" i="1"/>
  <c r="M250" i="1"/>
  <c r="T297" i="1"/>
  <c r="I268" i="1"/>
  <c r="G268" i="1"/>
  <c r="U297" i="1"/>
  <c r="V68" i="1"/>
  <c r="T134" i="1"/>
  <c r="U134" i="1"/>
  <c r="U143" i="1"/>
  <c r="I164" i="1"/>
  <c r="G164" i="1"/>
  <c r="T168" i="1"/>
  <c r="U168" i="1"/>
  <c r="G190" i="1"/>
  <c r="I190" i="1"/>
  <c r="U205" i="1"/>
  <c r="T205" i="1"/>
  <c r="O212" i="1"/>
  <c r="M212" i="1"/>
  <c r="M214" i="1"/>
  <c r="O214" i="1"/>
  <c r="T238" i="1"/>
  <c r="S238" i="1"/>
  <c r="U263" i="1"/>
  <c r="S263" i="1"/>
  <c r="I300" i="1"/>
  <c r="G300" i="1"/>
  <c r="U313" i="1"/>
  <c r="T313" i="1"/>
  <c r="U321" i="1"/>
  <c r="T321" i="1"/>
  <c r="G30" i="1"/>
  <c r="G32" i="1"/>
  <c r="V22" i="1"/>
  <c r="I42" i="1"/>
  <c r="M43" i="1"/>
  <c r="V51" i="1"/>
  <c r="M53" i="1"/>
  <c r="U61" i="1"/>
  <c r="U82" i="1"/>
  <c r="V84" i="1"/>
  <c r="V89" i="1"/>
  <c r="T91" i="1"/>
  <c r="T99" i="1"/>
  <c r="V101" i="1"/>
  <c r="V103" i="1"/>
  <c r="T105" i="1"/>
  <c r="U115" i="1"/>
  <c r="T115" i="1"/>
  <c r="I118" i="1"/>
  <c r="V124" i="1"/>
  <c r="I137" i="1"/>
  <c r="G137" i="1"/>
  <c r="M155" i="1"/>
  <c r="O155" i="1"/>
  <c r="M164" i="1"/>
  <c r="O164" i="1"/>
  <c r="V173" i="1"/>
  <c r="G178" i="1"/>
  <c r="T214" i="1"/>
  <c r="U214" i="1"/>
  <c r="V242" i="1"/>
  <c r="U248" i="1"/>
  <c r="T248" i="1"/>
  <c r="I262" i="1"/>
  <c r="G262" i="1"/>
  <c r="I284" i="1"/>
  <c r="G284" i="1"/>
  <c r="O306" i="1"/>
  <c r="V313" i="1"/>
  <c r="T317" i="1"/>
  <c r="S317" i="1"/>
  <c r="V321" i="1"/>
  <c r="U141" i="1"/>
  <c r="V141" i="1"/>
  <c r="G102" i="1"/>
  <c r="I102" i="1"/>
  <c r="M122" i="1"/>
  <c r="O122" i="1"/>
  <c r="U153" i="1"/>
  <c r="T153" i="1"/>
  <c r="I169" i="1"/>
  <c r="G169" i="1"/>
  <c r="I186" i="1"/>
  <c r="G186" i="1"/>
  <c r="M210" i="1"/>
  <c r="O210" i="1"/>
  <c r="I280" i="1"/>
  <c r="G280" i="1"/>
  <c r="G12" i="1"/>
  <c r="O15" i="1"/>
  <c r="T18" i="1"/>
  <c r="M30" i="1"/>
  <c r="O32" i="1"/>
  <c r="V24" i="1"/>
  <c r="S18" i="1"/>
  <c r="U30" i="1"/>
  <c r="M42" i="1"/>
  <c r="S43" i="1"/>
  <c r="G52" i="1"/>
  <c r="U58" i="1"/>
  <c r="V60" i="1"/>
  <c r="U67" i="1"/>
  <c r="V78" i="1"/>
  <c r="M80" i="1"/>
  <c r="V81" i="1"/>
  <c r="G87" i="1"/>
  <c r="I92" i="1"/>
  <c r="T97" i="1"/>
  <c r="M102" i="1"/>
  <c r="M104" i="1"/>
  <c r="I116" i="1"/>
  <c r="O129" i="1"/>
  <c r="M131" i="1"/>
  <c r="S137" i="1"/>
  <c r="V153" i="1"/>
  <c r="M169" i="1"/>
  <c r="O169" i="1"/>
  <c r="V176" i="1"/>
  <c r="O178" i="1"/>
  <c r="M178" i="1"/>
  <c r="T190" i="1"/>
  <c r="G193" i="1"/>
  <c r="V275" i="1"/>
  <c r="O278" i="1"/>
  <c r="M278" i="1"/>
  <c r="M84" i="1"/>
  <c r="O84" i="1"/>
  <c r="G97" i="1"/>
  <c r="I97" i="1"/>
  <c r="V227" i="1"/>
  <c r="U227" i="1"/>
  <c r="V95" i="1"/>
  <c r="S95" i="1"/>
  <c r="S126" i="1"/>
  <c r="U126" i="1"/>
  <c r="G199" i="1"/>
  <c r="I199" i="1"/>
  <c r="T244" i="1"/>
  <c r="V244" i="1"/>
  <c r="U244" i="1"/>
  <c r="G35" i="1"/>
  <c r="M27" i="1"/>
  <c r="V25" i="1"/>
  <c r="V31" i="1"/>
  <c r="V43" i="1"/>
  <c r="M48" i="1"/>
  <c r="M50" i="1"/>
  <c r="T55" i="1"/>
  <c r="G64" i="1"/>
  <c r="G96" i="1"/>
  <c r="O100" i="1"/>
  <c r="S118" i="1"/>
  <c r="U118" i="1"/>
  <c r="S120" i="1"/>
  <c r="U122" i="1"/>
  <c r="I125" i="1"/>
  <c r="I127" i="1"/>
  <c r="G127" i="1"/>
  <c r="T151" i="1"/>
  <c r="G160" i="1"/>
  <c r="I160" i="1"/>
  <c r="O162" i="1"/>
  <c r="M162" i="1"/>
  <c r="I165" i="1"/>
  <c r="G165" i="1"/>
  <c r="T169" i="1"/>
  <c r="U186" i="1"/>
  <c r="O197" i="1"/>
  <c r="M197" i="1"/>
  <c r="I237" i="1"/>
  <c r="G237" i="1"/>
  <c r="S239" i="1"/>
  <c r="M264" i="1"/>
  <c r="O264" i="1"/>
  <c r="U266" i="1"/>
  <c r="I269" i="1"/>
  <c r="G269" i="1"/>
  <c r="T271" i="1"/>
  <c r="G274" i="1"/>
  <c r="T280" i="1"/>
  <c r="I296" i="1"/>
  <c r="G296" i="1"/>
  <c r="V199" i="1"/>
  <c r="M237" i="1"/>
  <c r="O237" i="1"/>
  <c r="I312" i="1"/>
  <c r="G312" i="1"/>
  <c r="S45" i="1"/>
  <c r="G23" i="1"/>
  <c r="G31" i="1"/>
  <c r="U27" i="1"/>
  <c r="V27" i="1"/>
  <c r="U21" i="1"/>
  <c r="U43" i="1"/>
  <c r="U50" i="1"/>
  <c r="M52" i="1"/>
  <c r="M64" i="1"/>
  <c r="U83" i="1"/>
  <c r="O87" i="1"/>
  <c r="M87" i="1"/>
  <c r="M96" i="1"/>
  <c r="I123" i="1"/>
  <c r="G123" i="1"/>
  <c r="U135" i="1"/>
  <c r="M138" i="1"/>
  <c r="O138" i="1"/>
  <c r="U167" i="1"/>
  <c r="G170" i="1"/>
  <c r="T174" i="1"/>
  <c r="S174" i="1"/>
  <c r="I191" i="1"/>
  <c r="G191" i="1"/>
  <c r="I202" i="1"/>
  <c r="G202" i="1"/>
  <c r="G207" i="1"/>
  <c r="I299" i="1"/>
  <c r="G299" i="1"/>
  <c r="M307" i="1"/>
  <c r="O307" i="1"/>
  <c r="S29" i="1"/>
  <c r="U32" i="1"/>
  <c r="V45" i="1"/>
  <c r="M61" i="1"/>
  <c r="M82" i="1"/>
  <c r="S85" i="1"/>
  <c r="T87" i="1"/>
  <c r="G105" i="1"/>
  <c r="V107" i="1"/>
  <c r="S116" i="1"/>
  <c r="V116" i="1"/>
  <c r="U125" i="1"/>
  <c r="S135" i="1"/>
  <c r="V135" i="1"/>
  <c r="M179" i="1"/>
  <c r="O179" i="1"/>
  <c r="M202" i="1"/>
  <c r="O202" i="1"/>
  <c r="V232" i="1"/>
  <c r="S232" i="1"/>
  <c r="O294" i="1"/>
  <c r="M294" i="1"/>
  <c r="M198" i="1"/>
  <c r="O198" i="1"/>
  <c r="M9" i="1"/>
  <c r="I17" i="1"/>
  <c r="M31" i="1"/>
  <c r="O28" i="1"/>
  <c r="J10" i="1"/>
  <c r="V10" i="1" s="1"/>
  <c r="S35" i="1"/>
  <c r="T48" i="1"/>
  <c r="I58" i="1"/>
  <c r="M59" i="1"/>
  <c r="V66" i="1"/>
  <c r="M68" i="1"/>
  <c r="U85" i="1"/>
  <c r="V96" i="1"/>
  <c r="U98" i="1"/>
  <c r="G103" i="1"/>
  <c r="I117" i="1"/>
  <c r="M121" i="1"/>
  <c r="S123" i="1"/>
  <c r="G132" i="1"/>
  <c r="U160" i="1"/>
  <c r="S160" i="1"/>
  <c r="M163" i="1"/>
  <c r="O163" i="1"/>
  <c r="V165" i="1"/>
  <c r="U165" i="1"/>
  <c r="T165" i="1"/>
  <c r="O170" i="1"/>
  <c r="M170" i="1"/>
  <c r="I205" i="1"/>
  <c r="V226" i="1"/>
  <c r="S226" i="1"/>
  <c r="V245" i="1"/>
  <c r="O267" i="1"/>
  <c r="M267" i="1"/>
  <c r="M303" i="1"/>
  <c r="O303" i="1"/>
  <c r="U322" i="1"/>
  <c r="T322" i="1"/>
  <c r="S106" i="1"/>
  <c r="M136" i="1"/>
  <c r="O136" i="1"/>
  <c r="O150" i="1"/>
  <c r="T163" i="1"/>
  <c r="T187" i="1"/>
  <c r="V187" i="1"/>
  <c r="U187" i="1"/>
  <c r="I198" i="1"/>
  <c r="V200" i="1"/>
  <c r="M229" i="1"/>
  <c r="O229" i="1"/>
  <c r="U231" i="1"/>
  <c r="S231" i="1"/>
  <c r="M233" i="1"/>
  <c r="O233" i="1"/>
  <c r="I248" i="1"/>
  <c r="G248" i="1"/>
  <c r="O270" i="1"/>
  <c r="M270" i="1"/>
  <c r="O287" i="1"/>
  <c r="M287" i="1"/>
  <c r="V322" i="1"/>
  <c r="S305" i="1"/>
  <c r="V168" i="1"/>
  <c r="V201" i="1"/>
  <c r="V203" i="1"/>
  <c r="G266" i="1"/>
  <c r="U272" i="1"/>
  <c r="I295" i="1"/>
  <c r="G297" i="1"/>
  <c r="M298" i="1"/>
  <c r="U299" i="1"/>
  <c r="I304" i="1"/>
  <c r="T305" i="1"/>
  <c r="V310" i="1"/>
  <c r="V318" i="1"/>
  <c r="U87" i="1"/>
  <c r="V90" i="1"/>
  <c r="T121" i="1"/>
  <c r="S140" i="1"/>
  <c r="T143" i="1"/>
  <c r="T150" i="1"/>
  <c r="U152" i="1"/>
  <c r="V155" i="1"/>
  <c r="S190" i="1"/>
  <c r="S224" i="1"/>
  <c r="S279" i="1"/>
  <c r="T281" i="1"/>
  <c r="I285" i="1"/>
  <c r="S302" i="1"/>
  <c r="V305" i="1"/>
  <c r="I307" i="1"/>
  <c r="G313" i="1"/>
  <c r="S142" i="1"/>
  <c r="V178" i="1"/>
  <c r="T194" i="1"/>
  <c r="S196" i="1"/>
  <c r="U200" i="1"/>
  <c r="T211" i="1"/>
  <c r="V235" i="1"/>
  <c r="V238" i="1"/>
  <c r="V241" i="1"/>
  <c r="V249" i="1"/>
  <c r="S266" i="1"/>
  <c r="S297" i="1"/>
  <c r="V302" i="1"/>
  <c r="T309" i="1"/>
  <c r="U86" i="1"/>
  <c r="V92" i="1"/>
  <c r="V94" i="1"/>
  <c r="U114" i="1"/>
  <c r="S127" i="1"/>
  <c r="V131" i="1"/>
  <c r="S133" i="1"/>
  <c r="O137" i="1"/>
  <c r="M139" i="1"/>
  <c r="G143" i="1"/>
  <c r="T154" i="1"/>
  <c r="V156" i="1"/>
  <c r="M158" i="1"/>
  <c r="I163" i="1"/>
  <c r="I168" i="1"/>
  <c r="G171" i="1"/>
  <c r="S172" i="1"/>
  <c r="G176" i="1"/>
  <c r="I179" i="1"/>
  <c r="M193" i="1"/>
  <c r="G195" i="1"/>
  <c r="O199" i="1"/>
  <c r="G201" i="1"/>
  <c r="S204" i="1"/>
  <c r="O206" i="1"/>
  <c r="I210" i="1"/>
  <c r="M213" i="1"/>
  <c r="V214" i="1"/>
  <c r="V223" i="1"/>
  <c r="G231" i="1"/>
  <c r="G236" i="1"/>
  <c r="M239" i="1"/>
  <c r="G244" i="1"/>
  <c r="T251" i="1"/>
  <c r="G259" i="1"/>
  <c r="M262" i="1"/>
  <c r="V267" i="1"/>
  <c r="S269" i="1"/>
  <c r="O280" i="1"/>
  <c r="U282" i="1"/>
  <c r="V295" i="1"/>
  <c r="S298" i="1"/>
  <c r="O300" i="1"/>
  <c r="S301" i="1"/>
  <c r="S304" i="1"/>
  <c r="G310" i="1"/>
  <c r="V311" i="1"/>
  <c r="M316" i="1"/>
  <c r="G318" i="1"/>
  <c r="V323" i="1"/>
  <c r="M188" i="1"/>
  <c r="S208" i="1"/>
  <c r="I215" i="1"/>
  <c r="U225" i="1"/>
  <c r="O245" i="1"/>
  <c r="M247" i="1"/>
  <c r="O265" i="1"/>
  <c r="T273" i="1"/>
  <c r="M277" i="1"/>
  <c r="G305" i="1"/>
  <c r="S151" i="1"/>
  <c r="V161" i="1"/>
  <c r="S169" i="1"/>
  <c r="U177" i="1"/>
  <c r="S260" i="1"/>
  <c r="U271" i="1"/>
  <c r="T285" i="1"/>
  <c r="V100" i="1"/>
  <c r="T102" i="1"/>
  <c r="T124" i="1"/>
  <c r="T166" i="1"/>
  <c r="T171" i="1"/>
  <c r="V179" i="1"/>
  <c r="T193" i="1"/>
  <c r="U210" i="1"/>
  <c r="T212" i="1"/>
  <c r="U229" i="1"/>
  <c r="T265" i="1"/>
  <c r="O272" i="1"/>
  <c r="G278" i="1"/>
  <c r="S294" i="1"/>
  <c r="S312" i="1"/>
  <c r="T320" i="1"/>
  <c r="J17" i="1"/>
  <c r="T17" i="1" s="1"/>
  <c r="J16" i="1"/>
  <c r="V16" i="1" s="1"/>
  <c r="M16" i="1"/>
  <c r="J15" i="1"/>
  <c r="T15" i="1" s="1"/>
  <c r="J14" i="1"/>
  <c r="V14" i="1" s="1"/>
  <c r="J13" i="1"/>
  <c r="V13" i="1" s="1"/>
  <c r="J12" i="1"/>
  <c r="T12" i="1" s="1"/>
  <c r="J11" i="1"/>
  <c r="T11" i="1" s="1"/>
  <c r="I11" i="1"/>
  <c r="M11" i="1"/>
  <c r="U9" i="1"/>
  <c r="J9" i="1"/>
  <c r="V9" i="1" s="1"/>
  <c r="G9" i="1"/>
  <c r="V8" i="1"/>
  <c r="G8" i="1"/>
  <c r="S8" i="1"/>
  <c r="U8" i="1"/>
  <c r="J7" i="1"/>
  <c r="V6" i="1"/>
  <c r="G6" i="1"/>
  <c r="S59" i="1"/>
  <c r="U80" i="1"/>
  <c r="S80" i="1"/>
  <c r="S93" i="1"/>
  <c r="U104" i="1"/>
  <c r="S104" i="1"/>
  <c r="M191" i="1"/>
  <c r="O191" i="1"/>
  <c r="I212" i="1"/>
  <c r="G212" i="1"/>
  <c r="T213" i="1"/>
  <c r="U213" i="1"/>
  <c r="V215" i="1"/>
  <c r="S215" i="1"/>
  <c r="I225" i="1"/>
  <c r="G225" i="1"/>
  <c r="T240" i="1"/>
  <c r="S240" i="1"/>
  <c r="G316" i="1"/>
  <c r="I316" i="1"/>
  <c r="U11" i="1"/>
  <c r="U33" i="1"/>
  <c r="S25" i="1"/>
  <c r="T33" i="1"/>
  <c r="M44" i="1"/>
  <c r="S50" i="1"/>
  <c r="S53" i="1"/>
  <c r="T59" i="1"/>
  <c r="V65" i="1"/>
  <c r="T68" i="1"/>
  <c r="T71" i="1"/>
  <c r="U88" i="1"/>
  <c r="S88" i="1"/>
  <c r="M90" i="1"/>
  <c r="V91" i="1"/>
  <c r="T93" i="1"/>
  <c r="M95" i="1"/>
  <c r="S98" i="1"/>
  <c r="G100" i="1"/>
  <c r="V104" i="1"/>
  <c r="G124" i="1"/>
  <c r="U127" i="1"/>
  <c r="G135" i="1"/>
  <c r="U136" i="1"/>
  <c r="S136" i="1"/>
  <c r="V138" i="1"/>
  <c r="T138" i="1"/>
  <c r="U140" i="1"/>
  <c r="U151" i="1"/>
  <c r="T158" i="1"/>
  <c r="V158" i="1"/>
  <c r="V160" i="1"/>
  <c r="U169" i="1"/>
  <c r="V174" i="1"/>
  <c r="T176" i="1"/>
  <c r="M195" i="1"/>
  <c r="T200" i="1"/>
  <c r="V205" i="1"/>
  <c r="V213" i="1"/>
  <c r="V240" i="1"/>
  <c r="I243" i="1"/>
  <c r="G243" i="1"/>
  <c r="V246" i="1"/>
  <c r="S246" i="1"/>
  <c r="M258" i="1"/>
  <c r="V263" i="1"/>
  <c r="S275" i="1"/>
  <c r="U275" i="1"/>
  <c r="T275" i="1"/>
  <c r="M312" i="1"/>
  <c r="O312" i="1"/>
  <c r="U35" i="1"/>
  <c r="T50" i="1"/>
  <c r="T53" i="1"/>
  <c r="U59" i="1"/>
  <c r="U93" i="1"/>
  <c r="T98" i="1"/>
  <c r="T129" i="1"/>
  <c r="U129" i="1"/>
  <c r="S131" i="1"/>
  <c r="T162" i="1"/>
  <c r="S164" i="1"/>
  <c r="S178" i="1"/>
  <c r="T202" i="1"/>
  <c r="I206" i="1"/>
  <c r="G206" i="1"/>
  <c r="T208" i="1"/>
  <c r="T227" i="1"/>
  <c r="S227" i="1"/>
  <c r="V231" i="1"/>
  <c r="T231" i="1"/>
  <c r="V250" i="1"/>
  <c r="U250" i="1"/>
  <c r="S282" i="1"/>
  <c r="V282" i="1"/>
  <c r="T282" i="1"/>
  <c r="U286" i="1"/>
  <c r="T286" i="1"/>
  <c r="V286" i="1"/>
  <c r="S286" i="1"/>
  <c r="G19" i="1"/>
  <c r="U25" i="1"/>
  <c r="S27" i="1"/>
  <c r="T19" i="1"/>
  <c r="T35" i="1"/>
  <c r="V53" i="1"/>
  <c r="U56" i="1"/>
  <c r="S56" i="1"/>
  <c r="G69" i="1"/>
  <c r="S70" i="1"/>
  <c r="G89" i="1"/>
  <c r="S90" i="1"/>
  <c r="V98" i="1"/>
  <c r="S103" i="1"/>
  <c r="M117" i="1"/>
  <c r="V127" i="1"/>
  <c r="T131" i="1"/>
  <c r="G139" i="1"/>
  <c r="V142" i="1"/>
  <c r="T142" i="1"/>
  <c r="V151" i="1"/>
  <c r="I157" i="1"/>
  <c r="G157" i="1"/>
  <c r="V162" i="1"/>
  <c r="V164" i="1"/>
  <c r="T178" i="1"/>
  <c r="V191" i="1"/>
  <c r="S191" i="1"/>
  <c r="S198" i="1"/>
  <c r="U198" i="1"/>
  <c r="U202" i="1"/>
  <c r="U208" i="1"/>
  <c r="V229" i="1"/>
  <c r="T229" i="1"/>
  <c r="G249" i="1"/>
  <c r="O266" i="1"/>
  <c r="M266" i="1"/>
  <c r="V269" i="1"/>
  <c r="U269" i="1"/>
  <c r="M274" i="1"/>
  <c r="G276" i="1"/>
  <c r="I276" i="1"/>
  <c r="S303" i="1"/>
  <c r="T303" i="1"/>
  <c r="S307" i="1"/>
  <c r="T307" i="1"/>
  <c r="O10" i="1"/>
  <c r="M55" i="1"/>
  <c r="I66" i="1"/>
  <c r="S67" i="1"/>
  <c r="T70" i="1"/>
  <c r="V82" i="1"/>
  <c r="I86" i="1"/>
  <c r="S87" i="1"/>
  <c r="T90" i="1"/>
  <c r="T95" i="1"/>
  <c r="T103" i="1"/>
  <c r="G119" i="1"/>
  <c r="G128" i="1"/>
  <c r="G130" i="1"/>
  <c r="U131" i="1"/>
  <c r="V133" i="1"/>
  <c r="G141" i="1"/>
  <c r="M157" i="1"/>
  <c r="O157" i="1"/>
  <c r="G161" i="1"/>
  <c r="U162" i="1"/>
  <c r="T164" i="1"/>
  <c r="U173" i="1"/>
  <c r="U178" i="1"/>
  <c r="U189" i="1"/>
  <c r="S189" i="1"/>
  <c r="G192" i="1"/>
  <c r="V198" i="1"/>
  <c r="V208" i="1"/>
  <c r="T260" i="1"/>
  <c r="I272" i="1"/>
  <c r="G272" i="1"/>
  <c r="S284" i="1"/>
  <c r="U284" i="1"/>
  <c r="T284" i="1"/>
  <c r="M296" i="1"/>
  <c r="V303" i="1"/>
  <c r="U318" i="1"/>
  <c r="T318" i="1"/>
  <c r="S318" i="1"/>
  <c r="U44" i="1"/>
  <c r="S44" i="1"/>
  <c r="S171" i="1"/>
  <c r="U171" i="1"/>
  <c r="V204" i="1"/>
  <c r="T204" i="1"/>
  <c r="U204" i="1"/>
  <c r="S206" i="1"/>
  <c r="U206" i="1"/>
  <c r="T206" i="1"/>
  <c r="V233" i="1"/>
  <c r="T233" i="1"/>
  <c r="I308" i="1"/>
  <c r="G308" i="1"/>
  <c r="G7" i="1"/>
  <c r="G14" i="1"/>
  <c r="M19" i="1"/>
  <c r="S30" i="1"/>
  <c r="S32" i="1"/>
  <c r="U29" i="1"/>
  <c r="S55" i="1"/>
  <c r="G60" i="1"/>
  <c r="M66" i="1"/>
  <c r="M69" i="1"/>
  <c r="M86" i="1"/>
  <c r="M89" i="1"/>
  <c r="S117" i="1"/>
  <c r="T122" i="1"/>
  <c r="S122" i="1"/>
  <c r="T155" i="1"/>
  <c r="S166" i="1"/>
  <c r="V206" i="1"/>
  <c r="I234" i="1"/>
  <c r="G234" i="1"/>
  <c r="V243" i="1"/>
  <c r="T243" i="1"/>
  <c r="U243" i="1"/>
  <c r="T274" i="1"/>
  <c r="I319" i="1"/>
  <c r="G319" i="1"/>
  <c r="T32" i="1"/>
  <c r="S34" i="1"/>
  <c r="G28" i="1"/>
  <c r="S46" i="1"/>
  <c r="S49" i="1"/>
  <c r="V61" i="1"/>
  <c r="U64" i="1"/>
  <c r="S64" i="1"/>
  <c r="I78" i="1"/>
  <c r="S97" i="1"/>
  <c r="U100" i="1"/>
  <c r="S100" i="1"/>
  <c r="U117" i="1"/>
  <c r="O152" i="1"/>
  <c r="M152" i="1"/>
  <c r="U157" i="1"/>
  <c r="S157" i="1"/>
  <c r="T159" i="1"/>
  <c r="G172" i="1"/>
  <c r="V193" i="1"/>
  <c r="S197" i="1"/>
  <c r="M230" i="1"/>
  <c r="M234" i="1"/>
  <c r="U241" i="1"/>
  <c r="T245" i="1"/>
  <c r="T247" i="1"/>
  <c r="S247" i="1"/>
  <c r="S251" i="1"/>
  <c r="V260" i="1"/>
  <c r="S264" i="1"/>
  <c r="U264" i="1"/>
  <c r="T264" i="1"/>
  <c r="S276" i="1"/>
  <c r="U276" i="1"/>
  <c r="V296" i="1"/>
  <c r="U296" i="1"/>
  <c r="S296" i="1"/>
  <c r="I311" i="1"/>
  <c r="G311" i="1"/>
  <c r="O313" i="1"/>
  <c r="M313" i="1"/>
  <c r="U314" i="1"/>
  <c r="T314" i="1"/>
  <c r="I317" i="1"/>
  <c r="G317" i="1"/>
  <c r="S12" i="1"/>
  <c r="T34" i="1"/>
  <c r="T46" i="1"/>
  <c r="U55" i="1"/>
  <c r="U84" i="1"/>
  <c r="S84" i="1"/>
  <c r="U97" i="1"/>
  <c r="S102" i="1"/>
  <c r="T119" i="1"/>
  <c r="U137" i="1"/>
  <c r="U166" i="1"/>
  <c r="T188" i="1"/>
  <c r="V210" i="1"/>
  <c r="T210" i="1"/>
  <c r="O222" i="1"/>
  <c r="M222" i="1"/>
  <c r="V270" i="1"/>
  <c r="T270" i="1"/>
  <c r="S270" i="1"/>
  <c r="S272" i="1"/>
  <c r="T272" i="1"/>
  <c r="U274" i="1"/>
  <c r="S274" i="1"/>
  <c r="I281" i="1"/>
  <c r="G281" i="1"/>
  <c r="O317" i="1"/>
  <c r="M317" i="1"/>
  <c r="M14" i="1"/>
  <c r="S19" i="1"/>
  <c r="U34" i="1"/>
  <c r="U46" i="1"/>
  <c r="U52" i="1"/>
  <c r="M60" i="1"/>
  <c r="G65" i="1"/>
  <c r="S66" i="1"/>
  <c r="S69" i="1"/>
  <c r="I71" i="1"/>
  <c r="M78" i="1"/>
  <c r="G80" i="1"/>
  <c r="U81" i="1"/>
  <c r="S86" i="1"/>
  <c r="V97" i="1"/>
  <c r="M99" i="1"/>
  <c r="G101" i="1"/>
  <c r="G104" i="1"/>
  <c r="V117" i="1"/>
  <c r="V126" i="1"/>
  <c r="T126" i="1"/>
  <c r="U128" i="1"/>
  <c r="S128" i="1"/>
  <c r="S130" i="1"/>
  <c r="M132" i="1"/>
  <c r="O132" i="1"/>
  <c r="T135" i="1"/>
  <c r="S139" i="1"/>
  <c r="I156" i="1"/>
  <c r="V175" i="1"/>
  <c r="T175" i="1"/>
  <c r="G187" i="1"/>
  <c r="U188" i="1"/>
  <c r="S192" i="1"/>
  <c r="O203" i="1"/>
  <c r="G211" i="1"/>
  <c r="T230" i="1"/>
  <c r="T249" i="1"/>
  <c r="V251" i="1"/>
  <c r="I265" i="1"/>
  <c r="T268" i="1"/>
  <c r="V272" i="1"/>
  <c r="V294" i="1"/>
  <c r="T294" i="1"/>
  <c r="V308" i="1"/>
  <c r="U308" i="1"/>
  <c r="S308" i="1"/>
  <c r="U19" i="1"/>
  <c r="O23" i="1"/>
  <c r="M51" i="1"/>
  <c r="I62" i="1"/>
  <c r="S63" i="1"/>
  <c r="T66" i="1"/>
  <c r="T69" i="1"/>
  <c r="M83" i="1"/>
  <c r="T86" i="1"/>
  <c r="U92" i="1"/>
  <c r="S92" i="1"/>
  <c r="T94" i="1"/>
  <c r="U102" i="1"/>
  <c r="T114" i="1"/>
  <c r="M116" i="1"/>
  <c r="U119" i="1"/>
  <c r="T132" i="1"/>
  <c r="T137" i="1"/>
  <c r="U139" i="1"/>
  <c r="U150" i="1"/>
  <c r="S150" i="1"/>
  <c r="G153" i="1"/>
  <c r="U161" i="1"/>
  <c r="S161" i="1"/>
  <c r="V188" i="1"/>
  <c r="O194" i="1"/>
  <c r="M207" i="1"/>
  <c r="T222" i="1"/>
  <c r="V230" i="1"/>
  <c r="U230" i="1"/>
  <c r="S230" i="1"/>
  <c r="U268" i="1"/>
  <c r="I273" i="1"/>
  <c r="O297" i="1"/>
  <c r="M297" i="1"/>
  <c r="V300" i="1"/>
  <c r="U300" i="1"/>
  <c r="I309" i="1"/>
  <c r="G309" i="1"/>
  <c r="T311" i="1"/>
  <c r="S21" i="1"/>
  <c r="S28" i="1"/>
  <c r="S54" i="1"/>
  <c r="T60" i="1"/>
  <c r="T63" i="1"/>
  <c r="T78" i="1"/>
  <c r="S99" i="1"/>
  <c r="V114" i="1"/>
  <c r="S121" i="1"/>
  <c r="M123" i="1"/>
  <c r="G129" i="1"/>
  <c r="V130" i="1"/>
  <c r="T130" i="1"/>
  <c r="U132" i="1"/>
  <c r="G136" i="1"/>
  <c r="S154" i="1"/>
  <c r="M156" i="1"/>
  <c r="T170" i="1"/>
  <c r="T179" i="1"/>
  <c r="V192" i="1"/>
  <c r="T192" i="1"/>
  <c r="S203" i="1"/>
  <c r="V222" i="1"/>
  <c r="S222" i="1"/>
  <c r="T224" i="1"/>
  <c r="T228" i="1"/>
  <c r="S228" i="1"/>
  <c r="V234" i="1"/>
  <c r="S234" i="1"/>
  <c r="S236" i="1"/>
  <c r="V287" i="1"/>
  <c r="T287" i="1"/>
  <c r="U287" i="1"/>
  <c r="U311" i="1"/>
  <c r="G13" i="1"/>
  <c r="T21" i="1"/>
  <c r="U24" i="1"/>
  <c r="U26" i="1"/>
  <c r="V26" i="1"/>
  <c r="I50" i="1"/>
  <c r="S51" i="1"/>
  <c r="G56" i="1"/>
  <c r="T57" i="1"/>
  <c r="M62" i="1"/>
  <c r="U63" i="1"/>
  <c r="M65" i="1"/>
  <c r="S83" i="1"/>
  <c r="G93" i="1"/>
  <c r="U94" i="1"/>
  <c r="S94" i="1"/>
  <c r="I98" i="1"/>
  <c r="M101" i="1"/>
  <c r="T116" i="1"/>
  <c r="G120" i="1"/>
  <c r="U121" i="1"/>
  <c r="S132" i="1"/>
  <c r="I138" i="1"/>
  <c r="G138" i="1"/>
  <c r="V139" i="1"/>
  <c r="G151" i="1"/>
  <c r="M153" i="1"/>
  <c r="I167" i="1"/>
  <c r="G167" i="1"/>
  <c r="M187" i="1"/>
  <c r="T201" i="1"/>
  <c r="U201" i="1"/>
  <c r="S201" i="1"/>
  <c r="U203" i="1"/>
  <c r="M215" i="1"/>
  <c r="I223" i="1"/>
  <c r="G223" i="1"/>
  <c r="U224" i="1"/>
  <c r="V228" i="1"/>
  <c r="G235" i="1"/>
  <c r="T236" i="1"/>
  <c r="S306" i="1"/>
  <c r="U306" i="1"/>
  <c r="T306" i="1"/>
  <c r="O18" i="1"/>
  <c r="G25" i="1"/>
  <c r="V11" i="1"/>
  <c r="S42" i="1"/>
  <c r="T51" i="1"/>
  <c r="U60" i="1"/>
  <c r="S60" i="1"/>
  <c r="U78" i="1"/>
  <c r="S78" i="1"/>
  <c r="I82" i="1"/>
  <c r="T83" i="1"/>
  <c r="U116" i="1"/>
  <c r="M118" i="1"/>
  <c r="O125" i="1"/>
  <c r="M125" i="1"/>
  <c r="O127" i="1"/>
  <c r="G131" i="1"/>
  <c r="G140" i="1"/>
  <c r="I142" i="1"/>
  <c r="G142" i="1"/>
  <c r="U170" i="1"/>
  <c r="T172" i="1"/>
  <c r="M176" i="1"/>
  <c r="S179" i="1"/>
  <c r="S194" i="1"/>
  <c r="U194" i="1"/>
  <c r="S205" i="1"/>
  <c r="S209" i="1"/>
  <c r="V224" i="1"/>
  <c r="I229" i="1"/>
  <c r="U236" i="1"/>
  <c r="S242" i="1"/>
  <c r="O246" i="1"/>
  <c r="V261" i="1"/>
  <c r="U261" i="1"/>
  <c r="S261" i="1"/>
  <c r="I282" i="1"/>
  <c r="G282" i="1"/>
  <c r="V309" i="1"/>
  <c r="U309" i="1"/>
  <c r="S309" i="1"/>
  <c r="M20" i="1"/>
  <c r="T30" i="1"/>
  <c r="V172" i="1"/>
  <c r="U172" i="1"/>
  <c r="V207" i="1"/>
  <c r="S207" i="1"/>
  <c r="I227" i="1"/>
  <c r="G227" i="1"/>
  <c r="V277" i="1"/>
  <c r="U277" i="1"/>
  <c r="S277" i="1"/>
  <c r="M282" i="1"/>
  <c r="G15" i="1"/>
  <c r="O25" i="1"/>
  <c r="V29" i="1"/>
  <c r="U48" i="1"/>
  <c r="S48" i="1"/>
  <c r="M56" i="1"/>
  <c r="S68" i="1"/>
  <c r="V80" i="1"/>
  <c r="U91" i="1"/>
  <c r="U96" i="1"/>
  <c r="S96" i="1"/>
  <c r="T104" i="1"/>
  <c r="U107" i="1"/>
  <c r="T118" i="1"/>
  <c r="T123" i="1"/>
  <c r="U123" i="1"/>
  <c r="T125" i="1"/>
  <c r="S125" i="1"/>
  <c r="M140" i="1"/>
  <c r="O140" i="1"/>
  <c r="G173" i="1"/>
  <c r="U174" i="1"/>
  <c r="U176" i="1"/>
  <c r="G204" i="1"/>
  <c r="I208" i="1"/>
  <c r="G208" i="1"/>
  <c r="T209" i="1"/>
  <c r="V211" i="1"/>
  <c r="S211" i="1"/>
  <c r="S213" i="1"/>
  <c r="T215" i="1"/>
  <c r="M227" i="1"/>
  <c r="O227" i="1"/>
  <c r="G233" i="1"/>
  <c r="U240" i="1"/>
  <c r="T242" i="1"/>
  <c r="V259" i="1"/>
  <c r="S259" i="1"/>
  <c r="T263" i="1"/>
  <c r="O269" i="1"/>
  <c r="U279" i="1"/>
  <c r="T279" i="1"/>
  <c r="U295" i="1"/>
  <c r="O309" i="1"/>
  <c r="M309" i="1"/>
  <c r="V195" i="1"/>
  <c r="S195" i="1"/>
  <c r="T203" i="1"/>
  <c r="V237" i="1"/>
  <c r="T237" i="1"/>
  <c r="U258" i="1"/>
  <c r="S258" i="1"/>
  <c r="U69" i="1"/>
  <c r="T85" i="1"/>
  <c r="T101" i="1"/>
  <c r="T120" i="1"/>
  <c r="T141" i="1"/>
  <c r="V163" i="1"/>
  <c r="S199" i="1"/>
  <c r="S241" i="1"/>
  <c r="I247" i="1"/>
  <c r="G247" i="1"/>
  <c r="S248" i="1"/>
  <c r="U267" i="1"/>
  <c r="S267" i="1"/>
  <c r="T269" i="1"/>
  <c r="S271" i="1"/>
  <c r="V278" i="1"/>
  <c r="T278" i="1"/>
  <c r="V285" i="1"/>
  <c r="U285" i="1"/>
  <c r="U298" i="1"/>
  <c r="T298" i="1"/>
  <c r="T300" i="1"/>
  <c r="V307" i="1"/>
  <c r="S114" i="1"/>
  <c r="V123" i="1"/>
  <c r="U133" i="1"/>
  <c r="S155" i="1"/>
  <c r="U155" i="1"/>
  <c r="M167" i="1"/>
  <c r="O167" i="1"/>
  <c r="S175" i="1"/>
  <c r="M186" i="1"/>
  <c r="O186" i="1"/>
  <c r="V194" i="1"/>
  <c r="S233" i="1"/>
  <c r="T235" i="1"/>
  <c r="U238" i="1"/>
  <c r="I270" i="1"/>
  <c r="G270" i="1"/>
  <c r="U280" i="1"/>
  <c r="I301" i="1"/>
  <c r="G301" i="1"/>
  <c r="U302" i="1"/>
  <c r="V317" i="1"/>
  <c r="U317" i="1"/>
  <c r="U319" i="1"/>
  <c r="S319" i="1"/>
  <c r="S107" i="1"/>
  <c r="V128" i="1"/>
  <c r="I134" i="1"/>
  <c r="G134" i="1"/>
  <c r="V150" i="1"/>
  <c r="V152" i="1"/>
  <c r="S152" i="1"/>
  <c r="T160" i="1"/>
  <c r="S167" i="1"/>
  <c r="T167" i="1"/>
  <c r="S170" i="1"/>
  <c r="T186" i="1"/>
  <c r="S214" i="1"/>
  <c r="M242" i="1"/>
  <c r="G258" i="1"/>
  <c r="V264" i="1"/>
  <c r="V304" i="1"/>
  <c r="U304" i="1"/>
  <c r="U315" i="1"/>
  <c r="S315" i="1"/>
  <c r="G320" i="1"/>
  <c r="T191" i="1"/>
  <c r="I200" i="1"/>
  <c r="G200" i="1"/>
  <c r="S225" i="1"/>
  <c r="T225" i="1"/>
  <c r="I239" i="1"/>
  <c r="G239" i="1"/>
  <c r="S245" i="1"/>
  <c r="T250" i="1"/>
  <c r="U259" i="1"/>
  <c r="T261" i="1"/>
  <c r="S295" i="1"/>
  <c r="T295" i="1"/>
  <c r="U310" i="1"/>
  <c r="T310" i="1"/>
  <c r="V315" i="1"/>
  <c r="T277" i="1"/>
  <c r="S280" i="1"/>
  <c r="V312" i="1"/>
  <c r="U312" i="1"/>
  <c r="I321" i="1"/>
  <c r="G321" i="1"/>
  <c r="S115" i="1"/>
  <c r="S119" i="1"/>
  <c r="V140" i="1"/>
  <c r="T156" i="1"/>
  <c r="S159" i="1"/>
  <c r="V190" i="1"/>
  <c r="T199" i="1"/>
  <c r="S202" i="1"/>
  <c r="T226" i="1"/>
  <c r="S229" i="1"/>
  <c r="V268" i="1"/>
  <c r="T308" i="1"/>
  <c r="S311" i="1"/>
  <c r="V319" i="1"/>
  <c r="T133" i="1"/>
  <c r="V171" i="1"/>
  <c r="T246" i="1"/>
  <c r="S249" i="1"/>
  <c r="V273" i="1"/>
  <c r="U273" i="1"/>
  <c r="V276" i="1"/>
  <c r="V316" i="1"/>
  <c r="U316" i="1"/>
  <c r="V136" i="1"/>
  <c r="S186" i="1"/>
  <c r="T207" i="1"/>
  <c r="S210" i="1"/>
  <c r="T234" i="1"/>
  <c r="S237" i="1"/>
  <c r="V281" i="1"/>
  <c r="U281" i="1"/>
  <c r="V284" i="1"/>
  <c r="M320" i="1"/>
  <c r="T296" i="1"/>
  <c r="S299" i="1"/>
  <c r="U320" i="1"/>
  <c r="S323" i="1"/>
  <c r="T323" i="1"/>
  <c r="S52" i="1" l="1"/>
  <c r="T52" i="1"/>
  <c r="V49" i="1"/>
  <c r="T49" i="1"/>
  <c r="U47" i="1"/>
  <c r="U28" i="1"/>
  <c r="T28" i="1"/>
  <c r="U20" i="1"/>
  <c r="T20" i="1"/>
  <c r="S20" i="1"/>
  <c r="U18" i="1"/>
  <c r="U17" i="1"/>
  <c r="S17" i="1"/>
  <c r="U14" i="1"/>
  <c r="T13" i="1"/>
  <c r="T9" i="1"/>
  <c r="S9" i="1"/>
  <c r="U6" i="1"/>
  <c r="S10" i="1"/>
  <c r="V15" i="1"/>
  <c r="U10" i="1"/>
  <c r="T10" i="1"/>
  <c r="U15" i="1"/>
  <c r="S15" i="1"/>
  <c r="S11" i="1"/>
  <c r="S14" i="1"/>
  <c r="V12" i="1"/>
  <c r="S6" i="1"/>
  <c r="V17" i="1"/>
  <c r="T16" i="1"/>
  <c r="U16" i="1"/>
  <c r="S16" i="1"/>
  <c r="T14" i="1"/>
  <c r="S13" i="1"/>
  <c r="U13" i="1"/>
  <c r="U12" i="1"/>
  <c r="U7" i="1"/>
  <c r="T7" i="1"/>
  <c r="S7" i="1"/>
  <c r="V7" i="1"/>
  <c r="T6" i="1"/>
  <c r="D16" i="3"/>
  <c r="H16" i="3" s="1"/>
  <c r="D17" i="3"/>
  <c r="H17" i="3" s="1"/>
  <c r="D18" i="3"/>
  <c r="H18" i="3" s="1"/>
  <c r="D28" i="3"/>
  <c r="H28" i="3" s="1"/>
  <c r="D27" i="3"/>
  <c r="H27" i="3" s="1"/>
  <c r="D26" i="3"/>
  <c r="H26" i="3" s="1"/>
  <c r="D23" i="3"/>
  <c r="H23" i="3" s="1"/>
  <c r="D22" i="3"/>
  <c r="H22" i="3" s="1"/>
  <c r="D21" i="3"/>
  <c r="H21" i="3" s="1"/>
  <c r="D13" i="3"/>
  <c r="H13" i="3" s="1"/>
  <c r="D6" i="3"/>
  <c r="H6" i="3" s="1"/>
  <c r="D7" i="3"/>
  <c r="H7" i="3" s="1"/>
  <c r="D8" i="3"/>
  <c r="H8" i="3" s="1"/>
  <c r="D11" i="3"/>
  <c r="H11" i="3" s="1"/>
  <c r="D12" i="3"/>
  <c r="H12" i="3" s="1"/>
  <c r="J42" i="3" l="1"/>
  <c r="J41" i="3"/>
  <c r="J40" i="3"/>
  <c r="J39" i="3"/>
  <c r="J13" i="3"/>
  <c r="J18" i="3"/>
  <c r="J8" i="3"/>
  <c r="J23" i="3"/>
  <c r="J28" i="3"/>
  <c r="J3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G9" authorId="0" shapeId="0" xr:uid="{1353D845-6DD6-40E4-9BDC-B5CD5FB63E05}">
      <text>
        <r>
          <rPr>
            <sz val="8"/>
            <color indexed="81"/>
            <rFont val="Tahoma"/>
          </rPr>
          <t xml:space="preserve">UFPB - Unadjusted Function Point Count Before the Enhacement
</t>
        </r>
      </text>
    </comment>
    <comment ref="I22" authorId="0" shapeId="0" xr:uid="{0836EB04-91FC-415F-9040-FF5D73451976}">
      <text>
        <r>
          <rPr>
            <sz val="11"/>
            <color indexed="81"/>
            <rFont val="Tahoma"/>
            <family val="2"/>
          </rPr>
          <t xml:space="preserve">O propósito de uma contagem de pontos de função, é </t>
        </r>
        <r>
          <rPr>
            <b/>
            <sz val="11"/>
            <color indexed="81"/>
            <rFont val="Tahoma"/>
            <family val="2"/>
          </rPr>
          <t>fornecer uma resposta a um problema</t>
        </r>
        <r>
          <rPr>
            <sz val="11"/>
            <color indexed="81"/>
            <rFont val="Tahoma"/>
            <family val="2"/>
          </rPr>
          <t xml:space="preserve">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  <comment ref="I39" authorId="0" shapeId="0" xr:uid="{DD0B51DB-4FF7-44D8-ABE9-98ED84B5E830}">
      <text>
        <r>
          <rPr>
            <sz val="11"/>
            <color indexed="81"/>
            <rFont val="Tahoma"/>
            <family val="2"/>
          </rPr>
          <t>O escopo da contagem define a funcionalidade incluída em determinada contagem de pontos de função.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3213</author>
    <author>DETEL_COSUT</author>
  </authors>
  <commentList>
    <comment ref="C4" authorId="0" shapeId="0" xr:uid="{5D011B11-35F3-4AE7-AE96-E6DD13B08AB8}">
      <text>
        <r>
          <rPr>
            <b/>
            <sz val="9"/>
            <color indexed="81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D4" authorId="0" shapeId="0" xr:uid="{4119E354-047F-4A68-9311-B4A451F3F51B}">
      <text>
        <r>
          <rPr>
            <b/>
            <sz val="9"/>
            <color indexed="81"/>
            <rFont val="Tahoma"/>
            <family val="2"/>
          </rPr>
          <t>Tipo de Função:
ALI, AIE, EE, SE, CE</t>
        </r>
      </text>
    </comment>
    <comment ref="E5" authorId="0" shapeId="0" xr:uid="{9B40B765-B9B3-4460-9E76-6C3ABEF6CA0C}">
      <text>
        <r>
          <rPr>
            <b/>
            <sz val="9"/>
            <color indexed="81"/>
            <rFont val="Tahoma"/>
            <family val="2"/>
          </rPr>
          <t>Tipos de Dados (DETs)</t>
        </r>
      </text>
    </comment>
    <comment ref="F5" authorId="0" shapeId="0" xr:uid="{01865088-9EC9-453C-A594-2C18991F0DEB}">
      <text>
        <r>
          <rPr>
            <b/>
            <sz val="9"/>
            <color indexed="81"/>
            <rFont val="Tahoma"/>
            <family val="2"/>
          </rPr>
          <t>Arquivos Referenciados/Tipos de Registro</t>
        </r>
      </text>
    </comment>
    <comment ref="C42" authorId="1" shapeId="0" xr:uid="{1EFBD513-C51C-492D-B52B-174AA1733C1C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78" authorId="1" shapeId="0" xr:uid="{93788121-C2EA-4712-8AA1-032C65570DAE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14" authorId="1" shapeId="0" xr:uid="{556B2B95-13A3-4568-A331-57158033F3D9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50" authorId="1" shapeId="0" xr:uid="{C925641E-21CB-48BD-9069-DCEE4258885A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86" authorId="1" shapeId="0" xr:uid="{7A908A4E-571E-4E7A-978D-B635F55B94F6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22" authorId="1" shapeId="0" xr:uid="{BC57C36F-272F-4084-87D8-DE57D799A1AA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58" authorId="1" shapeId="0" xr:uid="{06EBB468-7CC6-4B40-AEC8-B6E695CBCC05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94" authorId="1" shapeId="0" xr:uid="{5F63C025-D0A4-44D8-BFA5-104FF9FC2109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G11" authorId="0" shapeId="0" xr:uid="{FB646FA0-81CB-4B2D-B41D-A0D50F6FE21C}">
      <text>
        <r>
          <rPr>
            <b/>
            <sz val="8"/>
            <color indexed="81"/>
            <rFont val="Tahoma"/>
          </rPr>
          <t>Nível de Influência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C6" authorId="0" shapeId="0" xr:uid="{9F5AF3B4-5F8A-41CE-8B00-D9F17FC4D1E0}">
      <text>
        <r>
          <rPr>
            <b/>
            <sz val="8"/>
            <color indexed="81"/>
            <rFont val="Tahoma"/>
          </rPr>
          <t>Entrada Externa</t>
        </r>
      </text>
    </comment>
    <comment ref="C11" authorId="0" shapeId="0" xr:uid="{0E3A4DFB-3074-409B-AB3D-5EEA6F8A0B64}">
      <text>
        <r>
          <rPr>
            <b/>
            <sz val="8"/>
            <color indexed="81"/>
            <rFont val="Tahoma"/>
          </rPr>
          <t>Saída Externa</t>
        </r>
      </text>
    </comment>
    <comment ref="C16" authorId="0" shapeId="0" xr:uid="{75E56C9A-F80E-4DE1-916F-7D75D150903D}">
      <text>
        <r>
          <rPr>
            <b/>
            <sz val="8"/>
            <color indexed="81"/>
            <rFont val="Tahoma"/>
          </rPr>
          <t>Consulta Externa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09847DF4-5D99-4BDF-8357-A5FA05D342FC}">
      <text>
        <r>
          <rPr>
            <b/>
            <sz val="8"/>
            <color indexed="81"/>
            <rFont val="Tahoma"/>
          </rPr>
          <t>Arquivo Lógico Interno</t>
        </r>
      </text>
    </comment>
    <comment ref="C26" authorId="0" shapeId="0" xr:uid="{0E19CD11-8EEF-4801-BC1A-02115CCB4685}">
      <text>
        <r>
          <rPr>
            <b/>
            <sz val="8"/>
            <color indexed="81"/>
            <rFont val="Tahoma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<sst xmlns="http://schemas.openxmlformats.org/spreadsheetml/2006/main" count="426" uniqueCount="135">
  <si>
    <t>#</t>
  </si>
  <si>
    <t>C</t>
  </si>
  <si>
    <t>PF</t>
  </si>
  <si>
    <t>Tipo</t>
  </si>
  <si>
    <t>Data :</t>
  </si>
  <si>
    <t>EE</t>
  </si>
  <si>
    <t>SE</t>
  </si>
  <si>
    <t>CE</t>
  </si>
  <si>
    <t>ALI</t>
  </si>
  <si>
    <t>Baixa</t>
  </si>
  <si>
    <t>Média</t>
  </si>
  <si>
    <t>Alta</t>
  </si>
  <si>
    <t>x 4</t>
  </si>
  <si>
    <t>x 5</t>
  </si>
  <si>
    <t>x 7</t>
  </si>
  <si>
    <t>x 3</t>
  </si>
  <si>
    <t>x 6</t>
  </si>
  <si>
    <t>x 10</t>
  </si>
  <si>
    <t>x 15</t>
  </si>
  <si>
    <t>Totais por Tipo de Função</t>
  </si>
  <si>
    <t>Totais por Complexidade</t>
  </si>
  <si>
    <t>Complexidade Funcional</t>
  </si>
  <si>
    <t>Tipo de Função</t>
  </si>
  <si>
    <t>Total de Pontos de Função não Ajustados</t>
  </si>
  <si>
    <t>Projeto de Desenvolvimento</t>
  </si>
  <si>
    <t>Aplicação ( Baseline )</t>
  </si>
  <si>
    <t>Escopo da Contagem</t>
  </si>
  <si>
    <t>AIE</t>
  </si>
  <si>
    <t xml:space="preserve">    Projeto :</t>
  </si>
  <si>
    <t xml:space="preserve">    Responsável :</t>
  </si>
  <si>
    <t xml:space="preserve">    Revisor :</t>
  </si>
  <si>
    <t>Abordagem FATTO de Projeto e Implementação de Sistemas</t>
  </si>
  <si>
    <t>Template para Contagem de Pontos de Função</t>
  </si>
  <si>
    <t xml:space="preserve">    Tipo de Contagem :</t>
  </si>
  <si>
    <t>Propósito da Contagem</t>
  </si>
  <si>
    <t>ctl</t>
  </si>
  <si>
    <t>TD</t>
  </si>
  <si>
    <t>AR/TR</t>
  </si>
  <si>
    <t>Complex.</t>
  </si>
  <si>
    <t>Identificação, Determinação da Complexidade e Cálculo da Contribuição aos PF não Ajustados</t>
  </si>
  <si>
    <t>Processo Elementar ou Grupo de Dados</t>
  </si>
  <si>
    <t>ADD</t>
  </si>
  <si>
    <t>CHGA</t>
  </si>
  <si>
    <t>CHGB</t>
  </si>
  <si>
    <t>DEL</t>
  </si>
  <si>
    <t>UFPB :</t>
  </si>
  <si>
    <t>Valor do Fator de Ajuste (VAF)</t>
  </si>
  <si>
    <t>03 - Performance</t>
  </si>
  <si>
    <t xml:space="preserve">Características Gerais de Sistema </t>
  </si>
  <si>
    <t>[UFPB]</t>
  </si>
  <si>
    <t>[ADD]</t>
  </si>
  <si>
    <t>[CHGA]</t>
  </si>
  <si>
    <t xml:space="preserve">PF não ajustados das funcionalidades exluídas </t>
  </si>
  <si>
    <t>[DEL]</t>
  </si>
  <si>
    <t xml:space="preserve">Valor do Fato de Ajuste </t>
  </si>
  <si>
    <t>[VAF]</t>
  </si>
  <si>
    <t xml:space="preserve">Valor do Fator de Ajuste - Depois </t>
  </si>
  <si>
    <t>[VAFA]</t>
  </si>
  <si>
    <t>Valor do Fator de Ajuste - Antes</t>
  </si>
  <si>
    <t>[VAFB]</t>
  </si>
  <si>
    <t xml:space="preserve">PF não Ajustados das novas funcionalidades </t>
  </si>
  <si>
    <t xml:space="preserve">PF não ajustados da func. alteradas - após </t>
  </si>
  <si>
    <t>PF não ajustados das func. alteradas - antes</t>
  </si>
  <si>
    <t>Cálculo do Fator de Ajuste</t>
  </si>
  <si>
    <t>Identificação da Contagem</t>
  </si>
  <si>
    <r>
      <t>Apuração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Pontos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de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Função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Não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Ajustados</t>
    </r>
  </si>
  <si>
    <t>01 - Comunicação de Dados</t>
  </si>
  <si>
    <t>02 - Processamento Distribuído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</si>
  <si>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</si>
  <si>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</si>
  <si>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</si>
  <si>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</si>
  <si>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</si>
  <si>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</si>
  <si>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</si>
  <si>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</si>
  <si>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</si>
  <si>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</si>
  <si>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</si>
  <si>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</si>
  <si>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Data Revisão :</t>
  </si>
  <si>
    <t>Data Revisão:</t>
  </si>
  <si>
    <t>PF não Ajustados antes da manutenção</t>
  </si>
  <si>
    <r>
      <t>Váriáveis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da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Contagem</t>
    </r>
  </si>
  <si>
    <t>[CHGB]</t>
  </si>
  <si>
    <t>DI</t>
  </si>
  <si>
    <t>Projeto de Melhoria</t>
  </si>
  <si>
    <t>Depois da Melhoria</t>
  </si>
  <si>
    <t>Antes da Melhoria</t>
  </si>
  <si>
    <t>HouseHub</t>
  </si>
  <si>
    <t>Registro de Imóvel</t>
  </si>
  <si>
    <t>Registro de Agendamento</t>
  </si>
  <si>
    <t>Registro de Resultados de Avaliação</t>
  </si>
  <si>
    <t>Registro de Avaliação</t>
  </si>
  <si>
    <t>Registro de Pessoas</t>
  </si>
  <si>
    <t>Registro de Locação</t>
  </si>
  <si>
    <t>Registro de Imagens</t>
  </si>
  <si>
    <t>Registro de Solicitação de Reparo</t>
  </si>
  <si>
    <t>Registro de Pagamentos</t>
  </si>
  <si>
    <t>Registro de Valores</t>
  </si>
  <si>
    <t>Logout</t>
  </si>
  <si>
    <t>Solicitar Agendamento Visita</t>
  </si>
  <si>
    <t>Realizar Pagamento Aluguel</t>
  </si>
  <si>
    <t>Registrar Recebimento Pagamento</t>
  </si>
  <si>
    <t>Solicitar Reparo</t>
  </si>
  <si>
    <t>Atualizar Status Reparo</t>
  </si>
  <si>
    <t>Walter Henrique dos Anjos Santos</t>
  </si>
  <si>
    <t>Registrar Usuário</t>
  </si>
  <si>
    <t>Atualizar Perfil Usuário</t>
  </si>
  <si>
    <t>Solicitar Resetar Senha</t>
  </si>
  <si>
    <t>Cadastrar Imóvel</t>
  </si>
  <si>
    <t>Editar Imóvel</t>
  </si>
  <si>
    <t>Excluir Imóvel</t>
  </si>
  <si>
    <t>Cancelar Agendamento</t>
  </si>
  <si>
    <t>Manter Pessoa</t>
  </si>
  <si>
    <t>Solicitar Avaliação Crédito</t>
  </si>
  <si>
    <t>Processar Resultado Avaliação</t>
  </si>
  <si>
    <t>Realizar locação</t>
  </si>
  <si>
    <t>Rescindir locação</t>
  </si>
  <si>
    <t>Login</t>
  </si>
  <si>
    <t>Gerenciar Perfil(Tela)</t>
  </si>
  <si>
    <t>Buscar Imóveis</t>
  </si>
  <si>
    <t>Ver Detalhes Imóveis</t>
  </si>
  <si>
    <t>Listar Meus Imóveis</t>
  </si>
  <si>
    <t>Listar Agendamentos</t>
  </si>
  <si>
    <t>Listar Pagamentos</t>
  </si>
  <si>
    <t>Listar Pessoas</t>
  </si>
  <si>
    <t>Listar Solicitações Reparo</t>
  </si>
  <si>
    <t>Consultar Resultado Avaliação</t>
  </si>
  <si>
    <t>Listar Locações</t>
  </si>
  <si>
    <t>Notificar Cobranças</t>
  </si>
  <si>
    <t>Walter Henrique Dos Anjos Santos</t>
  </si>
  <si>
    <t>Kauã de Oliveira Santos Menezes</t>
  </si>
  <si>
    <t>Registro de Imagens de Imóveis R</t>
  </si>
  <si>
    <t>Registro de Imagens de Solicitações de reparo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</si>
</sst>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d/mm/yy"/>
  </numFmts>
  <fonts count="14" x14ac:knownFonts="1">
    <font>
      <sz val="10"/>
      <name val="Arial"/>
    </font>
    <font>
      <sz val="10"/>
      <name val="Arial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vertAlign val="superscript"/>
      <sz val="10"/>
      <name val="Tahoma"/>
      <family val="2"/>
    </font>
    <font>
      <b/>
      <sz val="12"/>
      <name val="Tahoma"/>
      <family val="2"/>
    </font>
    <font>
      <b/>
      <u/>
      <sz val="10"/>
      <name val="Tahoma"/>
      <family val="2"/>
    </font>
    <font>
      <b/>
      <sz val="8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thin">
        <color indexed="64"/>
      </top>
      <bottom style="dashed">
        <color indexed="23"/>
      </bottom>
      <diagonal/>
    </border>
    <border>
      <left/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/>
      <top style="thin">
        <color indexed="64"/>
      </top>
      <bottom style="dashed">
        <color indexed="23"/>
      </bottom>
      <diagonal/>
    </border>
    <border>
      <left style="thin">
        <color indexed="64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dashed">
        <color indexed="23"/>
      </top>
      <bottom style="dashed">
        <color indexed="23"/>
      </bottom>
      <diagonal/>
    </border>
    <border>
      <left/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/>
      <top style="dashed">
        <color indexed="23"/>
      </top>
      <bottom style="dashed">
        <color indexed="23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164" fontId="5" fillId="0" borderId="0" xfId="0" applyNumberFormat="1" applyFont="1"/>
    <xf numFmtId="0" fontId="7" fillId="0" borderId="0" xfId="0" applyFont="1" applyBorder="1"/>
    <xf numFmtId="0" fontId="8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2" borderId="7" xfId="0" applyFont="1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6" fillId="2" borderId="8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6" fillId="0" borderId="0" xfId="0" applyFont="1" applyBorder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0" borderId="9" xfId="0" applyFont="1" applyBorder="1"/>
    <xf numFmtId="0" fontId="5" fillId="0" borderId="4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12" xfId="0" applyFont="1" applyBorder="1"/>
    <xf numFmtId="0" fontId="5" fillId="0" borderId="1" xfId="0" applyFont="1" applyBorder="1"/>
    <xf numFmtId="0" fontId="5" fillId="0" borderId="13" xfId="0" applyFont="1" applyBorder="1"/>
    <xf numFmtId="0" fontId="6" fillId="0" borderId="0" xfId="0" applyFont="1" applyBorder="1"/>
    <xf numFmtId="0" fontId="6" fillId="0" borderId="0" xfId="0" applyFont="1"/>
    <xf numFmtId="0" fontId="9" fillId="0" borderId="0" xfId="0" applyFont="1" applyBorder="1" applyAlignment="1">
      <alignment horizontal="center"/>
    </xf>
    <xf numFmtId="0" fontId="5" fillId="0" borderId="14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/>
    <xf numFmtId="0" fontId="5" fillId="0" borderId="16" xfId="0" applyFont="1" applyBorder="1"/>
    <xf numFmtId="0" fontId="5" fillId="0" borderId="14" xfId="0" applyFont="1" applyBorder="1"/>
    <xf numFmtId="0" fontId="6" fillId="0" borderId="2" xfId="0" applyFont="1" applyBorder="1"/>
    <xf numFmtId="0" fontId="6" fillId="0" borderId="5" xfId="0" applyFont="1" applyBorder="1" applyAlignment="1">
      <alignment horizontal="center"/>
    </xf>
    <xf numFmtId="0" fontId="5" fillId="2" borderId="13" xfId="0" applyFont="1" applyFill="1" applyBorder="1"/>
    <xf numFmtId="0" fontId="5" fillId="0" borderId="17" xfId="0" applyFont="1" applyBorder="1"/>
    <xf numFmtId="0" fontId="5" fillId="0" borderId="18" xfId="0" applyFont="1" applyBorder="1"/>
    <xf numFmtId="0" fontId="5" fillId="0" borderId="18" xfId="0" applyFont="1" applyBorder="1" applyAlignment="1">
      <alignment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3" xfId="0" applyFont="1" applyBorder="1" applyAlignment="1">
      <alignment wrapText="1"/>
    </xf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8" xfId="0" applyFont="1" applyBorder="1" applyAlignment="1">
      <alignment wrapText="1"/>
    </xf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10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left" vertical="center"/>
    </xf>
    <xf numFmtId="165" fontId="5" fillId="0" borderId="6" xfId="0" applyNumberFormat="1" applyFont="1" applyBorder="1" applyAlignment="1">
      <alignment horizontal="left" vertical="center"/>
    </xf>
    <xf numFmtId="2" fontId="5" fillId="0" borderId="14" xfId="1" applyNumberFormat="1" applyFont="1" applyBorder="1"/>
    <xf numFmtId="2" fontId="5" fillId="0" borderId="6" xfId="1" applyNumberFormat="1" applyFont="1" applyBorder="1"/>
    <xf numFmtId="2" fontId="5" fillId="0" borderId="1" xfId="1" applyNumberFormat="1" applyFont="1" applyBorder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5" fillId="0" borderId="4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19050</xdr:rowOff>
    </xdr:from>
    <xdr:to>
      <xdr:col>9</xdr:col>
      <xdr:colOff>314325</xdr:colOff>
      <xdr:row>11</xdr:row>
      <xdr:rowOff>47625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Arrowheads="1"/>
        </xdr:cNvSpPr>
      </xdr:nvSpPr>
      <xdr:spPr bwMode="auto">
        <a:xfrm>
          <a:off x="76200" y="371475"/>
          <a:ext cx="5391150" cy="1485900"/>
        </a:xfrm>
        <a:prstGeom prst="roundRect">
          <a:avLst>
            <a:gd name="adj" fmla="val 893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76200</xdr:colOff>
      <xdr:row>0</xdr:row>
      <xdr:rowOff>133350</xdr:rowOff>
    </xdr:from>
    <xdr:to>
      <xdr:col>9</xdr:col>
      <xdr:colOff>314325</xdr:colOff>
      <xdr:row>2</xdr:row>
      <xdr:rowOff>19050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Arrowheads="1"/>
        </xdr:cNvSpPr>
      </xdr:nvSpPr>
      <xdr:spPr bwMode="auto">
        <a:xfrm>
          <a:off x="76200" y="133350"/>
          <a:ext cx="5391150" cy="23812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</xdr:row>
      <xdr:rowOff>0</xdr:rowOff>
    </xdr:from>
    <xdr:to>
      <xdr:col>9</xdr:col>
      <xdr:colOff>314325</xdr:colOff>
      <xdr:row>4</xdr:row>
      <xdr:rowOff>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ShapeType="1"/>
        </xdr:cNvSpPr>
      </xdr:nvSpPr>
      <xdr:spPr bwMode="auto">
        <a:xfrm>
          <a:off x="1066800" y="676275"/>
          <a:ext cx="440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5</xdr:row>
      <xdr:rowOff>0</xdr:rowOff>
    </xdr:from>
    <xdr:to>
      <xdr:col>6</xdr:col>
      <xdr:colOff>523875</xdr:colOff>
      <xdr:row>5</xdr:row>
      <xdr:rowOff>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ShapeType="1"/>
        </xdr:cNvSpPr>
      </xdr:nvSpPr>
      <xdr:spPr bwMode="auto">
        <a:xfrm>
          <a:off x="1066800" y="838200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6</xdr:row>
      <xdr:rowOff>0</xdr:rowOff>
    </xdr:from>
    <xdr:to>
      <xdr:col>6</xdr:col>
      <xdr:colOff>523875</xdr:colOff>
      <xdr:row>6</xdr:row>
      <xdr:rowOff>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ShapeType="1"/>
        </xdr:cNvSpPr>
      </xdr:nvSpPr>
      <xdr:spPr bwMode="auto">
        <a:xfrm>
          <a:off x="1066800" y="1000125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5</xdr:row>
      <xdr:rowOff>0</xdr:rowOff>
    </xdr:from>
    <xdr:to>
      <xdr:col>9</xdr:col>
      <xdr:colOff>304800</xdr:colOff>
      <xdr:row>5</xdr:row>
      <xdr:rowOff>0</xdr:rowOff>
    </xdr:to>
    <xdr:sp macro="" textlink="">
      <xdr:nvSpPr>
        <xdr:cNvPr id="4110" name="Line 14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ShapeType="1"/>
        </xdr:cNvSpPr>
      </xdr:nvSpPr>
      <xdr:spPr bwMode="auto">
        <a:xfrm>
          <a:off x="4562475" y="838200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</xdr:row>
      <xdr:rowOff>152400</xdr:rowOff>
    </xdr:from>
    <xdr:to>
      <xdr:col>9</xdr:col>
      <xdr:colOff>314325</xdr:colOff>
      <xdr:row>5</xdr:row>
      <xdr:rowOff>152400</xdr:rowOff>
    </xdr:to>
    <xdr:sp macro="" textlink="">
      <xdr:nvSpPr>
        <xdr:cNvPr id="4111" name="Line 15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ShapeType="1"/>
        </xdr:cNvSpPr>
      </xdr:nvSpPr>
      <xdr:spPr bwMode="auto">
        <a:xfrm>
          <a:off x="4572000" y="990600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152400</xdr:rowOff>
        </xdr:from>
        <xdr:to>
          <xdr:col>2</xdr:col>
          <xdr:colOff>542925</xdr:colOff>
          <xdr:row>8</xdr:row>
          <xdr:rowOff>9525</xdr:rowOff>
        </xdr:to>
        <xdr:sp macro="" textlink="">
          <xdr:nvSpPr>
            <xdr:cNvPr id="4112" name="CheckBox1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8</xdr:row>
          <xdr:rowOff>0</xdr:rowOff>
        </xdr:from>
        <xdr:to>
          <xdr:col>2</xdr:col>
          <xdr:colOff>542925</xdr:colOff>
          <xdr:row>9</xdr:row>
          <xdr:rowOff>19050</xdr:rowOff>
        </xdr:to>
        <xdr:sp macro="" textlink="">
          <xdr:nvSpPr>
            <xdr:cNvPr id="4115" name="CheckBox2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0</xdr:rowOff>
        </xdr:from>
        <xdr:to>
          <xdr:col>2</xdr:col>
          <xdr:colOff>542925</xdr:colOff>
          <xdr:row>10</xdr:row>
          <xdr:rowOff>19050</xdr:rowOff>
        </xdr:to>
        <xdr:sp macro="" textlink="">
          <xdr:nvSpPr>
            <xdr:cNvPr id="4116" name="CheckBox3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11</xdr:row>
      <xdr:rowOff>133350</xdr:rowOff>
    </xdr:from>
    <xdr:to>
      <xdr:col>9</xdr:col>
      <xdr:colOff>314325</xdr:colOff>
      <xdr:row>13</xdr:row>
      <xdr:rowOff>19050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>
          <a:spLocks noChangeArrowheads="1"/>
        </xdr:cNvSpPr>
      </xdr:nvSpPr>
      <xdr:spPr bwMode="auto">
        <a:xfrm>
          <a:off x="76200" y="194310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13</xdr:row>
      <xdr:rowOff>19050</xdr:rowOff>
    </xdr:from>
    <xdr:to>
      <xdr:col>9</xdr:col>
      <xdr:colOff>323850</xdr:colOff>
      <xdr:row>26</xdr:row>
      <xdr:rowOff>114300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>
          <a:spLocks noChangeArrowheads="1"/>
        </xdr:cNvSpPr>
      </xdr:nvSpPr>
      <xdr:spPr bwMode="auto">
        <a:xfrm>
          <a:off x="85725" y="2200275"/>
          <a:ext cx="5391150" cy="2066925"/>
        </a:xfrm>
        <a:prstGeom prst="roundRect">
          <a:avLst>
            <a:gd name="adj" fmla="val 460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14</xdr:row>
          <xdr:rowOff>38100</xdr:rowOff>
        </xdr:from>
        <xdr:to>
          <xdr:col>9</xdr:col>
          <xdr:colOff>247650</xdr:colOff>
          <xdr:row>25</xdr:row>
          <xdr:rowOff>161925</xdr:rowOff>
        </xdr:to>
        <xdr:sp macro="" textlink="">
          <xdr:nvSpPr>
            <xdr:cNvPr id="4119" name="TextBox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27</xdr:row>
      <xdr:rowOff>142875</xdr:rowOff>
    </xdr:from>
    <xdr:to>
      <xdr:col>9</xdr:col>
      <xdr:colOff>333375</xdr:colOff>
      <xdr:row>29</xdr:row>
      <xdr:rowOff>47625</xdr:rowOff>
    </xdr:to>
    <xdr:sp macro="" textlink="">
      <xdr:nvSpPr>
        <xdr:cNvPr id="4120" name="AutoShape 24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>
          <a:spLocks noChangeArrowheads="1"/>
        </xdr:cNvSpPr>
      </xdr:nvSpPr>
      <xdr:spPr bwMode="auto">
        <a:xfrm>
          <a:off x="95250" y="447675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29</xdr:row>
      <xdr:rowOff>47625</xdr:rowOff>
    </xdr:from>
    <xdr:to>
      <xdr:col>9</xdr:col>
      <xdr:colOff>323850</xdr:colOff>
      <xdr:row>47</xdr:row>
      <xdr:rowOff>123825</xdr:rowOff>
    </xdr:to>
    <xdr:sp macro="" textlink="">
      <xdr:nvSpPr>
        <xdr:cNvPr id="4121" name="AutoShape 25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>
          <a:spLocks noChangeArrowheads="1"/>
        </xdr:cNvSpPr>
      </xdr:nvSpPr>
      <xdr:spPr bwMode="auto">
        <a:xfrm>
          <a:off x="85725" y="4733925"/>
          <a:ext cx="5391150" cy="3219450"/>
        </a:xfrm>
        <a:prstGeom prst="roundRect">
          <a:avLst>
            <a:gd name="adj" fmla="val 414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29</xdr:row>
          <xdr:rowOff>123825</xdr:rowOff>
        </xdr:from>
        <xdr:to>
          <xdr:col>9</xdr:col>
          <xdr:colOff>247650</xdr:colOff>
          <xdr:row>46</xdr:row>
          <xdr:rowOff>133350</xdr:rowOff>
        </xdr:to>
        <xdr:sp macro="" textlink="">
          <xdr:nvSpPr>
            <xdr:cNvPr id="4122" name="TextBox2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50</xdr:row>
      <xdr:rowOff>142875</xdr:rowOff>
    </xdr:from>
    <xdr:to>
      <xdr:col>9</xdr:col>
      <xdr:colOff>333375</xdr:colOff>
      <xdr:row>52</xdr:row>
      <xdr:rowOff>38100</xdr:rowOff>
    </xdr:to>
    <xdr:sp macro="" textlink="">
      <xdr:nvSpPr>
        <xdr:cNvPr id="4123" name="AutoShape 27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>
          <a:spLocks noChangeArrowheads="1"/>
        </xdr:cNvSpPr>
      </xdr:nvSpPr>
      <xdr:spPr bwMode="auto">
        <a:xfrm>
          <a:off x="95250" y="850582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52</xdr:row>
      <xdr:rowOff>38100</xdr:rowOff>
    </xdr:from>
    <xdr:to>
      <xdr:col>9</xdr:col>
      <xdr:colOff>333375</xdr:colOff>
      <xdr:row>99</xdr:row>
      <xdr:rowOff>85725</xdr:rowOff>
    </xdr:to>
    <xdr:sp macro="" textlink="">
      <xdr:nvSpPr>
        <xdr:cNvPr id="4124" name="AutoShape 28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Arrowheads="1"/>
        </xdr:cNvSpPr>
      </xdr:nvSpPr>
      <xdr:spPr bwMode="auto">
        <a:xfrm>
          <a:off x="95250" y="877252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52</xdr:row>
          <xdr:rowOff>123825</xdr:rowOff>
        </xdr:from>
        <xdr:to>
          <xdr:col>9</xdr:col>
          <xdr:colOff>228600</xdr:colOff>
          <xdr:row>98</xdr:row>
          <xdr:rowOff>85725</xdr:rowOff>
        </xdr:to>
        <xdr:sp macro="" textlink="">
          <xdr:nvSpPr>
            <xdr:cNvPr id="4125" name="TextBox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102</xdr:row>
      <xdr:rowOff>142875</xdr:rowOff>
    </xdr:from>
    <xdr:to>
      <xdr:col>9</xdr:col>
      <xdr:colOff>333375</xdr:colOff>
      <xdr:row>104</xdr:row>
      <xdr:rowOff>38100</xdr:rowOff>
    </xdr:to>
    <xdr:sp macro="" textlink="">
      <xdr:nvSpPr>
        <xdr:cNvPr id="4127" name="AutoShape 31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>
          <a:spLocks noChangeArrowheads="1"/>
        </xdr:cNvSpPr>
      </xdr:nvSpPr>
      <xdr:spPr bwMode="auto">
        <a:xfrm>
          <a:off x="95250" y="1702117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104</xdr:row>
      <xdr:rowOff>38100</xdr:rowOff>
    </xdr:from>
    <xdr:to>
      <xdr:col>9</xdr:col>
      <xdr:colOff>333375</xdr:colOff>
      <xdr:row>151</xdr:row>
      <xdr:rowOff>85725</xdr:rowOff>
    </xdr:to>
    <xdr:sp macro="" textlink="">
      <xdr:nvSpPr>
        <xdr:cNvPr id="4128" name="AutoShape 32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>
          <a:spLocks noChangeArrowheads="1"/>
        </xdr:cNvSpPr>
      </xdr:nvSpPr>
      <xdr:spPr bwMode="auto">
        <a:xfrm>
          <a:off x="95250" y="1728787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104</xdr:row>
          <xdr:rowOff>123825</xdr:rowOff>
        </xdr:from>
        <xdr:to>
          <xdr:col>9</xdr:col>
          <xdr:colOff>228600</xdr:colOff>
          <xdr:row>150</xdr:row>
          <xdr:rowOff>85725</xdr:rowOff>
        </xdr:to>
        <xdr:sp macro="" textlink="">
          <xdr:nvSpPr>
            <xdr:cNvPr id="4129" name="TextBox4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155</xdr:row>
      <xdr:rowOff>142875</xdr:rowOff>
    </xdr:from>
    <xdr:to>
      <xdr:col>9</xdr:col>
      <xdr:colOff>333375</xdr:colOff>
      <xdr:row>157</xdr:row>
      <xdr:rowOff>38100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>
          <a:spLocks noChangeArrowheads="1"/>
        </xdr:cNvSpPr>
      </xdr:nvSpPr>
      <xdr:spPr bwMode="auto">
        <a:xfrm>
          <a:off x="95250" y="25698450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157</xdr:row>
      <xdr:rowOff>38100</xdr:rowOff>
    </xdr:from>
    <xdr:to>
      <xdr:col>9</xdr:col>
      <xdr:colOff>333375</xdr:colOff>
      <xdr:row>203</xdr:row>
      <xdr:rowOff>85725</xdr:rowOff>
    </xdr:to>
    <xdr:sp macro="" textlink="">
      <xdr:nvSpPr>
        <xdr:cNvPr id="4131" name="AutoShape 35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>
          <a:spLocks noChangeArrowheads="1"/>
        </xdr:cNvSpPr>
      </xdr:nvSpPr>
      <xdr:spPr bwMode="auto">
        <a:xfrm>
          <a:off x="95250" y="25965150"/>
          <a:ext cx="5391150" cy="7515225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157</xdr:row>
          <xdr:rowOff>123825</xdr:rowOff>
        </xdr:from>
        <xdr:to>
          <xdr:col>9</xdr:col>
          <xdr:colOff>228600</xdr:colOff>
          <xdr:row>203</xdr:row>
          <xdr:rowOff>85725</xdr:rowOff>
        </xdr:to>
        <xdr:sp macro="" textlink="">
          <xdr:nvSpPr>
            <xdr:cNvPr id="4132" name="TextBox5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38100</xdr:colOff>
      <xdr:row>9</xdr:row>
      <xdr:rowOff>9525</xdr:rowOff>
    </xdr:from>
    <xdr:to>
      <xdr:col>9</xdr:col>
      <xdr:colOff>323850</xdr:colOff>
      <xdr:row>9</xdr:row>
      <xdr:rowOff>9525</xdr:rowOff>
    </xdr:to>
    <xdr:sp macro="" textlink="">
      <xdr:nvSpPr>
        <xdr:cNvPr id="4133" name="Line 37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SpPr>
          <a:spLocks noChangeShapeType="1"/>
        </xdr:cNvSpPr>
      </xdr:nvSpPr>
      <xdr:spPr bwMode="auto">
        <a:xfrm>
          <a:off x="4581525" y="1495425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>
          <a:spLocks noChangeArrowheads="1"/>
        </xdr:cNvSpPr>
      </xdr:nvSpPr>
      <xdr:spPr bwMode="auto">
        <a:xfrm>
          <a:off x="257175" y="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19050</xdr:colOff>
      <xdr:row>36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>
          <a:spLocks noChangeArrowheads="1"/>
        </xdr:cNvSpPr>
      </xdr:nvSpPr>
      <xdr:spPr bwMode="auto">
        <a:xfrm>
          <a:off x="276225" y="6638925"/>
          <a:ext cx="8753475" cy="0"/>
        </a:xfrm>
        <a:prstGeom prst="roundRect">
          <a:avLst>
            <a:gd name="adj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57150</xdr:colOff>
      <xdr:row>36</xdr:row>
      <xdr:rowOff>0</xdr:rowOff>
    </xdr:from>
    <xdr:to>
      <xdr:col>19</xdr:col>
      <xdr:colOff>38100</xdr:colOff>
      <xdr:row>36</xdr:row>
      <xdr:rowOff>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>
          <a:spLocks noChangeArrowheads="1"/>
        </xdr:cNvSpPr>
      </xdr:nvSpPr>
      <xdr:spPr bwMode="auto">
        <a:xfrm>
          <a:off x="314325" y="6638925"/>
          <a:ext cx="87153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209550</xdr:colOff>
      <xdr:row>36</xdr:row>
      <xdr:rowOff>0</xdr:rowOff>
    </xdr:from>
    <xdr:to>
      <xdr:col>17</xdr:col>
      <xdr:colOff>561975</xdr:colOff>
      <xdr:row>36</xdr:row>
      <xdr:rowOff>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>
          <a:spLocks noChangeArrowheads="1"/>
        </xdr:cNvSpPr>
      </xdr:nvSpPr>
      <xdr:spPr bwMode="auto">
        <a:xfrm>
          <a:off x="209550" y="6638925"/>
          <a:ext cx="8820150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219075</xdr:colOff>
      <xdr:row>36</xdr:row>
      <xdr:rowOff>0</xdr:rowOff>
    </xdr:from>
    <xdr:to>
      <xdr:col>17</xdr:col>
      <xdr:colOff>571500</xdr:colOff>
      <xdr:row>36</xdr:row>
      <xdr:rowOff>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>
          <a:spLocks noChangeArrowheads="1"/>
        </xdr:cNvSpPr>
      </xdr:nvSpPr>
      <xdr:spPr bwMode="auto">
        <a:xfrm>
          <a:off x="219075" y="6638925"/>
          <a:ext cx="88106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2" name="AutoShape 78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8" name="AutoShape 84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4" name="AutoShape 90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72</xdr:row>
      <xdr:rowOff>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23</xdr:col>
      <xdr:colOff>0</xdr:colOff>
      <xdr:row>108</xdr:row>
      <xdr:rowOff>0</xdr:rowOff>
    </xdr:to>
    <xdr:sp macro="" textlink="">
      <xdr:nvSpPr>
        <xdr:cNvPr id="1120" name="AutoShape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>
          <a:spLocks noChangeArrowheads="1"/>
        </xdr:cNvSpPr>
      </xdr:nvSpPr>
      <xdr:spPr bwMode="auto">
        <a:xfrm>
          <a:off x="257175" y="132778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0</xdr:rowOff>
    </xdr:from>
    <xdr:to>
      <xdr:col>23</xdr:col>
      <xdr:colOff>0</xdr:colOff>
      <xdr:row>144</xdr:row>
      <xdr:rowOff>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>
          <a:spLocks noChangeArrowheads="1"/>
        </xdr:cNvSpPr>
      </xdr:nvSpPr>
      <xdr:spPr bwMode="auto">
        <a:xfrm>
          <a:off x="257175" y="199167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144</xdr:row>
      <xdr:rowOff>0</xdr:rowOff>
    </xdr:from>
    <xdr:to>
      <xdr:col>23</xdr:col>
      <xdr:colOff>0</xdr:colOff>
      <xdr:row>180</xdr:row>
      <xdr:rowOff>0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>
          <a:spLocks noChangeArrowheads="1"/>
        </xdr:cNvSpPr>
      </xdr:nvSpPr>
      <xdr:spPr bwMode="auto">
        <a:xfrm>
          <a:off x="257175" y="265557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180</xdr:row>
      <xdr:rowOff>0</xdr:rowOff>
    </xdr:from>
    <xdr:to>
      <xdr:col>23</xdr:col>
      <xdr:colOff>0</xdr:colOff>
      <xdr:row>216</xdr:row>
      <xdr:rowOff>0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>
          <a:spLocks noChangeArrowheads="1"/>
        </xdr:cNvSpPr>
      </xdr:nvSpPr>
      <xdr:spPr bwMode="auto">
        <a:xfrm>
          <a:off x="257175" y="331946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216</xdr:row>
      <xdr:rowOff>0</xdr:rowOff>
    </xdr:from>
    <xdr:to>
      <xdr:col>23</xdr:col>
      <xdr:colOff>0</xdr:colOff>
      <xdr:row>252</xdr:row>
      <xdr:rowOff>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>
          <a:spLocks noChangeArrowheads="1"/>
        </xdr:cNvSpPr>
      </xdr:nvSpPr>
      <xdr:spPr bwMode="auto">
        <a:xfrm>
          <a:off x="257175" y="398335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252</xdr:row>
      <xdr:rowOff>0</xdr:rowOff>
    </xdr:from>
    <xdr:to>
      <xdr:col>23</xdr:col>
      <xdr:colOff>0</xdr:colOff>
      <xdr:row>288</xdr:row>
      <xdr:rowOff>0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>
          <a:spLocks noChangeArrowheads="1"/>
        </xdr:cNvSpPr>
      </xdr:nvSpPr>
      <xdr:spPr bwMode="auto">
        <a:xfrm>
          <a:off x="257175" y="464724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288</xdr:row>
      <xdr:rowOff>0</xdr:rowOff>
    </xdr:from>
    <xdr:to>
      <xdr:col>23</xdr:col>
      <xdr:colOff>0</xdr:colOff>
      <xdr:row>324</xdr:row>
      <xdr:rowOff>0</xdr:rowOff>
    </xdr:to>
    <xdr:sp macro="" textlink="">
      <xdr:nvSpPr>
        <xdr:cNvPr id="1132" name="AutoShape 108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>
          <a:spLocks noChangeArrowheads="1"/>
        </xdr:cNvSpPr>
      </xdr:nvSpPr>
      <xdr:spPr bwMode="auto">
        <a:xfrm>
          <a:off x="257175" y="531114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38100</xdr:rowOff>
    </xdr:from>
    <xdr:to>
      <xdr:col>16</xdr:col>
      <xdr:colOff>0</xdr:colOff>
      <xdr:row>30</xdr:row>
      <xdr:rowOff>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rrowheads="1"/>
        </xdr:cNvSpPr>
      </xdr:nvSpPr>
      <xdr:spPr bwMode="auto">
        <a:xfrm>
          <a:off x="295275" y="390525"/>
          <a:ext cx="8877300" cy="4762500"/>
        </a:xfrm>
        <a:prstGeom prst="roundRect">
          <a:avLst>
            <a:gd name="adj" fmla="val 107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34</xdr:row>
      <xdr:rowOff>114300</xdr:rowOff>
    </xdr:from>
    <xdr:to>
      <xdr:col>11</xdr:col>
      <xdr:colOff>0</xdr:colOff>
      <xdr:row>47</xdr:row>
      <xdr:rowOff>57150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Arrowheads="1"/>
        </xdr:cNvSpPr>
      </xdr:nvSpPr>
      <xdr:spPr bwMode="auto">
        <a:xfrm>
          <a:off x="704850" y="5372100"/>
          <a:ext cx="4676775" cy="2076450"/>
        </a:xfrm>
        <a:prstGeom prst="roundRect">
          <a:avLst>
            <a:gd name="adj" fmla="val 746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114300</xdr:rowOff>
    </xdr:from>
    <xdr:to>
      <xdr:col>11</xdr:col>
      <xdr:colOff>0</xdr:colOff>
      <xdr:row>34</xdr:row>
      <xdr:rowOff>66675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rrowheads="1"/>
        </xdr:cNvSpPr>
      </xdr:nvSpPr>
      <xdr:spPr bwMode="auto">
        <a:xfrm>
          <a:off x="723900" y="114300"/>
          <a:ext cx="4657725" cy="5210175"/>
        </a:xfrm>
        <a:prstGeom prst="roundRect">
          <a:avLst>
            <a:gd name="adj" fmla="val 308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4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6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3.emf"/><Relationship Id="rId5" Type="http://schemas.openxmlformats.org/officeDocument/2006/relationships/image" Target="../media/image1.emf"/><Relationship Id="rId15" Type="http://schemas.openxmlformats.org/officeDocument/2006/relationships/control" Target="../activeX/activeX8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3BAB-FE30-440E-BE41-E398A052BC67}">
  <sheetPr codeName="Plan4"/>
  <dimension ref="A2:J204"/>
  <sheetViews>
    <sheetView showGridLines="0" topLeftCell="A46" zoomScale="145" zoomScaleNormal="145" workbookViewId="0">
      <selection activeCell="C9" sqref="C9"/>
    </sheetView>
  </sheetViews>
  <sheetFormatPr defaultRowHeight="12.75" x14ac:dyDescent="0.2"/>
  <cols>
    <col min="1" max="1" width="9.140625" style="1"/>
    <col min="2" max="2" width="6.42578125" style="1" customWidth="1"/>
    <col min="3" max="7" width="9.140625" style="1"/>
    <col min="8" max="8" width="6.85546875" style="1" customWidth="1"/>
    <col min="9" max="9" width="9.140625" style="1"/>
    <col min="10" max="10" width="5.85546875" style="1" customWidth="1"/>
    <col min="11" max="16384" width="9.140625" style="1"/>
  </cols>
  <sheetData>
    <row r="2" spans="1:10" ht="15" x14ac:dyDescent="0.2">
      <c r="A2" s="79" t="s">
        <v>64</v>
      </c>
      <c r="B2" s="79"/>
      <c r="C2" s="79"/>
      <c r="D2" s="79"/>
      <c r="E2" s="79"/>
      <c r="F2" s="79"/>
      <c r="G2" s="79"/>
      <c r="H2" s="79"/>
      <c r="I2" s="79"/>
      <c r="J2" s="79"/>
    </row>
    <row r="4" spans="1:10" x14ac:dyDescent="0.2">
      <c r="A4" s="35" t="s">
        <v>28</v>
      </c>
      <c r="C4" s="1" t="s">
        <v>89</v>
      </c>
    </row>
    <row r="5" spans="1:10" x14ac:dyDescent="0.2">
      <c r="A5" s="35" t="s">
        <v>29</v>
      </c>
      <c r="C5" s="1" t="s">
        <v>131</v>
      </c>
      <c r="H5" s="35" t="s">
        <v>4</v>
      </c>
      <c r="I5" s="4">
        <v>45755</v>
      </c>
    </row>
    <row r="6" spans="1:10" x14ac:dyDescent="0.2">
      <c r="A6" s="35" t="s">
        <v>30</v>
      </c>
      <c r="C6" s="1" t="s">
        <v>132</v>
      </c>
      <c r="H6" s="35" t="s">
        <v>4</v>
      </c>
      <c r="I6" s="4">
        <v>45755</v>
      </c>
    </row>
    <row r="7" spans="1:10" x14ac:dyDescent="0.2">
      <c r="A7" s="35"/>
    </row>
    <row r="8" spans="1:10" x14ac:dyDescent="0.2">
      <c r="A8" s="35" t="s">
        <v>33</v>
      </c>
      <c r="D8" s="2" t="s">
        <v>24</v>
      </c>
    </row>
    <row r="9" spans="1:10" x14ac:dyDescent="0.2">
      <c r="D9" s="2" t="s">
        <v>86</v>
      </c>
      <c r="G9" s="80" t="s">
        <v>45</v>
      </c>
      <c r="H9" s="80"/>
    </row>
    <row r="10" spans="1:10" x14ac:dyDescent="0.2">
      <c r="D10" s="2" t="s">
        <v>25</v>
      </c>
      <c r="E10" s="3"/>
      <c r="F10" s="3"/>
      <c r="G10" s="3"/>
      <c r="H10" s="3"/>
      <c r="I10" s="3"/>
    </row>
    <row r="11" spans="1:10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10" ht="14.25" x14ac:dyDescent="0.2">
      <c r="A12" s="2"/>
      <c r="B12" s="5"/>
      <c r="C12" s="2"/>
      <c r="D12" s="2"/>
      <c r="E12" s="2"/>
      <c r="F12" s="2"/>
      <c r="G12" s="2"/>
      <c r="H12" s="2"/>
      <c r="I12" s="2"/>
    </row>
    <row r="13" spans="1:10" ht="15" x14ac:dyDescent="0.2">
      <c r="A13" s="79" t="s">
        <v>34</v>
      </c>
      <c r="B13" s="79"/>
      <c r="C13" s="79"/>
      <c r="D13" s="79"/>
      <c r="E13" s="79"/>
      <c r="F13" s="79"/>
      <c r="G13" s="79"/>
      <c r="H13" s="79"/>
      <c r="I13" s="79"/>
      <c r="J13" s="79"/>
    </row>
    <row r="14" spans="1:10" ht="4.5" customHeight="1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3.75" customHeight="1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10" ht="12" customHeight="1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10" x14ac:dyDescent="0.2">
      <c r="B19" s="2"/>
      <c r="C19" s="2"/>
      <c r="D19" s="2"/>
      <c r="E19" s="2"/>
      <c r="F19" s="2"/>
      <c r="G19" s="2"/>
      <c r="H19" s="2"/>
      <c r="I19" s="2"/>
    </row>
    <row r="20" spans="1:10" x14ac:dyDescent="0.2">
      <c r="B20" s="82"/>
      <c r="C20" s="82"/>
      <c r="D20" s="82"/>
      <c r="E20" s="82"/>
      <c r="F20" s="82"/>
      <c r="G20" s="82"/>
      <c r="H20" s="82"/>
      <c r="I20" s="82"/>
    </row>
    <row r="21" spans="1:10" x14ac:dyDescent="0.2">
      <c r="B21" s="2"/>
      <c r="C21" s="2"/>
      <c r="D21" s="2"/>
      <c r="E21" s="2"/>
      <c r="F21" s="2"/>
      <c r="G21" s="2"/>
      <c r="H21" s="2"/>
      <c r="I21" s="2"/>
    </row>
    <row r="22" spans="1:10" ht="14.25" x14ac:dyDescent="0.2">
      <c r="B22" s="5"/>
      <c r="C22" s="2"/>
      <c r="D22" s="2"/>
      <c r="E22" s="2"/>
      <c r="F22" s="2"/>
      <c r="G22" s="2"/>
      <c r="H22" s="2"/>
      <c r="I22" s="2"/>
    </row>
    <row r="23" spans="1:10" ht="14.25" x14ac:dyDescent="0.2">
      <c r="B23" s="5"/>
      <c r="C23" s="2"/>
      <c r="D23" s="2"/>
      <c r="E23" s="2"/>
      <c r="F23" s="2"/>
      <c r="G23" s="2"/>
      <c r="H23" s="2"/>
      <c r="I23" s="2"/>
    </row>
    <row r="24" spans="1:10" ht="14.25" x14ac:dyDescent="0.2">
      <c r="B24" s="5"/>
      <c r="C24" s="2"/>
      <c r="D24" s="2"/>
      <c r="E24" s="2"/>
      <c r="F24" s="2"/>
      <c r="G24" s="2"/>
      <c r="H24" s="2"/>
      <c r="I24" s="2"/>
    </row>
    <row r="25" spans="1:10" ht="14.25" x14ac:dyDescent="0.2">
      <c r="B25" s="5"/>
      <c r="C25" s="2"/>
      <c r="D25" s="2"/>
      <c r="E25" s="2"/>
      <c r="F25" s="2"/>
      <c r="G25" s="2"/>
      <c r="H25" s="2"/>
      <c r="I25" s="2"/>
    </row>
    <row r="26" spans="1:10" ht="14.25" x14ac:dyDescent="0.2">
      <c r="B26" s="5"/>
      <c r="C26" s="2"/>
      <c r="D26" s="2"/>
      <c r="E26" s="2"/>
      <c r="F26" s="2"/>
      <c r="G26" s="2"/>
      <c r="H26" s="2"/>
      <c r="I26" s="2"/>
    </row>
    <row r="27" spans="1:10" ht="14.25" x14ac:dyDescent="0.2">
      <c r="B27" s="5"/>
      <c r="C27" s="2"/>
      <c r="D27" s="2"/>
      <c r="E27" s="2"/>
      <c r="F27" s="2"/>
      <c r="G27" s="2"/>
      <c r="H27" s="2"/>
      <c r="I27" s="2"/>
    </row>
    <row r="29" spans="1:10" ht="15" x14ac:dyDescent="0.2">
      <c r="A29" s="79" t="s">
        <v>26</v>
      </c>
      <c r="B29" s="79"/>
      <c r="C29" s="79"/>
      <c r="D29" s="79"/>
      <c r="E29" s="79"/>
      <c r="F29" s="79"/>
      <c r="G29" s="79"/>
      <c r="H29" s="79"/>
      <c r="I29" s="79"/>
      <c r="J29" s="79"/>
    </row>
    <row r="30" spans="1:10" ht="14.25" x14ac:dyDescent="0.2">
      <c r="B30" s="5"/>
      <c r="C30" s="2"/>
      <c r="D30" s="2"/>
      <c r="E30" s="2"/>
      <c r="F30" s="2"/>
      <c r="G30" s="2"/>
      <c r="H30" s="2"/>
      <c r="I30" s="2"/>
    </row>
    <row r="31" spans="1:10" ht="14.25" x14ac:dyDescent="0.2">
      <c r="B31" s="5"/>
      <c r="C31" s="2"/>
      <c r="D31" s="2"/>
      <c r="E31" s="2"/>
      <c r="F31" s="2"/>
      <c r="G31" s="2"/>
      <c r="H31" s="2"/>
      <c r="I31" s="2"/>
    </row>
    <row r="32" spans="1:10" ht="14.25" x14ac:dyDescent="0.2">
      <c r="B32" s="5"/>
      <c r="C32" s="2"/>
      <c r="D32" s="2"/>
      <c r="E32" s="2"/>
      <c r="F32" s="2"/>
      <c r="G32" s="2"/>
      <c r="H32" s="2"/>
      <c r="I32" s="2"/>
    </row>
    <row r="33" spans="2:9" x14ac:dyDescent="0.2">
      <c r="B33" s="2"/>
      <c r="C33" s="2"/>
      <c r="D33" s="2"/>
      <c r="E33" s="2"/>
      <c r="F33" s="2"/>
      <c r="G33" s="2"/>
      <c r="H33" s="2"/>
      <c r="I33" s="2"/>
    </row>
    <row r="34" spans="2:9" x14ac:dyDescent="0.2">
      <c r="B34" s="2"/>
      <c r="C34" s="2"/>
      <c r="D34" s="2"/>
      <c r="E34" s="2"/>
      <c r="F34" s="2"/>
      <c r="G34" s="2"/>
      <c r="H34" s="2"/>
      <c r="I34" s="2"/>
    </row>
    <row r="35" spans="2:9" x14ac:dyDescent="0.2">
      <c r="B35" s="2"/>
      <c r="C35" s="2"/>
      <c r="D35" s="2"/>
      <c r="E35" s="2"/>
      <c r="F35" s="2"/>
      <c r="G35" s="2"/>
      <c r="H35" s="2"/>
      <c r="I35" s="2"/>
    </row>
    <row r="36" spans="2:9" x14ac:dyDescent="0.2">
      <c r="B36" s="2"/>
      <c r="C36" s="2"/>
      <c r="D36" s="2"/>
      <c r="E36" s="2"/>
      <c r="F36" s="2"/>
      <c r="G36" s="2"/>
      <c r="H36" s="2"/>
      <c r="I36" s="2"/>
    </row>
    <row r="37" spans="2:9" x14ac:dyDescent="0.2">
      <c r="B37" s="2"/>
      <c r="C37" s="2"/>
      <c r="D37" s="2"/>
      <c r="E37" s="2"/>
      <c r="F37" s="2"/>
      <c r="G37" s="2"/>
      <c r="H37" s="2"/>
      <c r="I37" s="2"/>
    </row>
    <row r="38" spans="2:9" x14ac:dyDescent="0.2">
      <c r="B38" s="2"/>
      <c r="C38" s="2"/>
      <c r="D38" s="2"/>
      <c r="E38" s="2"/>
      <c r="F38" s="2"/>
      <c r="G38" s="2"/>
      <c r="H38" s="2"/>
      <c r="I38" s="2"/>
    </row>
    <row r="39" spans="2:9" ht="14.25" x14ac:dyDescent="0.2">
      <c r="B39" s="5"/>
      <c r="C39" s="2"/>
      <c r="D39" s="2"/>
      <c r="E39" s="2"/>
      <c r="F39" s="2"/>
      <c r="G39" s="2"/>
      <c r="H39" s="2"/>
      <c r="I39" s="2"/>
    </row>
    <row r="40" spans="2:9" ht="14.25" x14ac:dyDescent="0.2">
      <c r="B40" s="5"/>
      <c r="C40" s="2"/>
      <c r="D40" s="2"/>
      <c r="E40" s="2"/>
      <c r="F40" s="2"/>
      <c r="G40" s="2"/>
      <c r="H40" s="2"/>
      <c r="I40" s="2"/>
    </row>
    <row r="41" spans="2:9" ht="14.25" x14ac:dyDescent="0.2">
      <c r="B41" s="5"/>
      <c r="C41" s="2"/>
      <c r="D41" s="2"/>
      <c r="E41" s="2"/>
      <c r="F41" s="2"/>
      <c r="G41" s="2"/>
      <c r="H41" s="2"/>
      <c r="I41" s="2"/>
    </row>
    <row r="42" spans="2:9" ht="14.25" x14ac:dyDescent="0.2">
      <c r="B42" s="5"/>
      <c r="C42" s="2"/>
      <c r="D42" s="2"/>
      <c r="E42" s="2"/>
      <c r="F42" s="2"/>
      <c r="G42" s="2"/>
      <c r="H42" s="2"/>
      <c r="I42" s="2"/>
    </row>
    <row r="43" spans="2:9" ht="14.25" x14ac:dyDescent="0.2">
      <c r="B43" s="5"/>
      <c r="C43" s="2"/>
      <c r="D43" s="2"/>
      <c r="E43" s="2"/>
      <c r="F43" s="2"/>
      <c r="G43" s="2"/>
      <c r="H43" s="2"/>
      <c r="I43" s="2"/>
    </row>
    <row r="44" spans="2:9" ht="14.25" x14ac:dyDescent="0.2">
      <c r="B44" s="5"/>
      <c r="C44" s="2"/>
      <c r="D44" s="2"/>
      <c r="E44" s="2"/>
      <c r="F44" s="2"/>
      <c r="G44" s="2"/>
      <c r="H44" s="2"/>
      <c r="I44" s="2"/>
    </row>
    <row r="45" spans="2:9" ht="14.25" x14ac:dyDescent="0.2">
      <c r="B45" s="5"/>
      <c r="C45" s="2"/>
      <c r="D45" s="2"/>
      <c r="E45" s="2"/>
      <c r="F45" s="2"/>
      <c r="G45" s="2"/>
      <c r="H45" s="2"/>
      <c r="I45" s="2"/>
    </row>
    <row r="46" spans="2:9" ht="14.25" x14ac:dyDescent="0.2">
      <c r="B46" s="5"/>
      <c r="C46" s="2"/>
      <c r="D46" s="2"/>
      <c r="E46" s="2"/>
      <c r="F46" s="2"/>
      <c r="G46" s="2"/>
      <c r="H46" s="2"/>
      <c r="I46" s="2"/>
    </row>
    <row r="47" spans="2:9" ht="14.25" x14ac:dyDescent="0.2">
      <c r="B47" s="5"/>
      <c r="C47" s="2"/>
      <c r="D47" s="2"/>
      <c r="E47" s="2"/>
      <c r="F47" s="2"/>
      <c r="G47" s="2"/>
      <c r="H47" s="2"/>
      <c r="I47" s="2"/>
    </row>
    <row r="48" spans="2:9" ht="14.25" x14ac:dyDescent="0.2">
      <c r="B48" s="5"/>
      <c r="C48" s="2"/>
      <c r="D48" s="2"/>
      <c r="E48" s="2"/>
      <c r="F48" s="2"/>
      <c r="G48" s="2"/>
      <c r="H48" s="2"/>
      <c r="I48" s="2"/>
    </row>
    <row r="49" spans="1:10" ht="15" x14ac:dyDescent="0.2">
      <c r="A49" s="79" t="s">
        <v>31</v>
      </c>
      <c r="B49" s="79"/>
      <c r="C49" s="79"/>
      <c r="D49" s="79"/>
      <c r="E49" s="79"/>
      <c r="F49" s="79"/>
      <c r="G49" s="79"/>
      <c r="H49" s="79"/>
      <c r="I49" s="79"/>
      <c r="J49" s="79"/>
    </row>
    <row r="50" spans="1:10" x14ac:dyDescent="0.2">
      <c r="A50" s="81" t="s">
        <v>32</v>
      </c>
      <c r="B50" s="81"/>
      <c r="C50" s="81"/>
      <c r="D50" s="81"/>
      <c r="E50" s="81"/>
      <c r="F50" s="81"/>
      <c r="G50" s="81"/>
      <c r="H50" s="81"/>
      <c r="I50" s="81"/>
      <c r="J50" s="81"/>
    </row>
    <row r="51" spans="1:10" ht="14.25" x14ac:dyDescent="0.2">
      <c r="B51" s="5"/>
      <c r="C51" s="2"/>
      <c r="D51" s="2"/>
      <c r="E51" s="2"/>
      <c r="F51" s="2"/>
      <c r="G51" s="2"/>
      <c r="H51" s="2"/>
      <c r="I51" s="2"/>
    </row>
    <row r="52" spans="1:10" ht="15" x14ac:dyDescent="0.2">
      <c r="A52" s="79" t="s">
        <v>26</v>
      </c>
      <c r="B52" s="79"/>
      <c r="C52" s="79"/>
      <c r="D52" s="79"/>
      <c r="E52" s="79"/>
      <c r="F52" s="79"/>
      <c r="G52" s="79"/>
      <c r="H52" s="79"/>
      <c r="I52" s="79"/>
      <c r="J52" s="79"/>
    </row>
    <row r="53" spans="1:10" ht="14.25" x14ac:dyDescent="0.2">
      <c r="B53" s="5"/>
      <c r="C53" s="2"/>
      <c r="D53" s="2"/>
      <c r="E53" s="2"/>
      <c r="F53" s="2"/>
      <c r="G53" s="2"/>
      <c r="H53" s="2"/>
      <c r="I53" s="2"/>
    </row>
    <row r="54" spans="1:10" x14ac:dyDescent="0.2">
      <c r="B54" s="2"/>
      <c r="C54" s="2"/>
      <c r="D54" s="2"/>
      <c r="E54" s="2"/>
      <c r="F54" s="2"/>
      <c r="G54" s="2"/>
      <c r="H54" s="2"/>
      <c r="I54" s="2"/>
    </row>
    <row r="55" spans="1:10" x14ac:dyDescent="0.2">
      <c r="B55" s="2"/>
      <c r="C55" s="2"/>
      <c r="D55" s="2"/>
      <c r="E55" s="2"/>
      <c r="F55" s="2"/>
      <c r="G55" s="2"/>
      <c r="H55" s="2"/>
      <c r="I55" s="2"/>
    </row>
    <row r="56" spans="1:10" x14ac:dyDescent="0.2">
      <c r="B56" s="2"/>
      <c r="C56" s="2"/>
      <c r="D56" s="2"/>
      <c r="E56" s="2"/>
      <c r="F56" s="2"/>
      <c r="G56" s="2"/>
      <c r="H56" s="2"/>
      <c r="I56" s="2"/>
    </row>
    <row r="57" spans="1:10" x14ac:dyDescent="0.2">
      <c r="B57" s="2"/>
      <c r="C57" s="2"/>
      <c r="D57" s="2"/>
      <c r="E57" s="2"/>
      <c r="F57" s="2"/>
      <c r="G57" s="2"/>
      <c r="H57" s="2"/>
      <c r="I57" s="2"/>
    </row>
    <row r="58" spans="1:10" x14ac:dyDescent="0.2">
      <c r="B58" s="2"/>
      <c r="C58" s="2"/>
      <c r="D58" s="2"/>
      <c r="E58" s="2"/>
      <c r="F58" s="2"/>
      <c r="G58" s="2"/>
      <c r="H58" s="2"/>
      <c r="I58" s="2"/>
    </row>
    <row r="59" spans="1:10" x14ac:dyDescent="0.2">
      <c r="B59" s="2"/>
      <c r="C59" s="2"/>
      <c r="D59" s="2"/>
      <c r="E59" s="2"/>
      <c r="F59" s="2"/>
      <c r="G59" s="2"/>
      <c r="H59" s="2"/>
      <c r="I59" s="2"/>
    </row>
    <row r="60" spans="1:10" x14ac:dyDescent="0.2">
      <c r="B60" s="2"/>
      <c r="C60" s="2"/>
      <c r="D60" s="2"/>
      <c r="E60" s="2"/>
      <c r="F60" s="2"/>
      <c r="G60" s="2"/>
      <c r="H60" s="2"/>
      <c r="I60" s="2"/>
    </row>
    <row r="61" spans="1:10" x14ac:dyDescent="0.2">
      <c r="B61" s="2"/>
      <c r="C61" s="2"/>
      <c r="D61" s="2"/>
      <c r="E61" s="2"/>
      <c r="F61" s="2"/>
      <c r="G61" s="2"/>
      <c r="H61" s="2"/>
      <c r="I61" s="2"/>
    </row>
    <row r="62" spans="1:10" x14ac:dyDescent="0.2">
      <c r="B62" s="2"/>
      <c r="C62" s="2"/>
      <c r="D62" s="2"/>
      <c r="E62" s="2"/>
      <c r="F62" s="2"/>
      <c r="G62" s="2"/>
      <c r="H62" s="2"/>
      <c r="I62" s="2"/>
    </row>
    <row r="63" spans="1:10" x14ac:dyDescent="0.2">
      <c r="B63" s="2"/>
      <c r="C63" s="2"/>
      <c r="D63" s="2"/>
      <c r="E63" s="2"/>
      <c r="F63" s="2"/>
      <c r="G63" s="2"/>
      <c r="H63" s="2"/>
      <c r="I63" s="2"/>
    </row>
    <row r="64" spans="1:10" x14ac:dyDescent="0.2">
      <c r="B64" s="2"/>
      <c r="C64" s="2"/>
      <c r="D64" s="2"/>
      <c r="E64" s="2"/>
      <c r="F64" s="2"/>
      <c r="G64" s="2"/>
      <c r="H64" s="2"/>
      <c r="I64" s="2"/>
    </row>
    <row r="65" spans="2:9" x14ac:dyDescent="0.2">
      <c r="B65" s="2"/>
      <c r="C65" s="2"/>
      <c r="D65" s="2"/>
      <c r="E65" s="2"/>
      <c r="F65" s="2"/>
      <c r="G65" s="2"/>
      <c r="H65" s="2"/>
      <c r="I65" s="2"/>
    </row>
    <row r="66" spans="2:9" x14ac:dyDescent="0.2">
      <c r="B66" s="2"/>
      <c r="C66" s="2"/>
      <c r="D66" s="2"/>
      <c r="E66" s="2"/>
      <c r="F66" s="2"/>
      <c r="G66" s="2"/>
      <c r="H66" s="2"/>
      <c r="I66" s="2"/>
    </row>
    <row r="67" spans="2:9" x14ac:dyDescent="0.2">
      <c r="B67" s="2"/>
      <c r="C67" s="2"/>
      <c r="D67" s="2"/>
      <c r="E67" s="2"/>
      <c r="F67" s="2"/>
      <c r="G67" s="2"/>
      <c r="H67" s="2"/>
      <c r="I67" s="2"/>
    </row>
    <row r="68" spans="2:9" x14ac:dyDescent="0.2">
      <c r="B68" s="2"/>
      <c r="C68" s="2"/>
      <c r="D68" s="2"/>
      <c r="E68" s="2"/>
      <c r="F68" s="2"/>
      <c r="G68" s="2"/>
      <c r="H68" s="2"/>
      <c r="I68" s="2"/>
    </row>
    <row r="69" spans="2:9" x14ac:dyDescent="0.2">
      <c r="B69" s="2"/>
      <c r="C69" s="2"/>
      <c r="D69" s="2"/>
      <c r="E69" s="2"/>
      <c r="F69" s="2"/>
      <c r="G69" s="2"/>
      <c r="H69" s="2"/>
      <c r="I69" s="2"/>
    </row>
    <row r="70" spans="2:9" x14ac:dyDescent="0.2">
      <c r="B70" s="2"/>
      <c r="C70" s="2"/>
      <c r="D70" s="2"/>
      <c r="E70" s="2"/>
      <c r="F70" s="2"/>
      <c r="G70" s="2"/>
      <c r="H70" s="2"/>
      <c r="I70" s="2"/>
    </row>
    <row r="71" spans="2:9" x14ac:dyDescent="0.2">
      <c r="B71" s="2"/>
      <c r="C71" s="2"/>
      <c r="D71" s="2"/>
      <c r="E71" s="2"/>
      <c r="F71" s="2"/>
      <c r="G71" s="2"/>
      <c r="H71" s="2"/>
      <c r="I71" s="2"/>
    </row>
    <row r="72" spans="2:9" x14ac:dyDescent="0.2">
      <c r="B72" s="2"/>
      <c r="C72" s="2"/>
      <c r="D72" s="2"/>
      <c r="E72" s="2"/>
      <c r="F72" s="2"/>
      <c r="G72" s="2"/>
      <c r="H72" s="2"/>
      <c r="I72" s="2"/>
    </row>
    <row r="73" spans="2:9" x14ac:dyDescent="0.2">
      <c r="B73" s="2"/>
      <c r="C73" s="2"/>
      <c r="D73" s="2"/>
      <c r="E73" s="2"/>
      <c r="F73" s="2"/>
      <c r="G73" s="2"/>
      <c r="H73" s="2"/>
      <c r="I73" s="2"/>
    </row>
    <row r="74" spans="2:9" x14ac:dyDescent="0.2">
      <c r="B74" s="2"/>
      <c r="C74" s="2"/>
      <c r="D74" s="2"/>
      <c r="E74" s="2"/>
      <c r="F74" s="2"/>
      <c r="G74" s="2"/>
      <c r="H74" s="2"/>
      <c r="I74" s="2"/>
    </row>
    <row r="75" spans="2:9" x14ac:dyDescent="0.2">
      <c r="B75" s="2"/>
      <c r="C75" s="2"/>
      <c r="D75" s="2"/>
      <c r="E75" s="2"/>
      <c r="F75" s="2"/>
      <c r="G75" s="2"/>
      <c r="H75" s="2"/>
      <c r="I75" s="2"/>
    </row>
    <row r="76" spans="2:9" x14ac:dyDescent="0.2">
      <c r="B76" s="2"/>
      <c r="C76" s="2"/>
      <c r="D76" s="2"/>
      <c r="E76" s="2"/>
      <c r="F76" s="2"/>
      <c r="G76" s="2"/>
      <c r="H76" s="2"/>
      <c r="I76" s="2"/>
    </row>
    <row r="77" spans="2:9" x14ac:dyDescent="0.2">
      <c r="B77" s="2"/>
      <c r="C77" s="2"/>
      <c r="D77" s="2"/>
      <c r="E77" s="2"/>
      <c r="F77" s="2"/>
      <c r="G77" s="2"/>
      <c r="H77" s="2"/>
      <c r="I77" s="2"/>
    </row>
    <row r="78" spans="2:9" x14ac:dyDescent="0.2">
      <c r="B78" s="2"/>
      <c r="C78" s="2"/>
      <c r="D78" s="2"/>
      <c r="E78" s="2"/>
      <c r="F78" s="2"/>
      <c r="G78" s="2"/>
      <c r="H78" s="2"/>
      <c r="I78" s="2"/>
    </row>
    <row r="79" spans="2:9" x14ac:dyDescent="0.2">
      <c r="B79" s="2"/>
      <c r="C79" s="2"/>
      <c r="D79" s="2"/>
      <c r="E79" s="2"/>
      <c r="F79" s="2"/>
      <c r="G79" s="2"/>
      <c r="H79" s="2"/>
      <c r="I79" s="2"/>
    </row>
    <row r="80" spans="2:9" x14ac:dyDescent="0.2">
      <c r="B80" s="2"/>
      <c r="C80" s="2"/>
      <c r="D80" s="2"/>
      <c r="E80" s="2"/>
      <c r="F80" s="2"/>
      <c r="G80" s="2"/>
      <c r="H80" s="2"/>
      <c r="I80" s="2"/>
    </row>
    <row r="81" spans="2:9" x14ac:dyDescent="0.2">
      <c r="B81" s="2"/>
      <c r="C81" s="2"/>
      <c r="D81" s="2"/>
      <c r="E81" s="2"/>
      <c r="F81" s="2"/>
      <c r="G81" s="2"/>
      <c r="H81" s="2"/>
      <c r="I81" s="2"/>
    </row>
    <row r="82" spans="2:9" x14ac:dyDescent="0.2">
      <c r="B82" s="2"/>
      <c r="C82" s="2"/>
      <c r="D82" s="2"/>
      <c r="E82" s="2"/>
      <c r="F82" s="2"/>
      <c r="G82" s="2"/>
      <c r="H82" s="2"/>
      <c r="I82" s="2"/>
    </row>
    <row r="83" spans="2:9" x14ac:dyDescent="0.2">
      <c r="B83" s="2"/>
      <c r="C83" s="2"/>
      <c r="D83" s="2"/>
      <c r="E83" s="2"/>
      <c r="F83" s="2"/>
      <c r="G83" s="2"/>
      <c r="H83" s="2"/>
      <c r="I83" s="2"/>
    </row>
    <row r="84" spans="2:9" x14ac:dyDescent="0.2">
      <c r="B84" s="2"/>
      <c r="C84" s="2"/>
      <c r="D84" s="2"/>
      <c r="E84" s="2"/>
      <c r="F84" s="2"/>
      <c r="G84" s="2"/>
      <c r="H84" s="2"/>
      <c r="I84" s="2"/>
    </row>
    <row r="85" spans="2:9" x14ac:dyDescent="0.2">
      <c r="B85" s="2"/>
      <c r="C85" s="2"/>
      <c r="D85" s="2"/>
      <c r="E85" s="2"/>
      <c r="F85" s="2"/>
      <c r="G85" s="2"/>
      <c r="H85" s="2"/>
      <c r="I85" s="2"/>
    </row>
    <row r="86" spans="2:9" x14ac:dyDescent="0.2">
      <c r="B86" s="2"/>
      <c r="C86" s="2"/>
      <c r="D86" s="2"/>
      <c r="E86" s="2"/>
      <c r="F86" s="2"/>
      <c r="G86" s="2"/>
      <c r="H86" s="2"/>
      <c r="I86" s="2"/>
    </row>
    <row r="87" spans="2:9" x14ac:dyDescent="0.2">
      <c r="B87" s="2"/>
      <c r="C87" s="2"/>
      <c r="D87" s="2"/>
      <c r="E87" s="2"/>
      <c r="F87" s="2"/>
      <c r="G87" s="2"/>
      <c r="H87" s="2"/>
      <c r="I87" s="2"/>
    </row>
    <row r="88" spans="2:9" x14ac:dyDescent="0.2">
      <c r="B88" s="2"/>
      <c r="C88" s="2"/>
      <c r="D88" s="2"/>
      <c r="E88" s="2"/>
      <c r="F88" s="2"/>
      <c r="G88" s="2"/>
      <c r="H88" s="2"/>
      <c r="I88" s="2"/>
    </row>
    <row r="89" spans="2:9" x14ac:dyDescent="0.2">
      <c r="B89" s="2"/>
      <c r="C89" s="2"/>
      <c r="D89" s="2"/>
      <c r="E89" s="2"/>
      <c r="F89" s="2"/>
      <c r="G89" s="2"/>
      <c r="H89" s="2"/>
      <c r="I89" s="2"/>
    </row>
    <row r="90" spans="2:9" x14ac:dyDescent="0.2">
      <c r="B90" s="2"/>
      <c r="C90" s="2"/>
      <c r="D90" s="2"/>
      <c r="E90" s="2"/>
      <c r="F90" s="2"/>
      <c r="G90" s="2"/>
      <c r="H90" s="2"/>
      <c r="I90" s="2"/>
    </row>
    <row r="91" spans="2:9" x14ac:dyDescent="0.2">
      <c r="B91" s="2"/>
      <c r="C91" s="2"/>
      <c r="D91" s="2"/>
      <c r="E91" s="2"/>
      <c r="F91" s="2"/>
      <c r="G91" s="2"/>
      <c r="H91" s="2"/>
      <c r="I91" s="2"/>
    </row>
    <row r="92" spans="2:9" x14ac:dyDescent="0.2">
      <c r="B92" s="2"/>
      <c r="C92" s="2"/>
      <c r="D92" s="2"/>
      <c r="E92" s="2"/>
      <c r="F92" s="2"/>
      <c r="G92" s="2"/>
      <c r="H92" s="2"/>
      <c r="I92" s="2"/>
    </row>
    <row r="93" spans="2:9" x14ac:dyDescent="0.2">
      <c r="B93" s="2"/>
      <c r="C93" s="2"/>
      <c r="D93" s="2"/>
      <c r="E93" s="2"/>
      <c r="F93" s="2"/>
      <c r="G93" s="2"/>
      <c r="H93" s="2"/>
      <c r="I93" s="2"/>
    </row>
    <row r="94" spans="2:9" x14ac:dyDescent="0.2">
      <c r="B94" s="2"/>
      <c r="C94" s="2"/>
      <c r="D94" s="2"/>
      <c r="E94" s="2"/>
      <c r="F94" s="2"/>
      <c r="G94" s="2"/>
      <c r="H94" s="2"/>
      <c r="I94" s="2"/>
    </row>
    <row r="95" spans="2:9" x14ac:dyDescent="0.2">
      <c r="B95" s="2"/>
      <c r="C95" s="2"/>
      <c r="D95" s="2"/>
      <c r="E95" s="2"/>
      <c r="F95" s="2"/>
      <c r="G95" s="2"/>
      <c r="H95" s="2"/>
      <c r="I95" s="2"/>
    </row>
    <row r="96" spans="2:9" x14ac:dyDescent="0.2">
      <c r="B96" s="2"/>
      <c r="C96" s="2"/>
      <c r="D96" s="2"/>
      <c r="E96" s="2"/>
      <c r="F96" s="2"/>
      <c r="G96" s="2"/>
      <c r="H96" s="2"/>
      <c r="I96" s="2"/>
    </row>
    <row r="97" spans="1:10" x14ac:dyDescent="0.2">
      <c r="B97" s="2"/>
      <c r="C97" s="2"/>
      <c r="D97" s="2"/>
      <c r="E97" s="2"/>
      <c r="F97" s="2"/>
      <c r="G97" s="2"/>
      <c r="H97" s="2"/>
      <c r="I97" s="2"/>
    </row>
    <row r="98" spans="1:10" x14ac:dyDescent="0.2">
      <c r="B98" s="2"/>
      <c r="C98" s="2"/>
      <c r="D98" s="2"/>
      <c r="E98" s="2"/>
      <c r="F98" s="2"/>
      <c r="G98" s="2"/>
      <c r="H98" s="2"/>
      <c r="I98" s="2"/>
    </row>
    <row r="99" spans="1:10" x14ac:dyDescent="0.2">
      <c r="B99" s="2"/>
      <c r="C99" s="2"/>
      <c r="D99" s="2"/>
      <c r="E99" s="2"/>
      <c r="F99" s="2"/>
      <c r="G99" s="2"/>
      <c r="H99" s="2"/>
      <c r="I99" s="2"/>
    </row>
    <row r="100" spans="1:10" x14ac:dyDescent="0.2">
      <c r="B100" s="2"/>
      <c r="C100" s="2"/>
      <c r="D100" s="2"/>
      <c r="E100" s="2"/>
      <c r="F100" s="2"/>
      <c r="G100" s="2"/>
      <c r="H100" s="2"/>
      <c r="I100" s="2"/>
    </row>
    <row r="101" spans="1:10" ht="15" x14ac:dyDescent="0.2">
      <c r="A101" s="79" t="s">
        <v>31</v>
      </c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1:10" x14ac:dyDescent="0.2">
      <c r="A102" s="81" t="s">
        <v>32</v>
      </c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1:10" ht="14.25" x14ac:dyDescent="0.2">
      <c r="B103" s="5"/>
      <c r="C103" s="2"/>
      <c r="D103" s="2"/>
      <c r="E103" s="2"/>
      <c r="F103" s="2"/>
      <c r="G103" s="2"/>
      <c r="H103" s="2"/>
      <c r="I103" s="2"/>
    </row>
    <row r="104" spans="1:10" ht="15" x14ac:dyDescent="0.2">
      <c r="A104" s="79" t="s">
        <v>26</v>
      </c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1:10" ht="14.25" x14ac:dyDescent="0.2">
      <c r="B105" s="5"/>
      <c r="C105" s="2"/>
      <c r="D105" s="2"/>
      <c r="E105" s="2"/>
      <c r="F105" s="2"/>
      <c r="G105" s="2"/>
      <c r="H105" s="2"/>
      <c r="I105" s="2"/>
    </row>
    <row r="106" spans="1:10" x14ac:dyDescent="0.2">
      <c r="B106" s="2"/>
      <c r="C106" s="2"/>
      <c r="D106" s="2"/>
      <c r="E106" s="2"/>
      <c r="F106" s="2"/>
      <c r="G106" s="2"/>
      <c r="H106" s="2"/>
      <c r="I106" s="2"/>
    </row>
    <row r="107" spans="1:10" x14ac:dyDescent="0.2">
      <c r="B107" s="2"/>
      <c r="C107" s="2"/>
      <c r="D107" s="2"/>
      <c r="E107" s="2"/>
      <c r="F107" s="2"/>
      <c r="G107" s="2"/>
      <c r="H107" s="2"/>
      <c r="I107" s="2"/>
    </row>
    <row r="108" spans="1:10" x14ac:dyDescent="0.2">
      <c r="B108" s="2"/>
      <c r="C108" s="2"/>
      <c r="D108" s="2"/>
      <c r="E108" s="2"/>
      <c r="F108" s="2"/>
      <c r="G108" s="2"/>
      <c r="H108" s="2"/>
      <c r="I108" s="2"/>
    </row>
    <row r="109" spans="1:10" x14ac:dyDescent="0.2">
      <c r="B109" s="2"/>
      <c r="C109" s="2"/>
      <c r="D109" s="2"/>
      <c r="E109" s="2"/>
      <c r="F109" s="2"/>
      <c r="G109" s="2"/>
      <c r="H109" s="2"/>
      <c r="I109" s="2"/>
    </row>
    <row r="110" spans="1:10" x14ac:dyDescent="0.2">
      <c r="B110" s="2"/>
      <c r="C110" s="2"/>
      <c r="D110" s="2"/>
      <c r="E110" s="2"/>
      <c r="F110" s="2"/>
      <c r="G110" s="2"/>
      <c r="H110" s="2"/>
      <c r="I110" s="2"/>
    </row>
    <row r="111" spans="1:10" x14ac:dyDescent="0.2">
      <c r="B111" s="2"/>
      <c r="C111" s="2"/>
      <c r="D111" s="2"/>
      <c r="E111" s="2"/>
      <c r="F111" s="2"/>
      <c r="G111" s="2"/>
      <c r="H111" s="2"/>
      <c r="I111" s="2"/>
    </row>
    <row r="112" spans="1:10" x14ac:dyDescent="0.2">
      <c r="B112" s="2"/>
      <c r="C112" s="2"/>
      <c r="D112" s="2"/>
      <c r="E112" s="2"/>
      <c r="F112" s="2"/>
      <c r="G112" s="2"/>
      <c r="H112" s="2"/>
      <c r="I112" s="2"/>
    </row>
    <row r="113" spans="2:9" x14ac:dyDescent="0.2">
      <c r="B113" s="2"/>
      <c r="C113" s="2"/>
      <c r="D113" s="2"/>
      <c r="E113" s="2"/>
      <c r="F113" s="2"/>
      <c r="G113" s="2"/>
      <c r="H113" s="2"/>
      <c r="I113" s="2"/>
    </row>
    <row r="114" spans="2:9" x14ac:dyDescent="0.2">
      <c r="B114" s="2"/>
      <c r="C114" s="2"/>
      <c r="D114" s="2"/>
      <c r="E114" s="2"/>
      <c r="F114" s="2"/>
      <c r="G114" s="2"/>
      <c r="H114" s="2"/>
      <c r="I114" s="2"/>
    </row>
    <row r="115" spans="2:9" x14ac:dyDescent="0.2">
      <c r="B115" s="2"/>
      <c r="C115" s="2"/>
      <c r="D115" s="2"/>
      <c r="E115" s="2"/>
      <c r="F115" s="2"/>
      <c r="G115" s="2"/>
      <c r="H115" s="2"/>
      <c r="I115" s="2"/>
    </row>
    <row r="116" spans="2:9" x14ac:dyDescent="0.2">
      <c r="B116" s="2"/>
      <c r="C116" s="2"/>
      <c r="D116" s="2"/>
      <c r="E116" s="2"/>
      <c r="F116" s="2"/>
      <c r="G116" s="2"/>
      <c r="H116" s="2"/>
      <c r="I116" s="2"/>
    </row>
    <row r="117" spans="2:9" x14ac:dyDescent="0.2">
      <c r="B117" s="2"/>
      <c r="C117" s="2"/>
      <c r="D117" s="2"/>
      <c r="E117" s="2"/>
      <c r="F117" s="2"/>
      <c r="G117" s="2"/>
      <c r="H117" s="2"/>
      <c r="I117" s="2"/>
    </row>
    <row r="118" spans="2:9" x14ac:dyDescent="0.2">
      <c r="B118" s="2"/>
      <c r="C118" s="2"/>
      <c r="D118" s="2"/>
      <c r="E118" s="2"/>
      <c r="F118" s="2"/>
      <c r="G118" s="2"/>
      <c r="H118" s="2"/>
      <c r="I118" s="2"/>
    </row>
    <row r="119" spans="2:9" x14ac:dyDescent="0.2">
      <c r="B119" s="2"/>
      <c r="C119" s="2"/>
      <c r="D119" s="2"/>
      <c r="E119" s="2"/>
      <c r="F119" s="2"/>
      <c r="G119" s="2"/>
      <c r="H119" s="2"/>
      <c r="I119" s="2"/>
    </row>
    <row r="120" spans="2:9" x14ac:dyDescent="0.2">
      <c r="B120" s="2"/>
      <c r="C120" s="2"/>
      <c r="D120" s="2"/>
      <c r="E120" s="2"/>
      <c r="F120" s="2"/>
      <c r="G120" s="2"/>
      <c r="H120" s="2"/>
      <c r="I120" s="2"/>
    </row>
    <row r="121" spans="2:9" x14ac:dyDescent="0.2">
      <c r="B121" s="2"/>
      <c r="C121" s="2"/>
      <c r="D121" s="2"/>
      <c r="E121" s="2"/>
      <c r="F121" s="2"/>
      <c r="G121" s="2"/>
      <c r="H121" s="2"/>
      <c r="I121" s="2"/>
    </row>
    <row r="122" spans="2:9" x14ac:dyDescent="0.2">
      <c r="B122" s="2"/>
      <c r="C122" s="2"/>
      <c r="D122" s="2"/>
      <c r="E122" s="2"/>
      <c r="F122" s="2"/>
      <c r="G122" s="2"/>
      <c r="H122" s="2"/>
      <c r="I122" s="2"/>
    </row>
    <row r="123" spans="2:9" x14ac:dyDescent="0.2">
      <c r="B123" s="2"/>
      <c r="C123" s="2"/>
      <c r="D123" s="2"/>
      <c r="E123" s="2"/>
      <c r="F123" s="2"/>
      <c r="G123" s="2"/>
      <c r="H123" s="2"/>
      <c r="I123" s="2"/>
    </row>
    <row r="124" spans="2:9" x14ac:dyDescent="0.2">
      <c r="B124" s="2"/>
      <c r="C124" s="2"/>
      <c r="D124" s="2"/>
      <c r="E124" s="2"/>
      <c r="F124" s="2"/>
      <c r="G124" s="2"/>
      <c r="H124" s="2"/>
      <c r="I124" s="2"/>
    </row>
    <row r="125" spans="2:9" x14ac:dyDescent="0.2">
      <c r="B125" s="2"/>
      <c r="C125" s="2"/>
      <c r="D125" s="2"/>
      <c r="E125" s="2"/>
      <c r="F125" s="2"/>
      <c r="G125" s="2"/>
      <c r="H125" s="2"/>
      <c r="I125" s="2"/>
    </row>
    <row r="126" spans="2:9" x14ac:dyDescent="0.2">
      <c r="B126" s="2"/>
      <c r="C126" s="2"/>
      <c r="D126" s="2"/>
      <c r="E126" s="2"/>
      <c r="F126" s="2"/>
      <c r="G126" s="2"/>
      <c r="H126" s="2"/>
      <c r="I126" s="2"/>
    </row>
    <row r="127" spans="2:9" x14ac:dyDescent="0.2">
      <c r="B127" s="2"/>
      <c r="C127" s="2"/>
      <c r="D127" s="2"/>
      <c r="E127" s="2"/>
      <c r="F127" s="2"/>
      <c r="G127" s="2"/>
      <c r="H127" s="2"/>
      <c r="I127" s="2"/>
    </row>
    <row r="128" spans="2:9" x14ac:dyDescent="0.2">
      <c r="B128" s="2"/>
      <c r="C128" s="2"/>
      <c r="D128" s="2"/>
      <c r="E128" s="2"/>
      <c r="F128" s="2"/>
      <c r="G128" s="2"/>
      <c r="H128" s="2"/>
      <c r="I128" s="2"/>
    </row>
    <row r="129" spans="2:9" x14ac:dyDescent="0.2">
      <c r="B129" s="2"/>
      <c r="C129" s="2"/>
      <c r="D129" s="2"/>
      <c r="E129" s="2"/>
      <c r="F129" s="2"/>
      <c r="G129" s="2"/>
      <c r="H129" s="2"/>
      <c r="I129" s="2"/>
    </row>
    <row r="130" spans="2:9" x14ac:dyDescent="0.2">
      <c r="B130" s="2"/>
      <c r="C130" s="2"/>
      <c r="D130" s="2"/>
      <c r="E130" s="2"/>
      <c r="F130" s="2"/>
      <c r="G130" s="2"/>
      <c r="H130" s="2"/>
      <c r="I130" s="2"/>
    </row>
    <row r="131" spans="2:9" x14ac:dyDescent="0.2">
      <c r="B131" s="2"/>
      <c r="C131" s="2"/>
      <c r="D131" s="2"/>
      <c r="E131" s="2"/>
      <c r="F131" s="2"/>
      <c r="G131" s="2"/>
      <c r="H131" s="2"/>
      <c r="I131" s="2"/>
    </row>
    <row r="132" spans="2:9" x14ac:dyDescent="0.2">
      <c r="B132" s="2"/>
      <c r="C132" s="2"/>
      <c r="D132" s="2"/>
      <c r="E132" s="2"/>
      <c r="F132" s="2"/>
      <c r="G132" s="2"/>
      <c r="H132" s="2"/>
      <c r="I132" s="2"/>
    </row>
    <row r="133" spans="2:9" x14ac:dyDescent="0.2">
      <c r="B133" s="2"/>
      <c r="C133" s="2"/>
      <c r="D133" s="2"/>
      <c r="E133" s="2"/>
      <c r="F133" s="2"/>
      <c r="G133" s="2"/>
      <c r="H133" s="2"/>
      <c r="I133" s="2"/>
    </row>
    <row r="134" spans="2:9" x14ac:dyDescent="0.2">
      <c r="B134" s="2"/>
      <c r="C134" s="2"/>
      <c r="D134" s="2"/>
      <c r="E134" s="2"/>
      <c r="F134" s="2"/>
      <c r="G134" s="2"/>
      <c r="H134" s="2"/>
      <c r="I134" s="2"/>
    </row>
    <row r="135" spans="2:9" x14ac:dyDescent="0.2">
      <c r="B135" s="2"/>
      <c r="C135" s="2"/>
      <c r="D135" s="2"/>
      <c r="E135" s="2"/>
      <c r="F135" s="2"/>
      <c r="G135" s="2"/>
      <c r="H135" s="2"/>
      <c r="I135" s="2"/>
    </row>
    <row r="136" spans="2:9" x14ac:dyDescent="0.2">
      <c r="B136" s="2"/>
      <c r="C136" s="2"/>
      <c r="D136" s="2"/>
      <c r="E136" s="2"/>
      <c r="F136" s="2"/>
      <c r="G136" s="2"/>
      <c r="H136" s="2"/>
      <c r="I136" s="2"/>
    </row>
    <row r="137" spans="2:9" x14ac:dyDescent="0.2">
      <c r="B137" s="2"/>
      <c r="C137" s="2"/>
      <c r="D137" s="2"/>
      <c r="E137" s="2"/>
      <c r="F137" s="2"/>
      <c r="G137" s="2"/>
      <c r="H137" s="2"/>
      <c r="I137" s="2"/>
    </row>
    <row r="138" spans="2:9" x14ac:dyDescent="0.2">
      <c r="B138" s="2"/>
      <c r="C138" s="2"/>
      <c r="D138" s="2"/>
      <c r="E138" s="2"/>
      <c r="F138" s="2"/>
      <c r="G138" s="2"/>
      <c r="H138" s="2"/>
      <c r="I138" s="2"/>
    </row>
    <row r="139" spans="2:9" x14ac:dyDescent="0.2">
      <c r="B139" s="2"/>
      <c r="C139" s="2"/>
      <c r="D139" s="2"/>
      <c r="E139" s="2"/>
      <c r="F139" s="2"/>
      <c r="G139" s="2"/>
      <c r="H139" s="2"/>
      <c r="I139" s="2"/>
    </row>
    <row r="140" spans="2:9" x14ac:dyDescent="0.2">
      <c r="B140" s="2"/>
      <c r="C140" s="2"/>
      <c r="D140" s="2"/>
      <c r="E140" s="2"/>
      <c r="F140" s="2"/>
      <c r="G140" s="2"/>
      <c r="H140" s="2"/>
      <c r="I140" s="2"/>
    </row>
    <row r="141" spans="2:9" x14ac:dyDescent="0.2">
      <c r="B141" s="2"/>
      <c r="C141" s="2"/>
      <c r="D141" s="2"/>
      <c r="E141" s="2"/>
      <c r="F141" s="2"/>
      <c r="G141" s="2"/>
      <c r="H141" s="2"/>
      <c r="I141" s="2"/>
    </row>
    <row r="142" spans="2:9" x14ac:dyDescent="0.2">
      <c r="B142" s="2"/>
      <c r="C142" s="2"/>
      <c r="D142" s="2"/>
      <c r="E142" s="2"/>
      <c r="F142" s="2"/>
      <c r="G142" s="2"/>
      <c r="H142" s="2"/>
      <c r="I142" s="2"/>
    </row>
    <row r="143" spans="2:9" x14ac:dyDescent="0.2">
      <c r="B143" s="2"/>
      <c r="C143" s="2"/>
      <c r="D143" s="2"/>
      <c r="E143" s="2"/>
      <c r="F143" s="2"/>
      <c r="G143" s="2"/>
      <c r="H143" s="2"/>
      <c r="I143" s="2"/>
    </row>
    <row r="144" spans="2:9" x14ac:dyDescent="0.2">
      <c r="B144" s="2"/>
      <c r="C144" s="2"/>
      <c r="D144" s="2"/>
      <c r="E144" s="2"/>
      <c r="F144" s="2"/>
      <c r="G144" s="2"/>
      <c r="H144" s="2"/>
      <c r="I144" s="2"/>
    </row>
    <row r="145" spans="1:10" x14ac:dyDescent="0.2">
      <c r="B145" s="2"/>
      <c r="C145" s="2"/>
      <c r="D145" s="2"/>
      <c r="E145" s="2"/>
      <c r="F145" s="2"/>
      <c r="G145" s="2"/>
      <c r="H145" s="2"/>
      <c r="I145" s="2"/>
    </row>
    <row r="146" spans="1:10" x14ac:dyDescent="0.2">
      <c r="B146" s="2"/>
      <c r="C146" s="2"/>
      <c r="D146" s="2"/>
      <c r="E146" s="2"/>
      <c r="F146" s="2"/>
      <c r="G146" s="2"/>
      <c r="H146" s="2"/>
      <c r="I146" s="2"/>
    </row>
    <row r="147" spans="1:10" x14ac:dyDescent="0.2">
      <c r="B147" s="2"/>
      <c r="C147" s="2"/>
      <c r="D147" s="2"/>
      <c r="E147" s="2"/>
      <c r="F147" s="2"/>
      <c r="G147" s="2"/>
      <c r="H147" s="2"/>
      <c r="I147" s="2"/>
    </row>
    <row r="148" spans="1:10" x14ac:dyDescent="0.2">
      <c r="B148" s="2"/>
      <c r="C148" s="2"/>
      <c r="D148" s="2"/>
      <c r="E148" s="2"/>
      <c r="F148" s="2"/>
      <c r="G148" s="2"/>
      <c r="H148" s="2"/>
      <c r="I148" s="2"/>
    </row>
    <row r="149" spans="1:10" x14ac:dyDescent="0.2">
      <c r="B149" s="2"/>
      <c r="C149" s="2"/>
      <c r="D149" s="2"/>
      <c r="E149" s="2"/>
      <c r="F149" s="2"/>
      <c r="G149" s="2"/>
      <c r="H149" s="2"/>
      <c r="I149" s="2"/>
    </row>
    <row r="150" spans="1:10" x14ac:dyDescent="0.2">
      <c r="B150" s="2"/>
      <c r="C150" s="2"/>
      <c r="D150" s="2"/>
      <c r="E150" s="2"/>
      <c r="F150" s="2"/>
      <c r="G150" s="2"/>
      <c r="H150" s="2"/>
      <c r="I150" s="2"/>
    </row>
    <row r="151" spans="1:10" x14ac:dyDescent="0.2">
      <c r="B151" s="2"/>
      <c r="C151" s="2"/>
      <c r="D151" s="2"/>
      <c r="E151" s="2"/>
      <c r="F151" s="2"/>
      <c r="G151" s="2"/>
      <c r="H151" s="2"/>
      <c r="I151" s="2"/>
    </row>
    <row r="152" spans="1:10" x14ac:dyDescent="0.2">
      <c r="B152" s="2"/>
      <c r="C152" s="2"/>
      <c r="D152" s="2"/>
      <c r="E152" s="2"/>
      <c r="F152" s="2"/>
      <c r="G152" s="2"/>
      <c r="H152" s="2"/>
      <c r="I152" s="2"/>
    </row>
    <row r="153" spans="1:10" x14ac:dyDescent="0.2">
      <c r="B153" s="2"/>
      <c r="C153" s="2"/>
      <c r="D153" s="2"/>
      <c r="E153" s="2"/>
      <c r="F153" s="2"/>
      <c r="G153" s="2"/>
      <c r="H153" s="2"/>
      <c r="I153" s="2"/>
    </row>
    <row r="154" spans="1:10" ht="15" x14ac:dyDescent="0.2">
      <c r="A154" s="79" t="s">
        <v>31</v>
      </c>
      <c r="B154" s="79"/>
      <c r="C154" s="79"/>
      <c r="D154" s="79"/>
      <c r="E154" s="79"/>
      <c r="F154" s="79"/>
      <c r="G154" s="79"/>
      <c r="H154" s="79"/>
      <c r="I154" s="79"/>
      <c r="J154" s="79"/>
    </row>
    <row r="155" spans="1:10" x14ac:dyDescent="0.2">
      <c r="A155" s="81" t="s">
        <v>32</v>
      </c>
      <c r="B155" s="81"/>
      <c r="C155" s="81"/>
      <c r="D155" s="81"/>
      <c r="E155" s="81"/>
      <c r="F155" s="81"/>
      <c r="G155" s="81"/>
      <c r="H155" s="81"/>
      <c r="I155" s="81"/>
      <c r="J155" s="81"/>
    </row>
    <row r="156" spans="1:10" ht="14.25" x14ac:dyDescent="0.2">
      <c r="B156" s="5"/>
      <c r="C156" s="2"/>
      <c r="D156" s="2"/>
      <c r="E156" s="2"/>
      <c r="F156" s="2"/>
      <c r="G156" s="2"/>
      <c r="H156" s="2"/>
      <c r="I156" s="2"/>
    </row>
    <row r="157" spans="1:10" ht="15" x14ac:dyDescent="0.2">
      <c r="A157" s="79" t="s">
        <v>26</v>
      </c>
      <c r="B157" s="79"/>
      <c r="C157" s="79"/>
      <c r="D157" s="79"/>
      <c r="E157" s="79"/>
      <c r="F157" s="79"/>
      <c r="G157" s="79"/>
      <c r="H157" s="79"/>
      <c r="I157" s="79"/>
      <c r="J157" s="79"/>
    </row>
    <row r="158" spans="1:10" ht="14.25" x14ac:dyDescent="0.2">
      <c r="B158" s="5"/>
      <c r="C158" s="2"/>
      <c r="D158" s="2"/>
      <c r="E158" s="2"/>
      <c r="F158" s="2"/>
      <c r="G158" s="2"/>
      <c r="H158" s="2"/>
      <c r="I158" s="2"/>
    </row>
    <row r="159" spans="1:10" x14ac:dyDescent="0.2">
      <c r="B159" s="2"/>
      <c r="C159" s="2"/>
      <c r="D159" s="2"/>
      <c r="E159" s="2"/>
      <c r="F159" s="2"/>
      <c r="G159" s="2"/>
      <c r="H159" s="2"/>
      <c r="I159" s="2"/>
    </row>
    <row r="160" spans="1:10" x14ac:dyDescent="0.2">
      <c r="B160" s="2"/>
      <c r="C160" s="2"/>
      <c r="D160" s="2"/>
      <c r="E160" s="2"/>
      <c r="F160" s="2"/>
      <c r="G160" s="2"/>
      <c r="H160" s="2"/>
      <c r="I160" s="2"/>
    </row>
    <row r="161" spans="2:9" x14ac:dyDescent="0.2">
      <c r="B161" s="2"/>
      <c r="C161" s="2"/>
      <c r="D161" s="2"/>
      <c r="E161" s="2"/>
      <c r="F161" s="2"/>
      <c r="G161" s="2"/>
      <c r="H161" s="2"/>
      <c r="I161" s="2"/>
    </row>
    <row r="162" spans="2:9" x14ac:dyDescent="0.2">
      <c r="B162" s="2"/>
      <c r="C162" s="2"/>
      <c r="D162" s="2"/>
      <c r="E162" s="2"/>
      <c r="F162" s="2"/>
      <c r="G162" s="2"/>
      <c r="H162" s="2"/>
      <c r="I162" s="2"/>
    </row>
    <row r="163" spans="2:9" x14ac:dyDescent="0.2">
      <c r="B163" s="2"/>
      <c r="C163" s="2"/>
      <c r="D163" s="2"/>
      <c r="E163" s="2"/>
      <c r="F163" s="2"/>
      <c r="G163" s="2"/>
      <c r="H163" s="2"/>
      <c r="I163" s="2"/>
    </row>
    <row r="164" spans="2:9" x14ac:dyDescent="0.2">
      <c r="B164" s="2"/>
      <c r="C164" s="2"/>
      <c r="D164" s="2"/>
      <c r="E164" s="2"/>
      <c r="F164" s="2"/>
      <c r="G164" s="2"/>
      <c r="H164" s="2"/>
      <c r="I164" s="2"/>
    </row>
    <row r="165" spans="2:9" x14ac:dyDescent="0.2">
      <c r="B165" s="2"/>
      <c r="C165" s="2"/>
      <c r="D165" s="2"/>
      <c r="E165" s="2"/>
      <c r="F165" s="2"/>
      <c r="G165" s="2"/>
      <c r="H165" s="2"/>
      <c r="I165" s="2"/>
    </row>
    <row r="166" spans="2:9" x14ac:dyDescent="0.2">
      <c r="B166" s="2"/>
      <c r="C166" s="2"/>
      <c r="D166" s="2"/>
      <c r="E166" s="2"/>
      <c r="F166" s="2"/>
      <c r="G166" s="2"/>
      <c r="H166" s="2"/>
      <c r="I166" s="2"/>
    </row>
    <row r="167" spans="2:9" x14ac:dyDescent="0.2">
      <c r="B167" s="2"/>
      <c r="C167" s="2"/>
      <c r="D167" s="2"/>
      <c r="E167" s="2"/>
      <c r="F167" s="2"/>
      <c r="G167" s="2"/>
      <c r="H167" s="2"/>
      <c r="I167" s="2"/>
    </row>
    <row r="168" spans="2:9" x14ac:dyDescent="0.2">
      <c r="B168" s="2"/>
      <c r="C168" s="2"/>
      <c r="D168" s="2"/>
      <c r="E168" s="2"/>
      <c r="F168" s="2"/>
      <c r="G168" s="2"/>
      <c r="H168" s="2"/>
      <c r="I168" s="2"/>
    </row>
    <row r="169" spans="2:9" x14ac:dyDescent="0.2">
      <c r="B169" s="2"/>
      <c r="C169" s="2"/>
      <c r="D169" s="2"/>
      <c r="E169" s="2"/>
      <c r="F169" s="2"/>
      <c r="G169" s="2"/>
      <c r="H169" s="2"/>
      <c r="I169" s="2"/>
    </row>
    <row r="170" spans="2:9" x14ac:dyDescent="0.2">
      <c r="B170" s="2"/>
      <c r="C170" s="2"/>
      <c r="D170" s="2"/>
      <c r="E170" s="2"/>
      <c r="F170" s="2"/>
      <c r="G170" s="2"/>
      <c r="H170" s="2"/>
      <c r="I170" s="2"/>
    </row>
    <row r="171" spans="2:9" x14ac:dyDescent="0.2">
      <c r="B171" s="2"/>
      <c r="C171" s="2"/>
      <c r="D171" s="2"/>
      <c r="E171" s="2"/>
      <c r="F171" s="2"/>
      <c r="G171" s="2"/>
      <c r="H171" s="2"/>
      <c r="I171" s="2"/>
    </row>
    <row r="172" spans="2:9" x14ac:dyDescent="0.2">
      <c r="B172" s="2"/>
      <c r="C172" s="2"/>
      <c r="D172" s="2"/>
      <c r="E172" s="2"/>
      <c r="F172" s="2"/>
      <c r="G172" s="2"/>
      <c r="H172" s="2"/>
      <c r="I172" s="2"/>
    </row>
    <row r="173" spans="2:9" x14ac:dyDescent="0.2">
      <c r="B173" s="2"/>
      <c r="C173" s="2"/>
      <c r="D173" s="2"/>
      <c r="E173" s="2"/>
      <c r="F173" s="2"/>
      <c r="G173" s="2"/>
      <c r="H173" s="2"/>
      <c r="I173" s="2"/>
    </row>
    <row r="174" spans="2:9" x14ac:dyDescent="0.2">
      <c r="B174" s="2"/>
      <c r="C174" s="2"/>
      <c r="D174" s="2"/>
      <c r="E174" s="2"/>
      <c r="F174" s="2"/>
      <c r="G174" s="2"/>
      <c r="H174" s="2"/>
      <c r="I174" s="2"/>
    </row>
    <row r="175" spans="2:9" x14ac:dyDescent="0.2">
      <c r="B175" s="2"/>
      <c r="C175" s="2"/>
      <c r="D175" s="2"/>
      <c r="E175" s="2"/>
      <c r="F175" s="2"/>
      <c r="G175" s="2"/>
      <c r="H175" s="2"/>
      <c r="I175" s="2"/>
    </row>
    <row r="176" spans="2:9" x14ac:dyDescent="0.2">
      <c r="B176" s="2"/>
      <c r="C176" s="2"/>
      <c r="D176" s="2"/>
      <c r="E176" s="2"/>
      <c r="F176" s="2"/>
      <c r="G176" s="2"/>
      <c r="H176" s="2"/>
      <c r="I176" s="2"/>
    </row>
    <row r="177" spans="2:9" x14ac:dyDescent="0.2">
      <c r="B177" s="2"/>
      <c r="C177" s="2"/>
      <c r="D177" s="2"/>
      <c r="E177" s="2"/>
      <c r="F177" s="2"/>
      <c r="G177" s="2"/>
      <c r="H177" s="2"/>
      <c r="I177" s="2"/>
    </row>
    <row r="178" spans="2:9" x14ac:dyDescent="0.2">
      <c r="B178" s="2"/>
      <c r="C178" s="2"/>
      <c r="D178" s="2"/>
      <c r="E178" s="2"/>
      <c r="F178" s="2"/>
      <c r="G178" s="2"/>
      <c r="H178" s="2"/>
      <c r="I178" s="2"/>
    </row>
    <row r="179" spans="2:9" x14ac:dyDescent="0.2">
      <c r="B179" s="2"/>
      <c r="C179" s="2"/>
      <c r="D179" s="2"/>
      <c r="E179" s="2"/>
      <c r="F179" s="2"/>
      <c r="G179" s="2"/>
      <c r="H179" s="2"/>
      <c r="I179" s="2"/>
    </row>
    <row r="180" spans="2:9" x14ac:dyDescent="0.2">
      <c r="B180" s="2"/>
      <c r="C180" s="2"/>
      <c r="D180" s="2"/>
      <c r="E180" s="2"/>
      <c r="F180" s="2"/>
      <c r="G180" s="2"/>
      <c r="H180" s="2"/>
      <c r="I180" s="2"/>
    </row>
    <row r="181" spans="2:9" x14ac:dyDescent="0.2">
      <c r="B181" s="2"/>
      <c r="C181" s="2"/>
      <c r="D181" s="2"/>
      <c r="E181" s="2"/>
      <c r="F181" s="2"/>
      <c r="G181" s="2"/>
      <c r="H181" s="2"/>
      <c r="I181" s="2"/>
    </row>
    <row r="182" spans="2:9" x14ac:dyDescent="0.2">
      <c r="B182" s="2"/>
      <c r="C182" s="2"/>
      <c r="D182" s="2"/>
      <c r="E182" s="2"/>
      <c r="F182" s="2"/>
      <c r="G182" s="2"/>
      <c r="H182" s="2"/>
      <c r="I182" s="2"/>
    </row>
    <row r="183" spans="2:9" x14ac:dyDescent="0.2">
      <c r="B183" s="2"/>
      <c r="C183" s="2"/>
      <c r="D183" s="2"/>
      <c r="E183" s="2"/>
      <c r="F183" s="2"/>
      <c r="G183" s="2"/>
      <c r="H183" s="2"/>
      <c r="I183" s="2"/>
    </row>
    <row r="184" spans="2:9" x14ac:dyDescent="0.2">
      <c r="B184" s="2"/>
      <c r="C184" s="2"/>
      <c r="D184" s="2"/>
      <c r="E184" s="2"/>
      <c r="F184" s="2"/>
      <c r="G184" s="2"/>
      <c r="H184" s="2"/>
      <c r="I184" s="2"/>
    </row>
    <row r="185" spans="2:9" x14ac:dyDescent="0.2">
      <c r="B185" s="2"/>
      <c r="C185" s="2"/>
      <c r="D185" s="2"/>
      <c r="E185" s="2"/>
      <c r="F185" s="2"/>
      <c r="G185" s="2"/>
      <c r="H185" s="2"/>
      <c r="I185" s="2"/>
    </row>
    <row r="186" spans="2:9" x14ac:dyDescent="0.2">
      <c r="B186" s="2"/>
      <c r="C186" s="2"/>
      <c r="D186" s="2"/>
      <c r="E186" s="2"/>
      <c r="F186" s="2"/>
      <c r="G186" s="2"/>
      <c r="H186" s="2"/>
      <c r="I186" s="2"/>
    </row>
    <row r="187" spans="2:9" x14ac:dyDescent="0.2">
      <c r="B187" s="2"/>
      <c r="C187" s="2"/>
      <c r="D187" s="2"/>
      <c r="E187" s="2"/>
      <c r="F187" s="2"/>
      <c r="G187" s="2"/>
      <c r="H187" s="2"/>
      <c r="I187" s="2"/>
    </row>
    <row r="188" spans="2:9" x14ac:dyDescent="0.2">
      <c r="B188" s="2"/>
      <c r="C188" s="2"/>
      <c r="D188" s="2"/>
      <c r="E188" s="2"/>
      <c r="F188" s="2"/>
      <c r="G188" s="2"/>
      <c r="H188" s="2"/>
      <c r="I188" s="2"/>
    </row>
    <row r="189" spans="2:9" x14ac:dyDescent="0.2">
      <c r="B189" s="2"/>
      <c r="C189" s="2"/>
      <c r="D189" s="2"/>
      <c r="E189" s="2"/>
      <c r="F189" s="2"/>
      <c r="G189" s="2"/>
      <c r="H189" s="2"/>
      <c r="I189" s="2"/>
    </row>
    <row r="190" spans="2:9" x14ac:dyDescent="0.2">
      <c r="B190" s="2"/>
      <c r="C190" s="2"/>
      <c r="D190" s="2"/>
      <c r="E190" s="2"/>
      <c r="F190" s="2"/>
      <c r="G190" s="2"/>
      <c r="H190" s="2"/>
      <c r="I190" s="2"/>
    </row>
    <row r="191" spans="2:9" x14ac:dyDescent="0.2">
      <c r="B191" s="2"/>
      <c r="C191" s="2"/>
      <c r="D191" s="2"/>
      <c r="E191" s="2"/>
      <c r="F191" s="2"/>
      <c r="G191" s="2"/>
      <c r="H191" s="2"/>
      <c r="I191" s="2"/>
    </row>
    <row r="192" spans="2:9" x14ac:dyDescent="0.2">
      <c r="B192" s="2"/>
      <c r="C192" s="2"/>
      <c r="D192" s="2"/>
      <c r="E192" s="2"/>
      <c r="F192" s="2"/>
      <c r="G192" s="2"/>
      <c r="H192" s="2"/>
      <c r="I192" s="2"/>
    </row>
    <row r="193" spans="2:9" x14ac:dyDescent="0.2">
      <c r="B193" s="2"/>
      <c r="C193" s="2"/>
      <c r="D193" s="2"/>
      <c r="E193" s="2"/>
      <c r="F193" s="2"/>
      <c r="G193" s="2"/>
      <c r="H193" s="2"/>
      <c r="I193" s="2"/>
    </row>
    <row r="194" spans="2:9" x14ac:dyDescent="0.2">
      <c r="B194" s="2"/>
      <c r="C194" s="2"/>
      <c r="D194" s="2"/>
      <c r="E194" s="2"/>
      <c r="F194" s="2"/>
      <c r="G194" s="2"/>
      <c r="H194" s="2"/>
      <c r="I194" s="2"/>
    </row>
    <row r="195" spans="2:9" x14ac:dyDescent="0.2">
      <c r="B195" s="2"/>
      <c r="C195" s="2"/>
      <c r="D195" s="2"/>
      <c r="E195" s="2"/>
      <c r="F195" s="2"/>
      <c r="G195" s="2"/>
      <c r="H195" s="2"/>
      <c r="I195" s="2"/>
    </row>
    <row r="196" spans="2:9" x14ac:dyDescent="0.2">
      <c r="B196" s="2"/>
      <c r="C196" s="2"/>
      <c r="D196" s="2"/>
      <c r="E196" s="2"/>
      <c r="F196" s="2"/>
      <c r="G196" s="2"/>
      <c r="H196" s="2"/>
      <c r="I196" s="2"/>
    </row>
    <row r="197" spans="2:9" x14ac:dyDescent="0.2">
      <c r="B197" s="2"/>
      <c r="C197" s="2"/>
      <c r="D197" s="2"/>
      <c r="E197" s="2"/>
      <c r="F197" s="2"/>
      <c r="G197" s="2"/>
      <c r="H197" s="2"/>
      <c r="I197" s="2"/>
    </row>
    <row r="198" spans="2:9" x14ac:dyDescent="0.2">
      <c r="B198" s="2"/>
      <c r="C198" s="2"/>
      <c r="D198" s="2"/>
      <c r="E198" s="2"/>
      <c r="F198" s="2"/>
      <c r="G198" s="2"/>
      <c r="H198" s="2"/>
      <c r="I198" s="2"/>
    </row>
    <row r="199" spans="2:9" x14ac:dyDescent="0.2">
      <c r="B199" s="2"/>
      <c r="C199" s="2"/>
      <c r="D199" s="2"/>
      <c r="E199" s="2"/>
      <c r="F199" s="2"/>
      <c r="G199" s="2"/>
      <c r="H199" s="2"/>
      <c r="I199" s="2"/>
    </row>
    <row r="200" spans="2:9" x14ac:dyDescent="0.2">
      <c r="B200" s="2"/>
      <c r="C200" s="2"/>
      <c r="D200" s="2"/>
      <c r="E200" s="2"/>
      <c r="F200" s="2"/>
      <c r="G200" s="2"/>
      <c r="H200" s="2"/>
      <c r="I200" s="2"/>
    </row>
    <row r="201" spans="2:9" x14ac:dyDescent="0.2">
      <c r="B201" s="2"/>
      <c r="C201" s="2"/>
      <c r="D201" s="2"/>
      <c r="E201" s="2"/>
      <c r="F201" s="2"/>
      <c r="G201" s="2"/>
      <c r="H201" s="2"/>
      <c r="I201" s="2"/>
    </row>
    <row r="202" spans="2:9" x14ac:dyDescent="0.2">
      <c r="B202" s="2"/>
      <c r="C202" s="2"/>
      <c r="D202" s="2"/>
      <c r="E202" s="2"/>
      <c r="F202" s="2"/>
      <c r="G202" s="2"/>
      <c r="H202" s="2"/>
      <c r="I202" s="2"/>
    </row>
    <row r="203" spans="2:9" x14ac:dyDescent="0.2">
      <c r="B203" s="2"/>
      <c r="C203" s="2"/>
      <c r="D203" s="2"/>
      <c r="E203" s="2"/>
      <c r="F203" s="2"/>
      <c r="G203" s="2"/>
      <c r="H203" s="2"/>
      <c r="I203" s="2"/>
    </row>
    <row r="204" spans="2:9" x14ac:dyDescent="0.2">
      <c r="B204" s="2"/>
      <c r="C204" s="2"/>
      <c r="D204" s="2"/>
      <c r="E204" s="2"/>
      <c r="F204" s="2"/>
      <c r="G204" s="2"/>
      <c r="H204" s="2"/>
      <c r="I204" s="2"/>
    </row>
  </sheetData>
  <mergeCells count="14">
    <mergeCell ref="A2:J2"/>
    <mergeCell ref="A13:J13"/>
    <mergeCell ref="G9:H9"/>
    <mergeCell ref="A155:J155"/>
    <mergeCell ref="A157:J157"/>
    <mergeCell ref="A101:J101"/>
    <mergeCell ref="A102:J102"/>
    <mergeCell ref="A104:J104"/>
    <mergeCell ref="A154:J154"/>
    <mergeCell ref="A29:J29"/>
    <mergeCell ref="A49:J49"/>
    <mergeCell ref="A50:J50"/>
    <mergeCell ref="A52:J52"/>
    <mergeCell ref="B20:I20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1200" verticalDpi="1200" r:id="rId1"/>
  <headerFooter alignWithMargins="0">
    <oddHeader>&amp;L&amp;"Arial Black,Normal"&amp;12FATTO
&amp;"Times New Roman,Itálico"&amp;10Consultoria e Sistemas&amp;C&amp;"Tahoma,Normal"Template para Contagem de Pontos de Função&amp;R&amp;"Tahoma,Normal"www.fattoCS.com.br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  <controls>
    <mc:AlternateContent xmlns:mc="http://schemas.openxmlformats.org/markup-compatibility/2006">
      <mc:Choice Requires="x14">
        <control shapeId="4112" r:id="rId4" name="CheckBox1">
          <controlPr defaultSize="0" autoFill="0" autoLine="0" r:id="rId5">
            <anchor moveWithCells="1">
              <from>
                <xdr:col>2</xdr:col>
                <xdr:colOff>400050</xdr:colOff>
                <xdr:row>6</xdr:row>
                <xdr:rowOff>152400</xdr:rowOff>
              </from>
              <to>
                <xdr:col>2</xdr:col>
                <xdr:colOff>542925</xdr:colOff>
                <xdr:row>8</xdr:row>
                <xdr:rowOff>9525</xdr:rowOff>
              </to>
            </anchor>
          </controlPr>
        </control>
      </mc:Choice>
      <mc:Fallback>
        <control shapeId="4112" r:id="rId4" name="CheckBox1"/>
      </mc:Fallback>
    </mc:AlternateContent>
    <mc:AlternateContent xmlns:mc="http://schemas.openxmlformats.org/markup-compatibility/2006">
      <mc:Choice Requires="x14">
        <control shapeId="4115" r:id="rId6" name="CheckBox2">
          <controlPr defaultSize="0" autoFill="0" autoLine="0" r:id="rId5">
            <anchor moveWithCells="1">
              <from>
                <xdr:col>2</xdr:col>
                <xdr:colOff>400050</xdr:colOff>
                <xdr:row>8</xdr:row>
                <xdr:rowOff>0</xdr:rowOff>
              </from>
              <to>
                <xdr:col>2</xdr:col>
                <xdr:colOff>542925</xdr:colOff>
                <xdr:row>9</xdr:row>
                <xdr:rowOff>19050</xdr:rowOff>
              </to>
            </anchor>
          </controlPr>
        </control>
      </mc:Choice>
      <mc:Fallback>
        <control shapeId="4115" r:id="rId6" name="CheckBox2"/>
      </mc:Fallback>
    </mc:AlternateContent>
    <mc:AlternateContent xmlns:mc="http://schemas.openxmlformats.org/markup-compatibility/2006">
      <mc:Choice Requires="x14">
        <control shapeId="4116" r:id="rId7" name="CheckBox3">
          <controlPr defaultSize="0" autoFill="0" autoLine="0" r:id="rId5">
            <anchor moveWithCells="1">
              <from>
                <xdr:col>2</xdr:col>
                <xdr:colOff>400050</xdr:colOff>
                <xdr:row>9</xdr:row>
                <xdr:rowOff>0</xdr:rowOff>
              </from>
              <to>
                <xdr:col>2</xdr:col>
                <xdr:colOff>542925</xdr:colOff>
                <xdr:row>10</xdr:row>
                <xdr:rowOff>19050</xdr:rowOff>
              </to>
            </anchor>
          </controlPr>
        </control>
      </mc:Choice>
      <mc:Fallback>
        <control shapeId="4116" r:id="rId7" name="CheckBox3"/>
      </mc:Fallback>
    </mc:AlternateContent>
    <mc:AlternateContent xmlns:mc="http://schemas.openxmlformats.org/markup-compatibility/2006">
      <mc:Choice Requires="x14">
        <control shapeId="4119" r:id="rId8" name="TextBox1">
          <controlPr defaultSize="0" autoLine="0" autoPict="0" r:id="rId9">
            <anchor moveWithCells="1">
              <from>
                <xdr:col>0</xdr:col>
                <xdr:colOff>161925</xdr:colOff>
                <xdr:row>14</xdr:row>
                <xdr:rowOff>38100</xdr:rowOff>
              </from>
              <to>
                <xdr:col>9</xdr:col>
                <xdr:colOff>247650</xdr:colOff>
                <xdr:row>25</xdr:row>
                <xdr:rowOff>161925</xdr:rowOff>
              </to>
            </anchor>
          </controlPr>
        </control>
      </mc:Choice>
      <mc:Fallback>
        <control shapeId="4119" r:id="rId8" name="TextBox1"/>
      </mc:Fallback>
    </mc:AlternateContent>
    <mc:AlternateContent xmlns:mc="http://schemas.openxmlformats.org/markup-compatibility/2006">
      <mc:Choice Requires="x14">
        <control shapeId="4122" r:id="rId10" name="TextBox2">
          <controlPr defaultSize="0" autoLine="0" autoPict="0" r:id="rId11">
            <anchor moveWithCells="1">
              <from>
                <xdr:col>0</xdr:col>
                <xdr:colOff>161925</xdr:colOff>
                <xdr:row>29</xdr:row>
                <xdr:rowOff>123825</xdr:rowOff>
              </from>
              <to>
                <xdr:col>9</xdr:col>
                <xdr:colOff>247650</xdr:colOff>
                <xdr:row>46</xdr:row>
                <xdr:rowOff>133350</xdr:rowOff>
              </to>
            </anchor>
          </controlPr>
        </control>
      </mc:Choice>
      <mc:Fallback>
        <control shapeId="4122" r:id="rId10" name="TextBox2"/>
      </mc:Fallback>
    </mc:AlternateContent>
    <mc:AlternateContent xmlns:mc="http://schemas.openxmlformats.org/markup-compatibility/2006">
      <mc:Choice Requires="x14">
        <control shapeId="4125" r:id="rId12" name="TextBox3">
          <controlPr defaultSize="0" autoLine="0" autoPict="0" r:id="rId13">
            <anchor moveWithCells="1">
              <from>
                <xdr:col>0</xdr:col>
                <xdr:colOff>200025</xdr:colOff>
                <xdr:row>52</xdr:row>
                <xdr:rowOff>123825</xdr:rowOff>
              </from>
              <to>
                <xdr:col>9</xdr:col>
                <xdr:colOff>228600</xdr:colOff>
                <xdr:row>98</xdr:row>
                <xdr:rowOff>85725</xdr:rowOff>
              </to>
            </anchor>
          </controlPr>
        </control>
      </mc:Choice>
      <mc:Fallback>
        <control shapeId="4125" r:id="rId12" name="TextBox3"/>
      </mc:Fallback>
    </mc:AlternateContent>
    <mc:AlternateContent xmlns:mc="http://schemas.openxmlformats.org/markup-compatibility/2006">
      <mc:Choice Requires="x14">
        <control shapeId="4129" r:id="rId14" name="TextBox4">
          <controlPr defaultSize="0" autoLine="0" autoPict="0" r:id="rId13">
            <anchor moveWithCells="1">
              <from>
                <xdr:col>0</xdr:col>
                <xdr:colOff>200025</xdr:colOff>
                <xdr:row>104</xdr:row>
                <xdr:rowOff>123825</xdr:rowOff>
              </from>
              <to>
                <xdr:col>9</xdr:col>
                <xdr:colOff>228600</xdr:colOff>
                <xdr:row>150</xdr:row>
                <xdr:rowOff>85725</xdr:rowOff>
              </to>
            </anchor>
          </controlPr>
        </control>
      </mc:Choice>
      <mc:Fallback>
        <control shapeId="4129" r:id="rId14" name="TextBox4"/>
      </mc:Fallback>
    </mc:AlternateContent>
    <mc:AlternateContent xmlns:mc="http://schemas.openxmlformats.org/markup-compatibility/2006">
      <mc:Choice Requires="x14">
        <control shapeId="4132" r:id="rId15" name="TextBox5">
          <controlPr defaultSize="0" autoLine="0" autoPict="0" r:id="rId13">
            <anchor moveWithCells="1">
              <from>
                <xdr:col>0</xdr:col>
                <xdr:colOff>200025</xdr:colOff>
                <xdr:row>157</xdr:row>
                <xdr:rowOff>123825</xdr:rowOff>
              </from>
              <to>
                <xdr:col>9</xdr:col>
                <xdr:colOff>228600</xdr:colOff>
                <xdr:row>203</xdr:row>
                <xdr:rowOff>85725</xdr:rowOff>
              </to>
            </anchor>
          </controlPr>
        </control>
      </mc:Choice>
      <mc:Fallback>
        <control shapeId="4132" r:id="rId15" name="TextBox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6F25-819F-42AC-B7F7-D2FB98CC09CB}">
  <sheetPr codeName="Plan1"/>
  <dimension ref="A1:V324"/>
  <sheetViews>
    <sheetView showGridLines="0" view="pageBreakPreview" topLeftCell="A3" zoomScale="115" zoomScaleNormal="75" zoomScaleSheetLayoutView="115" workbookViewId="0">
      <selection activeCell="F7" sqref="F7"/>
    </sheetView>
  </sheetViews>
  <sheetFormatPr defaultRowHeight="12.75" x14ac:dyDescent="0.2"/>
  <cols>
    <col min="1" max="1" width="3.85546875" style="1" customWidth="1"/>
    <col min="2" max="2" width="4.42578125" style="1" customWidth="1"/>
    <col min="3" max="3" width="49.28515625" style="1" customWidth="1"/>
    <col min="4" max="4" width="6.7109375" style="1" customWidth="1"/>
    <col min="5" max="6" width="7.85546875" style="1" customWidth="1"/>
    <col min="7" max="7" width="0.140625" style="1" hidden="1" customWidth="1"/>
    <col min="8" max="8" width="8.85546875" style="1" hidden="1" customWidth="1"/>
    <col min="9" max="9" width="10.28515625" style="1" customWidth="1"/>
    <col min="10" max="10" width="4.5703125" style="1" customWidth="1"/>
    <col min="11" max="12" width="7.7109375" style="1" customWidth="1"/>
    <col min="13" max="13" width="8.7109375" style="1" hidden="1" customWidth="1"/>
    <col min="14" max="14" width="6.140625" style="1" hidden="1" customWidth="1"/>
    <col min="15" max="15" width="10" style="1" bestFit="1" customWidth="1"/>
    <col min="16" max="16" width="4.5703125" style="1" customWidth="1"/>
    <col min="17" max="18" width="5.28515625" style="1" customWidth="1"/>
    <col min="19" max="22" width="8.85546875" style="1" hidden="1" customWidth="1"/>
    <col min="23" max="23" width="0" style="1" hidden="1" customWidth="1"/>
    <col min="24" max="16384" width="9.140625" style="1"/>
  </cols>
  <sheetData>
    <row r="1" spans="1:22" ht="17.25" customHeight="1" x14ac:dyDescent="0.2">
      <c r="A1" s="83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6"/>
    </row>
    <row r="2" spans="1:22" s="9" customFormat="1" ht="17.25" customHeight="1" x14ac:dyDescent="0.2">
      <c r="B2" s="13" t="str">
        <f>CONCATENATE("Projeto  : ", Projeto)</f>
        <v>Projeto  : HouseHub</v>
      </c>
      <c r="C2" s="11"/>
      <c r="D2" s="12" t="s">
        <v>4</v>
      </c>
      <c r="E2" s="94">
        <f>5/4/2025</f>
        <v>6.1728395061728394E-4</v>
      </c>
      <c r="F2" s="94"/>
      <c r="G2" s="12"/>
      <c r="H2" s="12"/>
      <c r="I2" s="10" t="str">
        <f>CONCATENATE("Revisor : ",Revisor)</f>
        <v>Revisor : Kauã de Oliveira Santos Menezes</v>
      </c>
      <c r="J2" s="13"/>
      <c r="K2" s="13"/>
      <c r="L2" s="13"/>
      <c r="M2" s="13"/>
      <c r="N2" s="13"/>
      <c r="O2" s="13"/>
      <c r="P2" s="13"/>
      <c r="Q2" s="13"/>
      <c r="R2" s="13"/>
      <c r="S2" s="19"/>
    </row>
    <row r="3" spans="1:22" s="9" customFormat="1" ht="17.25" customHeight="1" x14ac:dyDescent="0.2">
      <c r="B3" s="11" t="str">
        <f>CONCATENATE("Responsável : ", Responsável)</f>
        <v>Responsável : Walter Henrique Dos Anjos Santos</v>
      </c>
      <c r="C3" s="14" t="s">
        <v>106</v>
      </c>
      <c r="D3" s="19"/>
      <c r="E3" s="15"/>
      <c r="F3" s="15"/>
      <c r="G3" s="15"/>
      <c r="H3" s="15"/>
      <c r="I3" s="10" t="s">
        <v>80</v>
      </c>
      <c r="J3" s="15"/>
      <c r="K3" s="95">
        <f>Revisão</f>
        <v>45755</v>
      </c>
      <c r="L3" s="95"/>
      <c r="M3" s="15"/>
      <c r="N3" s="15"/>
      <c r="O3" s="15"/>
      <c r="P3" s="15"/>
      <c r="Q3" s="15"/>
      <c r="R3" s="15"/>
      <c r="S3" s="19"/>
      <c r="T3" s="19"/>
    </row>
    <row r="4" spans="1:22" s="9" customFormat="1" ht="12" customHeight="1" x14ac:dyDescent="0.2">
      <c r="B4" s="92" t="s">
        <v>0</v>
      </c>
      <c r="C4" s="84" t="s">
        <v>40</v>
      </c>
      <c r="D4" s="86" t="s">
        <v>3</v>
      </c>
      <c r="E4" s="88" t="s">
        <v>87</v>
      </c>
      <c r="F4" s="89"/>
      <c r="G4" s="89"/>
      <c r="H4" s="89"/>
      <c r="I4" s="89"/>
      <c r="J4" s="90"/>
      <c r="K4" s="91" t="s">
        <v>88</v>
      </c>
      <c r="L4" s="89"/>
      <c r="M4" s="89"/>
      <c r="N4" s="89"/>
      <c r="O4" s="89"/>
      <c r="P4" s="90"/>
      <c r="Q4" s="22"/>
      <c r="R4" s="21"/>
      <c r="S4" s="9" t="s">
        <v>41</v>
      </c>
      <c r="T4" s="9" t="s">
        <v>42</v>
      </c>
      <c r="U4" s="9" t="s">
        <v>43</v>
      </c>
      <c r="V4" s="9" t="s">
        <v>44</v>
      </c>
    </row>
    <row r="5" spans="1:22" ht="12" customHeight="1" x14ac:dyDescent="0.2">
      <c r="B5" s="93"/>
      <c r="C5" s="85"/>
      <c r="D5" s="87"/>
      <c r="E5" s="69" t="s">
        <v>36</v>
      </c>
      <c r="F5" s="70" t="s">
        <v>37</v>
      </c>
      <c r="G5" s="70" t="s">
        <v>35</v>
      </c>
      <c r="H5" s="70" t="s">
        <v>1</v>
      </c>
      <c r="I5" s="71" t="s">
        <v>38</v>
      </c>
      <c r="J5" s="72" t="s">
        <v>2</v>
      </c>
      <c r="K5" s="73" t="s">
        <v>36</v>
      </c>
      <c r="L5" s="70" t="s">
        <v>37</v>
      </c>
      <c r="M5" s="70" t="s">
        <v>35</v>
      </c>
      <c r="N5" s="70" t="s">
        <v>1</v>
      </c>
      <c r="O5" s="71" t="s">
        <v>38</v>
      </c>
      <c r="P5" s="72" t="s">
        <v>2</v>
      </c>
      <c r="Q5" s="20"/>
      <c r="R5" s="7"/>
    </row>
    <row r="6" spans="1:22" ht="14.65" customHeight="1" x14ac:dyDescent="0.2">
      <c r="B6" s="16">
        <v>1</v>
      </c>
      <c r="C6" s="57" t="s">
        <v>90</v>
      </c>
      <c r="D6" s="57" t="s">
        <v>8</v>
      </c>
      <c r="E6" s="58">
        <v>19</v>
      </c>
      <c r="F6" s="58">
        <v>2</v>
      </c>
      <c r="G6" s="58" t="str">
        <f>CONCATENATE(D6,H6)</f>
        <v>ALIL</v>
      </c>
      <c r="H6" s="59" t="str">
        <f>IF(ISBLANK(F6),"",
IF(D6="EE",IF(F6&gt;=3,IF(E6&gt;=5,"H","A"),
IF(F6&gt;=2,IF(E6&gt;=16,"H",IF(E6&lt;=4,"L","A")),
IF(E6&lt;=15,"L","A"))),
IF(OR(D6="SE",D6="CE"),IF(F6&gt;=4,IF(E6&gt;=6,"H","A"),
IF(F6&gt;=2,IF(E6&gt;=20,"H",IF(E6&lt;=5,"L","A")),
IF(E6&lt;=19,"L","A"))),
IF(OR(D6="ALI",D6="AIE"),IF(F6&gt;=6,IF(E6&gt;=20,"H","A"),
IF(F6&gt;=2,IF(E6&gt;=51,"H",IF(E6&lt;=19,"L","A")),
IF(E6&lt;=50,"L","A")))))))</f>
        <v>L</v>
      </c>
      <c r="I6" s="59" t="str">
        <f>IF(H6="L","Baixa",IF(H6="A","Média",IF(H6="","","Alta")))</f>
        <v>Baixa</v>
      </c>
      <c r="J6" s="60">
        <f>IF(ISBLANK(F6),"",
 IF(D6="ALI",IF(H6="L",7, IF(H6="A",10,15)),
 IF(D6="AIE",IF(H6="L",5, IF(H6="A",7,10)),
 IF(D6="SE",IF(H6="L",4, IF(H6="A",5,7 )),
 IF(OR(D6="EE",D6="CE"),IF(H6="L",3,IF(H6="A",4,6)))))))</f>
        <v>7</v>
      </c>
      <c r="K6" s="61"/>
      <c r="L6" s="58"/>
      <c r="M6" s="58" t="str">
        <f>CONCATENATE(D6,N6)</f>
        <v>ALI</v>
      </c>
      <c r="N6" s="59" t="str">
        <f>IF(ISBLANK(L6),"",
IF(D6="EE",IF(L6&gt;=3,IF(K6&gt;=5,"H","A"),
IF(L6&gt;=2,IF(K6&gt;=16,"H",IF(K6&lt;=4,"L","A")),
IF(K6&lt;=15,"L","A"))),
IF(OR(D6="SE",D6="CE"),IF(L6&gt;=4,IF(K6&gt;=6,"H","A"),
IF(L6&gt;=2,IF(K6&gt;=20,"H",IF(K6&lt;=5,"L","A")),
IF(K6&lt;=19,"L","A"))),
IF(OR(D6="ALI",D6="AIE"),IF(L6&gt;=6,IF(K6&gt;=20,"H","A"),
IF(L6&gt;=2,IF(K6&gt;=51,"H",IF(K6&lt;=19,"L","A")),
IF(K6&lt;=50,"L","A")))))))</f>
        <v/>
      </c>
      <c r="O6" s="59" t="str">
        <f>IF(N6="L","Baixa",IF(N6="A","Média",IF(N6="","","Alta")))</f>
        <v/>
      </c>
      <c r="P6" s="60" t="str">
        <f>IF(ISBLANK(L6),"",
 IF(D6="ALI",IF(N6="L",7, IF(N6="A",10,15)),
 IF(D6="AIE",IF(N6="L",5, IF(N6="A",7,10)),
 IF(D6="SE",IF(N6="L",4, IF(N6="A",5,7 )),
 IF(OR(D6="EE",D6="CE"),IF(N6="L",3,IF(N6="A",4,6)))))))</f>
        <v/>
      </c>
      <c r="Q6" s="61"/>
      <c r="R6" s="62"/>
      <c r="S6" s="1">
        <f>IF(AND($P6="",$J6&lt;&gt;""),$J6,0)</f>
        <v>7</v>
      </c>
      <c r="T6" s="1">
        <f>IF(OR($P6="",$J6=""),0,$J6)</f>
        <v>0</v>
      </c>
      <c r="U6" s="1">
        <f>IF(OR($P6="",$J6=""),0,$P6)</f>
        <v>0</v>
      </c>
      <c r="V6" s="1">
        <f>IF(AND($J6="",$P6&lt;&gt;""),$P6,0)</f>
        <v>0</v>
      </c>
    </row>
    <row r="7" spans="1:22" ht="14.65" customHeight="1" x14ac:dyDescent="0.2">
      <c r="B7" s="16">
        <v>2</v>
      </c>
      <c r="C7" s="63" t="s">
        <v>91</v>
      </c>
      <c r="D7" s="64" t="s">
        <v>8</v>
      </c>
      <c r="E7" s="64">
        <v>5</v>
      </c>
      <c r="F7" s="64">
        <v>3</v>
      </c>
      <c r="G7" s="64" t="str">
        <f t="shared" ref="G7:G35" si="0">CONCATENATE(D7,H7)</f>
        <v>ALIL</v>
      </c>
      <c r="H7" s="65" t="str">
        <f t="shared" ref="H7:H35" si="1">IF(ISBLANK(F7),"",
IF(D7="EE",IF(F7&gt;=3,IF(E7&gt;=5,"H","A"),
IF(F7&gt;=2,IF(E7&gt;=16,"H",IF(E7&lt;=4,"L","A")),
IF(E7&lt;=15,"L","A"))),
IF(OR(D7="SE",D7="CE"),IF(F7&gt;=4,IF(E7&gt;=6,"H","A"),
IF(F7&gt;=2,IF(E7&gt;=20,"H",IF(E7&lt;=5,"L","A")),
IF(E7&lt;=19,"L","A"))),
IF(OR(D7="ALI",D7="AIE"),IF(F7&gt;=6,IF(E7&gt;=20,"H","A"),
IF(F7&gt;=2,IF(E7&gt;=51,"H",IF(E7&lt;=19,"L","A")),
IF(E7&lt;=50,"L","A")))))))</f>
        <v>L</v>
      </c>
      <c r="I7" s="65" t="str">
        <f t="shared" ref="I7:I35" si="2">IF(H7="L","Baixa",IF(H7="A","Média",IF(H7="","","Alta")))</f>
        <v>Baixa</v>
      </c>
      <c r="J7" s="66">
        <f t="shared" ref="J7:J35" si="3">IF(ISBLANK(F7),"",
 IF(D7="ALI",IF(H7="L",7, IF(H7="A",10,15)),
 IF(D7="AIE",IF(H7="L",5, IF(H7="A",7,10)),
 IF(D7="SE",IF(H7="L",4, IF(H7="A",5,7 )),
 IF(OR(D7="EE",D7="CE"),IF(H7="L",3,IF(H7="A",4,6)))))))</f>
        <v>7</v>
      </c>
      <c r="K7" s="67"/>
      <c r="L7" s="64"/>
      <c r="M7" s="64" t="str">
        <f t="shared" ref="M7:M35" si="4">CONCATENATE(D7,N7)</f>
        <v>ALI</v>
      </c>
      <c r="N7" s="65" t="str">
        <f t="shared" ref="N7:N35" si="5">IF(ISBLANK(L7),"",
IF(D7="EE",IF(L7&gt;=3,IF(K7&gt;=5,"H","A"),
IF(L7&gt;=2,IF(K7&gt;=16,"H",IF(K7&lt;=4,"L","A")),
IF(K7&lt;=15,"L","A"))),
IF(OR(D7="SE",D7="CE"),IF(L7&gt;=4,IF(K7&gt;=6,"H","A"),
IF(L7&gt;=2,IF(K7&gt;=20,"H",IF(K7&lt;=5,"L","A")),
IF(K7&lt;=19,"L","A"))),
IF(OR(D7="ALI",D7="AIE"),IF(L7&gt;=6,IF(K7&gt;=20,"H","A"),
IF(L7&gt;=2,IF(K7&gt;=51,"H",IF(K7&lt;=19,"L","A")),
IF(K7&lt;=50,"L","A")))))))</f>
        <v/>
      </c>
      <c r="O7" s="65" t="str">
        <f t="shared" ref="O7:O35" si="6">IF(N7="L","Baixa",IF(N7="A","Média",IF(N7="","","Alta")))</f>
        <v/>
      </c>
      <c r="P7" s="66" t="str">
        <f t="shared" ref="P7:P35" si="7">IF(ISBLANK(L7),"",
 IF(D7="ALI",IF(N7="L",7, IF(N7="A",10,15)),
 IF(D7="AIE",IF(N7="L",5, IF(N7="A",7,10)),
 IF(D7="SE",IF(N7="L",4, IF(N7="A",5,7 )),
 IF(OR(D7="EE",D7="CE"),IF(N7="L",3,IF(N7="A",4,6)))))))</f>
        <v/>
      </c>
      <c r="Q7" s="67"/>
      <c r="R7" s="68"/>
      <c r="S7" s="1">
        <f t="shared" ref="S7:S35" si="8">IF(AND($P7="",$J7&lt;&gt;""),$J7,0)</f>
        <v>7</v>
      </c>
      <c r="T7" s="1">
        <f t="shared" ref="T7:T35" si="9">IF(OR($P7="",$J7=""),0,$J7)</f>
        <v>0</v>
      </c>
      <c r="U7" s="1">
        <f t="shared" ref="U7:U35" si="10">IF(OR($P7="",$J7=""),0,$P7)</f>
        <v>0</v>
      </c>
      <c r="V7" s="1">
        <f t="shared" ref="V7:V35" si="11">IF(AND($J7="",$P7&lt;&gt;""),$P7,0)</f>
        <v>0</v>
      </c>
    </row>
    <row r="8" spans="1:22" ht="14.65" customHeight="1" x14ac:dyDescent="0.2">
      <c r="B8" s="16">
        <v>3</v>
      </c>
      <c r="C8" s="63" t="s">
        <v>92</v>
      </c>
      <c r="D8" s="64" t="s">
        <v>8</v>
      </c>
      <c r="E8" s="64">
        <v>4</v>
      </c>
      <c r="F8" s="64">
        <v>3</v>
      </c>
      <c r="G8" s="64" t="str">
        <f t="shared" si="0"/>
        <v>ALIL</v>
      </c>
      <c r="H8" s="65" t="str">
        <f t="shared" si="1"/>
        <v>L</v>
      </c>
      <c r="I8" s="65" t="str">
        <f t="shared" si="2"/>
        <v>Baixa</v>
      </c>
      <c r="J8" s="66">
        <f t="shared" si="3"/>
        <v>7</v>
      </c>
      <c r="K8" s="67"/>
      <c r="L8" s="64"/>
      <c r="M8" s="64" t="str">
        <f t="shared" si="4"/>
        <v>ALI</v>
      </c>
      <c r="N8" s="65" t="str">
        <f t="shared" si="5"/>
        <v/>
      </c>
      <c r="O8" s="65" t="str">
        <f t="shared" si="6"/>
        <v/>
      </c>
      <c r="P8" s="66" t="str">
        <f t="shared" si="7"/>
        <v/>
      </c>
      <c r="Q8" s="67"/>
      <c r="R8" s="68"/>
      <c r="S8" s="1">
        <f t="shared" si="8"/>
        <v>7</v>
      </c>
      <c r="T8" s="1">
        <f t="shared" si="9"/>
        <v>0</v>
      </c>
      <c r="U8" s="1">
        <f t="shared" si="10"/>
        <v>0</v>
      </c>
      <c r="V8" s="1">
        <f t="shared" si="11"/>
        <v>0</v>
      </c>
    </row>
    <row r="9" spans="1:22" ht="14.65" customHeight="1" x14ac:dyDescent="0.2">
      <c r="B9" s="16">
        <v>4</v>
      </c>
      <c r="C9" s="63" t="s">
        <v>93</v>
      </c>
      <c r="D9" s="64" t="s">
        <v>8</v>
      </c>
      <c r="E9" s="64">
        <v>7</v>
      </c>
      <c r="F9" s="64">
        <v>2</v>
      </c>
      <c r="G9" s="64" t="str">
        <f t="shared" si="0"/>
        <v>ALIL</v>
      </c>
      <c r="H9" s="65" t="str">
        <f t="shared" si="1"/>
        <v>L</v>
      </c>
      <c r="I9" s="65" t="str">
        <f t="shared" si="2"/>
        <v>Baixa</v>
      </c>
      <c r="J9" s="66">
        <f t="shared" si="3"/>
        <v>7</v>
      </c>
      <c r="K9" s="67"/>
      <c r="L9" s="64"/>
      <c r="M9" s="64" t="str">
        <f t="shared" si="4"/>
        <v>ALI</v>
      </c>
      <c r="N9" s="65" t="str">
        <f t="shared" si="5"/>
        <v/>
      </c>
      <c r="O9" s="65" t="str">
        <f t="shared" si="6"/>
        <v/>
      </c>
      <c r="P9" s="66" t="str">
        <f t="shared" si="7"/>
        <v/>
      </c>
      <c r="Q9" s="67"/>
      <c r="R9" s="68"/>
      <c r="S9" s="1">
        <f t="shared" si="8"/>
        <v>7</v>
      </c>
      <c r="T9" s="1">
        <f t="shared" si="9"/>
        <v>0</v>
      </c>
      <c r="U9" s="1">
        <f t="shared" si="10"/>
        <v>0</v>
      </c>
      <c r="V9" s="1">
        <f t="shared" si="11"/>
        <v>0</v>
      </c>
    </row>
    <row r="10" spans="1:22" ht="14.65" customHeight="1" x14ac:dyDescent="0.2">
      <c r="B10" s="16">
        <v>5</v>
      </c>
      <c r="C10" s="63" t="s">
        <v>94</v>
      </c>
      <c r="D10" s="64" t="s">
        <v>8</v>
      </c>
      <c r="E10" s="64">
        <v>13</v>
      </c>
      <c r="F10" s="64">
        <v>1</v>
      </c>
      <c r="G10" s="64" t="str">
        <f t="shared" si="0"/>
        <v>ALIL</v>
      </c>
      <c r="H10" s="65" t="str">
        <f t="shared" si="1"/>
        <v>L</v>
      </c>
      <c r="I10" s="65" t="str">
        <f t="shared" si="2"/>
        <v>Baixa</v>
      </c>
      <c r="J10" s="66">
        <f t="shared" si="3"/>
        <v>7</v>
      </c>
      <c r="K10" s="67"/>
      <c r="L10" s="64"/>
      <c r="M10" s="64" t="str">
        <f t="shared" si="4"/>
        <v>ALI</v>
      </c>
      <c r="N10" s="65" t="str">
        <f t="shared" si="5"/>
        <v/>
      </c>
      <c r="O10" s="65" t="str">
        <f t="shared" si="6"/>
        <v/>
      </c>
      <c r="P10" s="66" t="str">
        <f t="shared" si="7"/>
        <v/>
      </c>
      <c r="Q10" s="67"/>
      <c r="R10" s="68"/>
      <c r="S10" s="1">
        <f t="shared" si="8"/>
        <v>7</v>
      </c>
      <c r="T10" s="1">
        <f t="shared" si="9"/>
        <v>0</v>
      </c>
      <c r="U10" s="1">
        <f t="shared" si="10"/>
        <v>0</v>
      </c>
      <c r="V10" s="1">
        <f t="shared" si="11"/>
        <v>0</v>
      </c>
    </row>
    <row r="11" spans="1:22" ht="14.65" customHeight="1" x14ac:dyDescent="0.2">
      <c r="B11" s="16">
        <v>6</v>
      </c>
      <c r="C11" s="63" t="s">
        <v>95</v>
      </c>
      <c r="D11" s="64" t="s">
        <v>8</v>
      </c>
      <c r="E11" s="64">
        <v>7</v>
      </c>
      <c r="F11" s="64">
        <v>3</v>
      </c>
      <c r="G11" s="64" t="str">
        <f t="shared" si="0"/>
        <v>ALIL</v>
      </c>
      <c r="H11" s="65" t="str">
        <f t="shared" si="1"/>
        <v>L</v>
      </c>
      <c r="I11" s="65" t="str">
        <f t="shared" si="2"/>
        <v>Baixa</v>
      </c>
      <c r="J11" s="66">
        <f t="shared" si="3"/>
        <v>7</v>
      </c>
      <c r="K11" s="67"/>
      <c r="L11" s="64"/>
      <c r="M11" s="64" t="str">
        <f t="shared" si="4"/>
        <v>ALI</v>
      </c>
      <c r="N11" s="65" t="str">
        <f t="shared" si="5"/>
        <v/>
      </c>
      <c r="O11" s="65" t="str">
        <f t="shared" si="6"/>
        <v/>
      </c>
      <c r="P11" s="66" t="str">
        <f t="shared" si="7"/>
        <v/>
      </c>
      <c r="Q11" s="67"/>
      <c r="R11" s="68"/>
      <c r="S11" s="1">
        <f t="shared" si="8"/>
        <v>7</v>
      </c>
      <c r="T11" s="1">
        <f t="shared" si="9"/>
        <v>0</v>
      </c>
      <c r="U11" s="1">
        <f t="shared" si="10"/>
        <v>0</v>
      </c>
      <c r="V11" s="1">
        <f t="shared" si="11"/>
        <v>0</v>
      </c>
    </row>
    <row r="12" spans="1:22" ht="14.65" customHeight="1" x14ac:dyDescent="0.2">
      <c r="B12" s="16">
        <v>7</v>
      </c>
      <c r="C12" s="63" t="s">
        <v>96</v>
      </c>
      <c r="D12" s="64" t="s">
        <v>8</v>
      </c>
      <c r="E12" s="64">
        <v>2</v>
      </c>
      <c r="F12" s="64">
        <v>1</v>
      </c>
      <c r="G12" s="64" t="str">
        <f t="shared" si="0"/>
        <v>ALIL</v>
      </c>
      <c r="H12" s="65" t="str">
        <f t="shared" si="1"/>
        <v>L</v>
      </c>
      <c r="I12" s="65" t="str">
        <f t="shared" si="2"/>
        <v>Baixa</v>
      </c>
      <c r="J12" s="66">
        <f t="shared" si="3"/>
        <v>7</v>
      </c>
      <c r="K12" s="67"/>
      <c r="L12" s="64"/>
      <c r="M12" s="64" t="str">
        <f t="shared" si="4"/>
        <v>ALI</v>
      </c>
      <c r="N12" s="65" t="str">
        <f t="shared" si="5"/>
        <v/>
      </c>
      <c r="O12" s="65" t="str">
        <f t="shared" si="6"/>
        <v/>
      </c>
      <c r="P12" s="66" t="str">
        <f t="shared" si="7"/>
        <v/>
      </c>
      <c r="Q12" s="67"/>
      <c r="R12" s="68"/>
      <c r="S12" s="1">
        <f t="shared" si="8"/>
        <v>7</v>
      </c>
      <c r="T12" s="1">
        <f t="shared" si="9"/>
        <v>0</v>
      </c>
      <c r="U12" s="1">
        <f t="shared" si="10"/>
        <v>0</v>
      </c>
      <c r="V12" s="1">
        <f t="shared" si="11"/>
        <v>0</v>
      </c>
    </row>
    <row r="13" spans="1:22" ht="14.65" customHeight="1" x14ac:dyDescent="0.2">
      <c r="B13" s="16">
        <v>8</v>
      </c>
      <c r="C13" s="63" t="s">
        <v>133</v>
      </c>
      <c r="D13" s="64" t="s">
        <v>8</v>
      </c>
      <c r="E13" s="64">
        <v>2</v>
      </c>
      <c r="F13" s="64">
        <v>3</v>
      </c>
      <c r="G13" s="64" t="str">
        <f t="shared" si="0"/>
        <v>ALIL</v>
      </c>
      <c r="H13" s="65" t="str">
        <f t="shared" si="1"/>
        <v>L</v>
      </c>
      <c r="I13" s="65" t="str">
        <f t="shared" si="2"/>
        <v>Baixa</v>
      </c>
      <c r="J13" s="66">
        <f t="shared" si="3"/>
        <v>7</v>
      </c>
      <c r="K13" s="67"/>
      <c r="L13" s="64"/>
      <c r="M13" s="64" t="str">
        <f t="shared" si="4"/>
        <v>ALI</v>
      </c>
      <c r="N13" s="65" t="str">
        <f t="shared" si="5"/>
        <v/>
      </c>
      <c r="O13" s="65" t="str">
        <f t="shared" si="6"/>
        <v/>
      </c>
      <c r="P13" s="66" t="str">
        <f t="shared" si="7"/>
        <v/>
      </c>
      <c r="Q13" s="67"/>
      <c r="R13" s="68"/>
      <c r="S13" s="1">
        <f t="shared" si="8"/>
        <v>7</v>
      </c>
      <c r="T13" s="1">
        <f t="shared" si="9"/>
        <v>0</v>
      </c>
      <c r="U13" s="1">
        <f t="shared" si="10"/>
        <v>0</v>
      </c>
      <c r="V13" s="1">
        <f t="shared" si="11"/>
        <v>0</v>
      </c>
    </row>
    <row r="14" spans="1:22" ht="14.65" customHeight="1" x14ac:dyDescent="0.2">
      <c r="B14" s="16">
        <v>9</v>
      </c>
      <c r="C14" s="63" t="s">
        <v>134</v>
      </c>
      <c r="D14" s="64" t="s">
        <v>8</v>
      </c>
      <c r="E14" s="64">
        <v>2</v>
      </c>
      <c r="F14" s="64">
        <v>3</v>
      </c>
      <c r="G14" s="64" t="str">
        <f t="shared" si="0"/>
        <v>ALIL</v>
      </c>
      <c r="H14" s="65" t="str">
        <f t="shared" si="1"/>
        <v>L</v>
      </c>
      <c r="I14" s="65" t="str">
        <f t="shared" si="2"/>
        <v>Baixa</v>
      </c>
      <c r="J14" s="66">
        <f t="shared" si="3"/>
        <v>7</v>
      </c>
      <c r="K14" s="67"/>
      <c r="L14" s="64"/>
      <c r="M14" s="64" t="str">
        <f t="shared" si="4"/>
        <v>ALI</v>
      </c>
      <c r="N14" s="65" t="str">
        <f t="shared" si="5"/>
        <v/>
      </c>
      <c r="O14" s="65" t="str">
        <f t="shared" si="6"/>
        <v/>
      </c>
      <c r="P14" s="66" t="str">
        <f t="shared" si="7"/>
        <v/>
      </c>
      <c r="Q14" s="67"/>
      <c r="R14" s="68"/>
      <c r="S14" s="1">
        <f t="shared" si="8"/>
        <v>7</v>
      </c>
      <c r="T14" s="1">
        <f t="shared" si="9"/>
        <v>0</v>
      </c>
      <c r="U14" s="1">
        <f t="shared" si="10"/>
        <v>0</v>
      </c>
      <c r="V14" s="1">
        <f t="shared" si="11"/>
        <v>0</v>
      </c>
    </row>
    <row r="15" spans="1:22" ht="14.65" customHeight="1" x14ac:dyDescent="0.2">
      <c r="B15" s="16">
        <v>10</v>
      </c>
      <c r="C15" s="63" t="s">
        <v>97</v>
      </c>
      <c r="D15" s="64" t="s">
        <v>8</v>
      </c>
      <c r="E15" s="64">
        <v>7</v>
      </c>
      <c r="F15" s="64">
        <v>2</v>
      </c>
      <c r="G15" s="64" t="str">
        <f t="shared" si="0"/>
        <v>ALIL</v>
      </c>
      <c r="H15" s="65" t="str">
        <f t="shared" si="1"/>
        <v>L</v>
      </c>
      <c r="I15" s="65" t="str">
        <f t="shared" si="2"/>
        <v>Baixa</v>
      </c>
      <c r="J15" s="66">
        <f t="shared" si="3"/>
        <v>7</v>
      </c>
      <c r="K15" s="67"/>
      <c r="L15" s="64"/>
      <c r="M15" s="64" t="str">
        <f t="shared" si="4"/>
        <v>ALI</v>
      </c>
      <c r="N15" s="65" t="str">
        <f t="shared" si="5"/>
        <v/>
      </c>
      <c r="O15" s="65" t="str">
        <f t="shared" si="6"/>
        <v/>
      </c>
      <c r="P15" s="66" t="str">
        <f t="shared" si="7"/>
        <v/>
      </c>
      <c r="Q15" s="67"/>
      <c r="R15" s="68"/>
      <c r="S15" s="1">
        <f t="shared" si="8"/>
        <v>7</v>
      </c>
      <c r="T15" s="1">
        <f t="shared" si="9"/>
        <v>0</v>
      </c>
      <c r="U15" s="1">
        <f t="shared" si="10"/>
        <v>0</v>
      </c>
      <c r="V15" s="1">
        <f t="shared" si="11"/>
        <v>0</v>
      </c>
    </row>
    <row r="16" spans="1:22" ht="14.65" customHeight="1" x14ac:dyDescent="0.2">
      <c r="B16" s="16">
        <v>11</v>
      </c>
      <c r="C16" s="63" t="s">
        <v>98</v>
      </c>
      <c r="D16" s="64" t="s">
        <v>8</v>
      </c>
      <c r="E16" s="64">
        <v>6</v>
      </c>
      <c r="F16" s="64">
        <v>2</v>
      </c>
      <c r="G16" s="64" t="str">
        <f t="shared" si="0"/>
        <v>ALIL</v>
      </c>
      <c r="H16" s="65" t="str">
        <f t="shared" si="1"/>
        <v>L</v>
      </c>
      <c r="I16" s="65" t="str">
        <f t="shared" si="2"/>
        <v>Baixa</v>
      </c>
      <c r="J16" s="66">
        <f t="shared" si="3"/>
        <v>7</v>
      </c>
      <c r="K16" s="67"/>
      <c r="L16" s="64"/>
      <c r="M16" s="64" t="str">
        <f t="shared" si="4"/>
        <v>ALI</v>
      </c>
      <c r="N16" s="65" t="str">
        <f t="shared" si="5"/>
        <v/>
      </c>
      <c r="O16" s="65" t="str">
        <f t="shared" si="6"/>
        <v/>
      </c>
      <c r="P16" s="66" t="str">
        <f t="shared" si="7"/>
        <v/>
      </c>
      <c r="Q16" s="67"/>
      <c r="R16" s="68"/>
      <c r="S16" s="1">
        <f t="shared" si="8"/>
        <v>7</v>
      </c>
      <c r="T16" s="1">
        <f t="shared" si="9"/>
        <v>0</v>
      </c>
      <c r="U16" s="1">
        <f t="shared" si="10"/>
        <v>0</v>
      </c>
      <c r="V16" s="1">
        <f t="shared" si="11"/>
        <v>0</v>
      </c>
    </row>
    <row r="17" spans="2:22" ht="14.65" customHeight="1" x14ac:dyDescent="0.2">
      <c r="B17" s="16">
        <v>12</v>
      </c>
      <c r="C17" s="63" t="s">
        <v>99</v>
      </c>
      <c r="D17" s="64" t="s">
        <v>8</v>
      </c>
      <c r="E17" s="64">
        <v>2</v>
      </c>
      <c r="F17" s="64">
        <v>1</v>
      </c>
      <c r="G17" s="64" t="str">
        <f t="shared" si="0"/>
        <v>ALIL</v>
      </c>
      <c r="H17" s="65" t="str">
        <f t="shared" si="1"/>
        <v>L</v>
      </c>
      <c r="I17" s="65" t="str">
        <f t="shared" si="2"/>
        <v>Baixa</v>
      </c>
      <c r="J17" s="66">
        <f t="shared" si="3"/>
        <v>7</v>
      </c>
      <c r="K17" s="67"/>
      <c r="L17" s="64"/>
      <c r="M17" s="64" t="str">
        <f t="shared" si="4"/>
        <v>ALI</v>
      </c>
      <c r="N17" s="65" t="str">
        <f t="shared" si="5"/>
        <v/>
      </c>
      <c r="O17" s="65" t="str">
        <f t="shared" si="6"/>
        <v/>
      </c>
      <c r="P17" s="66" t="str">
        <f t="shared" si="7"/>
        <v/>
      </c>
      <c r="Q17" s="67"/>
      <c r="R17" s="68"/>
      <c r="S17" s="1">
        <f t="shared" si="8"/>
        <v>7</v>
      </c>
      <c r="T17" s="1">
        <f t="shared" si="9"/>
        <v>0</v>
      </c>
      <c r="U17" s="1">
        <f t="shared" si="10"/>
        <v>0</v>
      </c>
      <c r="V17" s="1">
        <f t="shared" si="11"/>
        <v>0</v>
      </c>
    </row>
    <row r="18" spans="2:22" ht="14.65" customHeight="1" x14ac:dyDescent="0.2">
      <c r="B18" s="16">
        <v>13</v>
      </c>
      <c r="C18" s="63" t="s">
        <v>107</v>
      </c>
      <c r="D18" s="64" t="s">
        <v>5</v>
      </c>
      <c r="E18" s="64">
        <v>15</v>
      </c>
      <c r="F18" s="64">
        <v>2</v>
      </c>
      <c r="G18" s="64" t="str">
        <f t="shared" si="0"/>
        <v>EEA</v>
      </c>
      <c r="H18" s="65" t="str">
        <f t="shared" si="1"/>
        <v>A</v>
      </c>
      <c r="I18" s="65" t="str">
        <f t="shared" si="2"/>
        <v>Média</v>
      </c>
      <c r="J18" s="66">
        <f t="shared" si="3"/>
        <v>4</v>
      </c>
      <c r="K18" s="67"/>
      <c r="L18" s="64"/>
      <c r="M18" s="64" t="str">
        <f t="shared" si="4"/>
        <v>EE</v>
      </c>
      <c r="N18" s="65" t="str">
        <f t="shared" si="5"/>
        <v/>
      </c>
      <c r="O18" s="65" t="str">
        <f t="shared" si="6"/>
        <v/>
      </c>
      <c r="P18" s="66" t="str">
        <f t="shared" si="7"/>
        <v/>
      </c>
      <c r="Q18" s="67"/>
      <c r="R18" s="68"/>
      <c r="S18" s="1">
        <f t="shared" si="8"/>
        <v>4</v>
      </c>
      <c r="T18" s="1">
        <f t="shared" si="9"/>
        <v>0</v>
      </c>
      <c r="U18" s="1">
        <f t="shared" si="10"/>
        <v>0</v>
      </c>
      <c r="V18" s="1">
        <f t="shared" si="11"/>
        <v>0</v>
      </c>
    </row>
    <row r="19" spans="2:22" ht="14.65" customHeight="1" x14ac:dyDescent="0.2">
      <c r="B19" s="16">
        <v>14</v>
      </c>
      <c r="C19" s="63" t="s">
        <v>100</v>
      </c>
      <c r="D19" s="64" t="s">
        <v>5</v>
      </c>
      <c r="E19" s="64">
        <v>1</v>
      </c>
      <c r="F19" s="64">
        <v>1</v>
      </c>
      <c r="G19" s="64" t="str">
        <f t="shared" si="0"/>
        <v>EEL</v>
      </c>
      <c r="H19" s="65" t="str">
        <f t="shared" si="1"/>
        <v>L</v>
      </c>
      <c r="I19" s="65" t="str">
        <f t="shared" si="2"/>
        <v>Baixa</v>
      </c>
      <c r="J19" s="66">
        <f t="shared" si="3"/>
        <v>3</v>
      </c>
      <c r="K19" s="67"/>
      <c r="L19" s="64"/>
      <c r="M19" s="64" t="str">
        <f t="shared" si="4"/>
        <v>EE</v>
      </c>
      <c r="N19" s="65" t="str">
        <f t="shared" si="5"/>
        <v/>
      </c>
      <c r="O19" s="65" t="str">
        <f t="shared" si="6"/>
        <v/>
      </c>
      <c r="P19" s="66" t="str">
        <f t="shared" si="7"/>
        <v/>
      </c>
      <c r="Q19" s="67"/>
      <c r="R19" s="68"/>
      <c r="S19" s="1">
        <f t="shared" si="8"/>
        <v>3</v>
      </c>
      <c r="T19" s="1">
        <f t="shared" si="9"/>
        <v>0</v>
      </c>
      <c r="U19" s="1">
        <f t="shared" si="10"/>
        <v>0</v>
      </c>
      <c r="V19" s="1">
        <f t="shared" si="11"/>
        <v>0</v>
      </c>
    </row>
    <row r="20" spans="2:22" ht="14.65" customHeight="1" x14ac:dyDescent="0.2">
      <c r="B20" s="16">
        <v>15</v>
      </c>
      <c r="C20" s="63" t="s">
        <v>108</v>
      </c>
      <c r="D20" s="64" t="s">
        <v>5</v>
      </c>
      <c r="E20" s="64">
        <v>13</v>
      </c>
      <c r="F20" s="64">
        <v>2</v>
      </c>
      <c r="G20" s="64" t="str">
        <f t="shared" si="0"/>
        <v>EEA</v>
      </c>
      <c r="H20" s="65" t="str">
        <f t="shared" si="1"/>
        <v>A</v>
      </c>
      <c r="I20" s="65" t="str">
        <f t="shared" si="2"/>
        <v>Média</v>
      </c>
      <c r="J20" s="66">
        <f t="shared" si="3"/>
        <v>4</v>
      </c>
      <c r="K20" s="67"/>
      <c r="L20" s="64"/>
      <c r="M20" s="64" t="str">
        <f t="shared" si="4"/>
        <v>EE</v>
      </c>
      <c r="N20" s="65" t="str">
        <f t="shared" si="5"/>
        <v/>
      </c>
      <c r="O20" s="65" t="str">
        <f t="shared" si="6"/>
        <v/>
      </c>
      <c r="P20" s="66" t="str">
        <f t="shared" si="7"/>
        <v/>
      </c>
      <c r="Q20" s="67"/>
      <c r="R20" s="68"/>
      <c r="S20" s="1">
        <f t="shared" si="8"/>
        <v>4</v>
      </c>
      <c r="T20" s="1">
        <f t="shared" si="9"/>
        <v>0</v>
      </c>
      <c r="U20" s="1">
        <f t="shared" si="10"/>
        <v>0</v>
      </c>
      <c r="V20" s="1">
        <f t="shared" si="11"/>
        <v>0</v>
      </c>
    </row>
    <row r="21" spans="2:22" ht="14.65" customHeight="1" x14ac:dyDescent="0.2">
      <c r="B21" s="16">
        <v>16</v>
      </c>
      <c r="C21" s="63" t="s">
        <v>109</v>
      </c>
      <c r="D21" s="64" t="s">
        <v>5</v>
      </c>
      <c r="E21" s="64">
        <v>1</v>
      </c>
      <c r="F21" s="64">
        <v>1</v>
      </c>
      <c r="G21" s="64" t="str">
        <f t="shared" si="0"/>
        <v>EEL</v>
      </c>
      <c r="H21" s="65" t="str">
        <f t="shared" si="1"/>
        <v>L</v>
      </c>
      <c r="I21" s="65" t="str">
        <f t="shared" si="2"/>
        <v>Baixa</v>
      </c>
      <c r="J21" s="66">
        <f t="shared" si="3"/>
        <v>3</v>
      </c>
      <c r="K21" s="67"/>
      <c r="L21" s="64"/>
      <c r="M21" s="64" t="str">
        <f t="shared" si="4"/>
        <v>EE</v>
      </c>
      <c r="N21" s="65" t="str">
        <f t="shared" si="5"/>
        <v/>
      </c>
      <c r="O21" s="65" t="str">
        <f t="shared" si="6"/>
        <v/>
      </c>
      <c r="P21" s="66" t="str">
        <f t="shared" si="7"/>
        <v/>
      </c>
      <c r="Q21" s="67"/>
      <c r="R21" s="68"/>
      <c r="S21" s="1">
        <f t="shared" si="8"/>
        <v>3</v>
      </c>
      <c r="T21" s="1">
        <f t="shared" si="9"/>
        <v>0</v>
      </c>
      <c r="U21" s="1">
        <f t="shared" si="10"/>
        <v>0</v>
      </c>
      <c r="V21" s="1">
        <f t="shared" si="11"/>
        <v>0</v>
      </c>
    </row>
    <row r="22" spans="2:22" ht="14.65" customHeight="1" x14ac:dyDescent="0.2">
      <c r="B22" s="16">
        <v>17</v>
      </c>
      <c r="C22" s="63" t="s">
        <v>110</v>
      </c>
      <c r="D22" s="64" t="s">
        <v>5</v>
      </c>
      <c r="E22" s="64">
        <v>20</v>
      </c>
      <c r="F22" s="64">
        <v>3</v>
      </c>
      <c r="G22" s="64" t="str">
        <f t="shared" si="0"/>
        <v>EEH</v>
      </c>
      <c r="H22" s="65" t="str">
        <f t="shared" si="1"/>
        <v>H</v>
      </c>
      <c r="I22" s="65" t="str">
        <f t="shared" si="2"/>
        <v>Alta</v>
      </c>
      <c r="J22" s="66">
        <f t="shared" si="3"/>
        <v>6</v>
      </c>
      <c r="K22" s="67"/>
      <c r="L22" s="64"/>
      <c r="M22" s="64" t="str">
        <f t="shared" si="4"/>
        <v>EE</v>
      </c>
      <c r="N22" s="65" t="str">
        <f t="shared" si="5"/>
        <v/>
      </c>
      <c r="O22" s="65" t="str">
        <f t="shared" si="6"/>
        <v/>
      </c>
      <c r="P22" s="66" t="str">
        <f t="shared" si="7"/>
        <v/>
      </c>
      <c r="Q22" s="67"/>
      <c r="R22" s="68"/>
      <c r="S22" s="1">
        <f t="shared" si="8"/>
        <v>6</v>
      </c>
      <c r="T22" s="1">
        <f t="shared" si="9"/>
        <v>0</v>
      </c>
      <c r="U22" s="1">
        <f t="shared" si="10"/>
        <v>0</v>
      </c>
      <c r="V22" s="1">
        <f t="shared" si="11"/>
        <v>0</v>
      </c>
    </row>
    <row r="23" spans="2:22" ht="14.65" customHeight="1" x14ac:dyDescent="0.2">
      <c r="B23" s="16">
        <v>18</v>
      </c>
      <c r="C23" s="63" t="s">
        <v>111</v>
      </c>
      <c r="D23" s="64" t="s">
        <v>5</v>
      </c>
      <c r="E23" s="64">
        <v>20</v>
      </c>
      <c r="F23" s="64">
        <v>3</v>
      </c>
      <c r="G23" s="64" t="str">
        <f t="shared" si="0"/>
        <v>EEH</v>
      </c>
      <c r="H23" s="65" t="str">
        <f t="shared" si="1"/>
        <v>H</v>
      </c>
      <c r="I23" s="65" t="str">
        <f t="shared" si="2"/>
        <v>Alta</v>
      </c>
      <c r="J23" s="66">
        <f t="shared" si="3"/>
        <v>6</v>
      </c>
      <c r="K23" s="67"/>
      <c r="L23" s="64"/>
      <c r="M23" s="64" t="str">
        <f t="shared" si="4"/>
        <v>EE</v>
      </c>
      <c r="N23" s="65" t="str">
        <f t="shared" si="5"/>
        <v/>
      </c>
      <c r="O23" s="65" t="str">
        <f t="shared" si="6"/>
        <v/>
      </c>
      <c r="P23" s="66" t="str">
        <f t="shared" si="7"/>
        <v/>
      </c>
      <c r="Q23" s="67"/>
      <c r="R23" s="68"/>
      <c r="S23" s="1">
        <f t="shared" si="8"/>
        <v>6</v>
      </c>
      <c r="T23" s="1">
        <f t="shared" si="9"/>
        <v>0</v>
      </c>
      <c r="U23" s="1">
        <f t="shared" si="10"/>
        <v>0</v>
      </c>
      <c r="V23" s="1">
        <f t="shared" si="11"/>
        <v>0</v>
      </c>
    </row>
    <row r="24" spans="2:22" ht="14.65" customHeight="1" x14ac:dyDescent="0.2">
      <c r="B24" s="16">
        <v>19</v>
      </c>
      <c r="C24" s="63" t="s">
        <v>112</v>
      </c>
      <c r="D24" s="64" t="s">
        <v>5</v>
      </c>
      <c r="E24" s="64">
        <v>1</v>
      </c>
      <c r="F24" s="64">
        <v>1</v>
      </c>
      <c r="G24" s="64" t="str">
        <f t="shared" ref="G24:G29" si="12">CONCATENATE(D24,H24)</f>
        <v>EEL</v>
      </c>
      <c r="H24" s="65" t="str">
        <f t="shared" ref="H24:H29" si="13">IF(ISBLANK(F24),"",
IF(D24="EE",IF(F24&gt;=3,IF(E24&gt;=5,"H","A"),
IF(F24&gt;=2,IF(E24&gt;=16,"H",IF(E24&lt;=4,"L","A")),
IF(E24&lt;=15,"L","A"))),
IF(OR(D24="SE",D24="CE"),IF(F24&gt;=4,IF(E24&gt;=6,"H","A"),
IF(F24&gt;=2,IF(E24&gt;=20,"H",IF(E24&lt;=5,"L","A")),
IF(E24&lt;=19,"L","A"))),
IF(OR(D24="ALI",D24="AIE"),IF(F24&gt;=6,IF(E24&gt;=20,"H","A"),
IF(F24&gt;=2,IF(E24&gt;=51,"H",IF(E24&lt;=19,"L","A")),
IF(E24&lt;=50,"L","A")))))))</f>
        <v>L</v>
      </c>
      <c r="I24" s="65" t="str">
        <f t="shared" si="2"/>
        <v>Baixa</v>
      </c>
      <c r="J24" s="66">
        <f t="shared" si="3"/>
        <v>3</v>
      </c>
      <c r="K24" s="67"/>
      <c r="L24" s="64"/>
      <c r="M24" s="64" t="str">
        <f t="shared" ref="M24:M29" si="14">CONCATENATE(D24,N24)</f>
        <v>EE</v>
      </c>
      <c r="N24" s="65" t="str">
        <f t="shared" ref="N24:N29" si="15">IF(ISBLANK(L24),"",
IF(D24="EE",IF(L24&gt;=3,IF(K24&gt;=5,"H","A"),
IF(L24&gt;=2,IF(K24&gt;=16,"H",IF(K24&lt;=4,"L","A")),
IF(K24&lt;=15,"L","A"))),
IF(OR(D24="SE",D24="CE"),IF(L24&gt;=4,IF(K24&gt;=6,"H","A"),
IF(L24&gt;=2,IF(K24&gt;=20,"H",IF(K24&lt;=5,"L","A")),
IF(K24&lt;=19,"L","A"))),
IF(OR(D24="ALI",D24="AIE"),IF(L24&gt;=6,IF(K24&gt;=20,"H","A"),
IF(L24&gt;=2,IF(K24&gt;=51,"H",IF(K24&lt;=19,"L","A")),
IF(K24&lt;=50,"L","A")))))))</f>
        <v/>
      </c>
      <c r="O24" s="65" t="str">
        <f t="shared" si="6"/>
        <v/>
      </c>
      <c r="P24" s="66" t="str">
        <f t="shared" si="7"/>
        <v/>
      </c>
      <c r="Q24" s="67"/>
      <c r="R24" s="68"/>
      <c r="S24" s="1">
        <f t="shared" si="8"/>
        <v>3</v>
      </c>
      <c r="T24" s="1">
        <f t="shared" si="9"/>
        <v>0</v>
      </c>
      <c r="U24" s="1">
        <f t="shared" si="10"/>
        <v>0</v>
      </c>
      <c r="V24" s="1">
        <f t="shared" si="11"/>
        <v>0</v>
      </c>
    </row>
    <row r="25" spans="2:22" ht="14.65" customHeight="1" x14ac:dyDescent="0.2">
      <c r="B25" s="16">
        <v>20</v>
      </c>
      <c r="C25" s="63" t="s">
        <v>101</v>
      </c>
      <c r="D25" s="64" t="s">
        <v>5</v>
      </c>
      <c r="E25" s="64">
        <v>4</v>
      </c>
      <c r="F25" s="64">
        <v>3</v>
      </c>
      <c r="G25" s="64" t="str">
        <f t="shared" si="12"/>
        <v>EEA</v>
      </c>
      <c r="H25" s="65" t="str">
        <f t="shared" si="13"/>
        <v>A</v>
      </c>
      <c r="I25" s="65" t="str">
        <f t="shared" si="2"/>
        <v>Média</v>
      </c>
      <c r="J25" s="66">
        <f t="shared" si="3"/>
        <v>4</v>
      </c>
      <c r="K25" s="67"/>
      <c r="L25" s="64"/>
      <c r="M25" s="64" t="str">
        <f t="shared" si="14"/>
        <v>EE</v>
      </c>
      <c r="N25" s="65" t="str">
        <f t="shared" si="15"/>
        <v/>
      </c>
      <c r="O25" s="65" t="str">
        <f t="shared" si="6"/>
        <v/>
      </c>
      <c r="P25" s="66" t="str">
        <f t="shared" si="7"/>
        <v/>
      </c>
      <c r="Q25" s="67"/>
      <c r="R25" s="68"/>
      <c r="S25" s="1">
        <f t="shared" si="8"/>
        <v>4</v>
      </c>
      <c r="T25" s="1">
        <f t="shared" si="9"/>
        <v>0</v>
      </c>
      <c r="U25" s="1">
        <f t="shared" si="10"/>
        <v>0</v>
      </c>
      <c r="V25" s="1">
        <f t="shared" si="11"/>
        <v>0</v>
      </c>
    </row>
    <row r="26" spans="2:22" ht="14.65" customHeight="1" x14ac:dyDescent="0.2">
      <c r="B26" s="16">
        <v>21</v>
      </c>
      <c r="C26" s="63" t="s">
        <v>113</v>
      </c>
      <c r="D26" s="64" t="s">
        <v>5</v>
      </c>
      <c r="E26" s="64">
        <v>4</v>
      </c>
      <c r="F26" s="64">
        <v>3</v>
      </c>
      <c r="G26" s="64" t="str">
        <f t="shared" si="12"/>
        <v>EEA</v>
      </c>
      <c r="H26" s="65" t="str">
        <f t="shared" si="13"/>
        <v>A</v>
      </c>
      <c r="I26" s="65" t="str">
        <f t="shared" si="2"/>
        <v>Média</v>
      </c>
      <c r="J26" s="66">
        <f t="shared" si="3"/>
        <v>4</v>
      </c>
      <c r="K26" s="67"/>
      <c r="L26" s="64"/>
      <c r="M26" s="64" t="str">
        <f t="shared" si="14"/>
        <v>EE</v>
      </c>
      <c r="N26" s="65" t="str">
        <f t="shared" si="15"/>
        <v/>
      </c>
      <c r="O26" s="65" t="str">
        <f t="shared" si="6"/>
        <v/>
      </c>
      <c r="P26" s="66" t="str">
        <f t="shared" si="7"/>
        <v/>
      </c>
      <c r="Q26" s="67"/>
      <c r="R26" s="68"/>
      <c r="S26" s="1">
        <f t="shared" si="8"/>
        <v>4</v>
      </c>
      <c r="T26" s="1">
        <f t="shared" si="9"/>
        <v>0</v>
      </c>
      <c r="U26" s="1">
        <f t="shared" si="10"/>
        <v>0</v>
      </c>
      <c r="V26" s="1">
        <f t="shared" si="11"/>
        <v>0</v>
      </c>
    </row>
    <row r="27" spans="2:22" ht="14.65" customHeight="1" x14ac:dyDescent="0.2">
      <c r="B27" s="16">
        <v>22</v>
      </c>
      <c r="C27" s="63" t="s">
        <v>102</v>
      </c>
      <c r="D27" s="64" t="s">
        <v>5</v>
      </c>
      <c r="E27" s="64">
        <v>5</v>
      </c>
      <c r="F27" s="64">
        <v>2</v>
      </c>
      <c r="G27" s="64" t="str">
        <f t="shared" si="12"/>
        <v>EEA</v>
      </c>
      <c r="H27" s="65" t="str">
        <f t="shared" si="13"/>
        <v>A</v>
      </c>
      <c r="I27" s="65" t="str">
        <f t="shared" si="2"/>
        <v>Média</v>
      </c>
      <c r="J27" s="66">
        <f t="shared" si="3"/>
        <v>4</v>
      </c>
      <c r="K27" s="67"/>
      <c r="L27" s="64"/>
      <c r="M27" s="64" t="str">
        <f t="shared" si="14"/>
        <v>EE</v>
      </c>
      <c r="N27" s="65" t="str">
        <f t="shared" si="15"/>
        <v/>
      </c>
      <c r="O27" s="65" t="str">
        <f t="shared" si="6"/>
        <v/>
      </c>
      <c r="P27" s="66" t="str">
        <f t="shared" si="7"/>
        <v/>
      </c>
      <c r="Q27" s="67"/>
      <c r="R27" s="68"/>
      <c r="S27" s="1">
        <f t="shared" si="8"/>
        <v>4</v>
      </c>
      <c r="T27" s="1">
        <f t="shared" si="9"/>
        <v>0</v>
      </c>
      <c r="U27" s="1">
        <f t="shared" si="10"/>
        <v>0</v>
      </c>
      <c r="V27" s="1">
        <f t="shared" si="11"/>
        <v>0</v>
      </c>
    </row>
    <row r="28" spans="2:22" ht="14.65" customHeight="1" x14ac:dyDescent="0.2">
      <c r="B28" s="16">
        <v>23</v>
      </c>
      <c r="C28" s="63" t="s">
        <v>103</v>
      </c>
      <c r="D28" s="64" t="s">
        <v>5</v>
      </c>
      <c r="E28" s="64">
        <v>2</v>
      </c>
      <c r="F28" s="64">
        <v>2</v>
      </c>
      <c r="G28" s="64" t="str">
        <f t="shared" si="12"/>
        <v>EEL</v>
      </c>
      <c r="H28" s="65" t="str">
        <f t="shared" si="13"/>
        <v>L</v>
      </c>
      <c r="I28" s="65" t="str">
        <f t="shared" si="2"/>
        <v>Baixa</v>
      </c>
      <c r="J28" s="66">
        <f t="shared" si="3"/>
        <v>3</v>
      </c>
      <c r="K28" s="67"/>
      <c r="L28" s="64"/>
      <c r="M28" s="64" t="str">
        <f t="shared" si="14"/>
        <v>EE</v>
      </c>
      <c r="N28" s="65" t="str">
        <f t="shared" si="15"/>
        <v/>
      </c>
      <c r="O28" s="65" t="str">
        <f t="shared" si="6"/>
        <v/>
      </c>
      <c r="P28" s="66" t="str">
        <f t="shared" si="7"/>
        <v/>
      </c>
      <c r="Q28" s="67"/>
      <c r="R28" s="68"/>
      <c r="S28" s="1">
        <f t="shared" si="8"/>
        <v>3</v>
      </c>
      <c r="T28" s="1">
        <f t="shared" si="9"/>
        <v>0</v>
      </c>
      <c r="U28" s="1">
        <f t="shared" si="10"/>
        <v>0</v>
      </c>
      <c r="V28" s="1">
        <f t="shared" si="11"/>
        <v>0</v>
      </c>
    </row>
    <row r="29" spans="2:22" ht="14.65" customHeight="1" x14ac:dyDescent="0.2">
      <c r="B29" s="16">
        <v>24</v>
      </c>
      <c r="C29" s="63" t="s">
        <v>114</v>
      </c>
      <c r="D29" s="64" t="s">
        <v>5</v>
      </c>
      <c r="E29" s="64">
        <v>13</v>
      </c>
      <c r="F29" s="64">
        <v>1</v>
      </c>
      <c r="G29" s="64" t="str">
        <f t="shared" si="12"/>
        <v>EEL</v>
      </c>
      <c r="H29" s="65" t="str">
        <f t="shared" si="13"/>
        <v>L</v>
      </c>
      <c r="I29" s="65" t="str">
        <f t="shared" si="2"/>
        <v>Baixa</v>
      </c>
      <c r="J29" s="66">
        <f t="shared" si="3"/>
        <v>3</v>
      </c>
      <c r="K29" s="67"/>
      <c r="L29" s="64"/>
      <c r="M29" s="64" t="str">
        <f t="shared" si="14"/>
        <v>EE</v>
      </c>
      <c r="N29" s="65" t="str">
        <f t="shared" si="15"/>
        <v/>
      </c>
      <c r="O29" s="65" t="str">
        <f t="shared" si="6"/>
        <v/>
      </c>
      <c r="P29" s="66" t="str">
        <f t="shared" si="7"/>
        <v/>
      </c>
      <c r="Q29" s="67"/>
      <c r="R29" s="68"/>
      <c r="S29" s="1">
        <f t="shared" si="8"/>
        <v>3</v>
      </c>
      <c r="T29" s="1">
        <f t="shared" si="9"/>
        <v>0</v>
      </c>
      <c r="U29" s="1">
        <f t="shared" si="10"/>
        <v>0</v>
      </c>
      <c r="V29" s="1">
        <f t="shared" si="11"/>
        <v>0</v>
      </c>
    </row>
    <row r="30" spans="2:22" ht="14.65" customHeight="1" x14ac:dyDescent="0.2">
      <c r="B30" s="16">
        <v>25</v>
      </c>
      <c r="C30" s="63" t="s">
        <v>104</v>
      </c>
      <c r="D30" s="64" t="s">
        <v>5</v>
      </c>
      <c r="E30" s="64">
        <v>5</v>
      </c>
      <c r="F30" s="64">
        <v>3</v>
      </c>
      <c r="G30" s="64" t="str">
        <f t="shared" si="0"/>
        <v>EEH</v>
      </c>
      <c r="H30" s="65" t="str">
        <f t="shared" si="1"/>
        <v>H</v>
      </c>
      <c r="I30" s="65" t="str">
        <f t="shared" si="2"/>
        <v>Alta</v>
      </c>
      <c r="J30" s="66">
        <f t="shared" si="3"/>
        <v>6</v>
      </c>
      <c r="K30" s="67"/>
      <c r="L30" s="64"/>
      <c r="M30" s="64" t="str">
        <f t="shared" si="4"/>
        <v>EE</v>
      </c>
      <c r="N30" s="65" t="str">
        <f t="shared" si="5"/>
        <v/>
      </c>
      <c r="O30" s="65" t="str">
        <f t="shared" si="6"/>
        <v/>
      </c>
      <c r="P30" s="66" t="str">
        <f t="shared" si="7"/>
        <v/>
      </c>
      <c r="Q30" s="67"/>
      <c r="R30" s="68"/>
      <c r="S30" s="1">
        <f t="shared" si="8"/>
        <v>6</v>
      </c>
      <c r="T30" s="1">
        <f t="shared" si="9"/>
        <v>0</v>
      </c>
      <c r="U30" s="1">
        <f t="shared" si="10"/>
        <v>0</v>
      </c>
      <c r="V30" s="1">
        <f t="shared" si="11"/>
        <v>0</v>
      </c>
    </row>
    <row r="31" spans="2:22" ht="14.65" customHeight="1" x14ac:dyDescent="0.2">
      <c r="B31" s="16">
        <v>26</v>
      </c>
      <c r="C31" s="63" t="s">
        <v>105</v>
      </c>
      <c r="D31" s="64" t="s">
        <v>5</v>
      </c>
      <c r="E31" s="64">
        <v>2</v>
      </c>
      <c r="F31" s="64">
        <v>1</v>
      </c>
      <c r="G31" s="64" t="str">
        <f t="shared" si="0"/>
        <v>EEL</v>
      </c>
      <c r="H31" s="65" t="str">
        <f t="shared" si="1"/>
        <v>L</v>
      </c>
      <c r="I31" s="65" t="str">
        <f t="shared" si="2"/>
        <v>Baixa</v>
      </c>
      <c r="J31" s="66">
        <f t="shared" si="3"/>
        <v>3</v>
      </c>
      <c r="K31" s="67"/>
      <c r="L31" s="64"/>
      <c r="M31" s="64" t="str">
        <f t="shared" si="4"/>
        <v>EE</v>
      </c>
      <c r="N31" s="65" t="str">
        <f t="shared" si="5"/>
        <v/>
      </c>
      <c r="O31" s="65" t="str">
        <f t="shared" si="6"/>
        <v/>
      </c>
      <c r="P31" s="66" t="str">
        <f t="shared" si="7"/>
        <v/>
      </c>
      <c r="Q31" s="67"/>
      <c r="R31" s="68"/>
      <c r="S31" s="1">
        <f t="shared" si="8"/>
        <v>3</v>
      </c>
      <c r="T31" s="1">
        <f t="shared" si="9"/>
        <v>0</v>
      </c>
      <c r="U31" s="1">
        <f t="shared" si="10"/>
        <v>0</v>
      </c>
      <c r="V31" s="1">
        <f t="shared" si="11"/>
        <v>0</v>
      </c>
    </row>
    <row r="32" spans="2:22" ht="14.65" customHeight="1" x14ac:dyDescent="0.2">
      <c r="B32" s="16">
        <v>27</v>
      </c>
      <c r="C32" s="63" t="s">
        <v>115</v>
      </c>
      <c r="D32" s="64" t="s">
        <v>5</v>
      </c>
      <c r="E32" s="64">
        <v>3</v>
      </c>
      <c r="F32" s="64">
        <v>2</v>
      </c>
      <c r="G32" s="64" t="str">
        <f t="shared" si="0"/>
        <v>EEL</v>
      </c>
      <c r="H32" s="65" t="str">
        <f t="shared" si="1"/>
        <v>L</v>
      </c>
      <c r="I32" s="65" t="str">
        <f t="shared" si="2"/>
        <v>Baixa</v>
      </c>
      <c r="J32" s="66">
        <f t="shared" si="3"/>
        <v>3</v>
      </c>
      <c r="K32" s="67"/>
      <c r="L32" s="64"/>
      <c r="M32" s="64" t="str">
        <f t="shared" si="4"/>
        <v>EE</v>
      </c>
      <c r="N32" s="65" t="str">
        <f t="shared" si="5"/>
        <v/>
      </c>
      <c r="O32" s="65" t="str">
        <f t="shared" si="6"/>
        <v/>
      </c>
      <c r="P32" s="66" t="str">
        <f t="shared" si="7"/>
        <v/>
      </c>
      <c r="Q32" s="67"/>
      <c r="R32" s="68"/>
      <c r="S32" s="1">
        <f t="shared" si="8"/>
        <v>3</v>
      </c>
      <c r="T32" s="1">
        <f t="shared" si="9"/>
        <v>0</v>
      </c>
      <c r="U32" s="1">
        <f t="shared" si="10"/>
        <v>0</v>
      </c>
      <c r="V32" s="1">
        <f t="shared" si="11"/>
        <v>0</v>
      </c>
    </row>
    <row r="33" spans="1:22" ht="14.65" customHeight="1" x14ac:dyDescent="0.2">
      <c r="B33" s="16">
        <v>28</v>
      </c>
      <c r="C33" s="63" t="s">
        <v>116</v>
      </c>
      <c r="D33" s="64" t="s">
        <v>5</v>
      </c>
      <c r="E33" s="64">
        <v>2</v>
      </c>
      <c r="F33" s="64">
        <v>1</v>
      </c>
      <c r="G33" s="64" t="str">
        <f t="shared" si="0"/>
        <v>EEL</v>
      </c>
      <c r="H33" s="65" t="str">
        <f t="shared" si="1"/>
        <v>L</v>
      </c>
      <c r="I33" s="65" t="str">
        <f t="shared" si="2"/>
        <v>Baixa</v>
      </c>
      <c r="J33" s="66">
        <f t="shared" si="3"/>
        <v>3</v>
      </c>
      <c r="K33" s="67"/>
      <c r="L33" s="64"/>
      <c r="M33" s="64" t="str">
        <f t="shared" si="4"/>
        <v>EE</v>
      </c>
      <c r="N33" s="65" t="str">
        <f t="shared" si="5"/>
        <v/>
      </c>
      <c r="O33" s="65" t="str">
        <f t="shared" si="6"/>
        <v/>
      </c>
      <c r="P33" s="66" t="str">
        <f t="shared" si="7"/>
        <v/>
      </c>
      <c r="Q33" s="67"/>
      <c r="R33" s="68"/>
      <c r="S33" s="1">
        <f t="shared" si="8"/>
        <v>3</v>
      </c>
      <c r="T33" s="1">
        <f t="shared" si="9"/>
        <v>0</v>
      </c>
      <c r="U33" s="1">
        <f t="shared" si="10"/>
        <v>0</v>
      </c>
      <c r="V33" s="1">
        <f t="shared" si="11"/>
        <v>0</v>
      </c>
    </row>
    <row r="34" spans="1:22" ht="14.65" customHeight="1" x14ac:dyDescent="0.2">
      <c r="B34" s="16">
        <v>29</v>
      </c>
      <c r="C34" s="63" t="s">
        <v>117</v>
      </c>
      <c r="D34" s="64" t="s">
        <v>5</v>
      </c>
      <c r="E34" s="64">
        <v>6</v>
      </c>
      <c r="F34" s="64">
        <v>3</v>
      </c>
      <c r="G34" s="64" t="str">
        <f t="shared" si="0"/>
        <v>EEH</v>
      </c>
      <c r="H34" s="65" t="str">
        <f t="shared" si="1"/>
        <v>H</v>
      </c>
      <c r="I34" s="65" t="str">
        <f t="shared" si="2"/>
        <v>Alta</v>
      </c>
      <c r="J34" s="66">
        <f t="shared" si="3"/>
        <v>6</v>
      </c>
      <c r="K34" s="67"/>
      <c r="L34" s="64"/>
      <c r="M34" s="64" t="str">
        <f t="shared" si="4"/>
        <v>EE</v>
      </c>
      <c r="N34" s="65" t="str">
        <f t="shared" si="5"/>
        <v/>
      </c>
      <c r="O34" s="65" t="str">
        <f t="shared" si="6"/>
        <v/>
      </c>
      <c r="P34" s="66" t="str">
        <f t="shared" si="7"/>
        <v/>
      </c>
      <c r="Q34" s="67"/>
      <c r="R34" s="68"/>
      <c r="S34" s="1">
        <f t="shared" si="8"/>
        <v>6</v>
      </c>
      <c r="T34" s="1">
        <f t="shared" si="9"/>
        <v>0</v>
      </c>
      <c r="U34" s="1">
        <f t="shared" si="10"/>
        <v>0</v>
      </c>
      <c r="V34" s="1">
        <f t="shared" si="11"/>
        <v>0</v>
      </c>
    </row>
    <row r="35" spans="1:22" ht="14.65" customHeight="1" x14ac:dyDescent="0.2">
      <c r="B35" s="50">
        <v>30</v>
      </c>
      <c r="C35" s="51" t="s">
        <v>118</v>
      </c>
      <c r="D35" s="64" t="s">
        <v>5</v>
      </c>
      <c r="E35" s="52">
        <v>2</v>
      </c>
      <c r="F35" s="52">
        <v>1</v>
      </c>
      <c r="G35" s="52" t="str">
        <f t="shared" si="0"/>
        <v>EEL</v>
      </c>
      <c r="H35" s="53" t="str">
        <f t="shared" si="1"/>
        <v>L</v>
      </c>
      <c r="I35" s="53" t="str">
        <f t="shared" si="2"/>
        <v>Baixa</v>
      </c>
      <c r="J35" s="54">
        <f t="shared" si="3"/>
        <v>3</v>
      </c>
      <c r="K35" s="55"/>
      <c r="L35" s="52"/>
      <c r="M35" s="52" t="str">
        <f t="shared" si="4"/>
        <v>EE</v>
      </c>
      <c r="N35" s="53" t="str">
        <f t="shared" si="5"/>
        <v/>
      </c>
      <c r="O35" s="53" t="str">
        <f t="shared" si="6"/>
        <v/>
      </c>
      <c r="P35" s="54" t="str">
        <f t="shared" si="7"/>
        <v/>
      </c>
      <c r="Q35" s="55"/>
      <c r="R35" s="56"/>
      <c r="S35" s="1">
        <f t="shared" si="8"/>
        <v>3</v>
      </c>
      <c r="T35" s="1">
        <f t="shared" si="9"/>
        <v>0</v>
      </c>
      <c r="U35" s="1">
        <f t="shared" si="10"/>
        <v>0</v>
      </c>
      <c r="V35" s="1">
        <f t="shared" si="11"/>
        <v>0</v>
      </c>
    </row>
    <row r="36" spans="1:22" s="8" customFormat="1" ht="19.5" customHeight="1" x14ac:dyDescent="0.2"/>
    <row r="37" spans="1:22" ht="17.25" customHeight="1" x14ac:dyDescent="0.2">
      <c r="A37" s="83" t="s">
        <v>39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6"/>
    </row>
    <row r="38" spans="1:22" s="9" customFormat="1" ht="17.25" customHeight="1" x14ac:dyDescent="0.2">
      <c r="B38" s="13" t="str">
        <f>CONCATENATE("Projeto  : ", Projeto)</f>
        <v>Projeto  : HouseHub</v>
      </c>
      <c r="C38" s="11"/>
      <c r="D38" s="12" t="s">
        <v>4</v>
      </c>
      <c r="E38" s="94">
        <f>Data</f>
        <v>45755</v>
      </c>
      <c r="F38" s="94"/>
      <c r="G38" s="12"/>
      <c r="H38" s="12"/>
      <c r="I38" s="10" t="str">
        <f>CONCATENATE("Revisor : ",Revisor)</f>
        <v>Revisor : Kauã de Oliveira Santos Menezes</v>
      </c>
      <c r="J38" s="13"/>
      <c r="K38" s="13"/>
      <c r="L38" s="13"/>
      <c r="M38" s="13"/>
      <c r="N38" s="13"/>
      <c r="O38" s="13"/>
      <c r="P38" s="13"/>
      <c r="Q38" s="13"/>
      <c r="R38" s="13"/>
      <c r="S38" s="19"/>
    </row>
    <row r="39" spans="1:22" s="9" customFormat="1" ht="17.25" customHeight="1" x14ac:dyDescent="0.2">
      <c r="B39" s="11" t="str">
        <f>CONCATENATE("Responsável : ", Responsável)</f>
        <v>Responsável : Walter Henrique Dos Anjos Santos</v>
      </c>
      <c r="C39" s="14" t="s">
        <v>131</v>
      </c>
      <c r="D39" s="19"/>
      <c r="E39" s="15"/>
      <c r="F39" s="15"/>
      <c r="G39" s="15"/>
      <c r="H39" s="15"/>
      <c r="I39" s="10" t="s">
        <v>80</v>
      </c>
      <c r="J39" s="15"/>
      <c r="K39" s="95">
        <f>Revisão</f>
        <v>45755</v>
      </c>
      <c r="L39" s="95"/>
      <c r="M39" s="15"/>
      <c r="N39" s="15"/>
      <c r="O39" s="15"/>
      <c r="P39" s="15"/>
      <c r="Q39" s="15"/>
      <c r="R39" s="15"/>
      <c r="S39" s="19"/>
      <c r="T39" s="19"/>
    </row>
    <row r="40" spans="1:22" s="9" customFormat="1" ht="12" customHeight="1" x14ac:dyDescent="0.2">
      <c r="B40" s="92" t="s">
        <v>0</v>
      </c>
      <c r="C40" s="84" t="s">
        <v>40</v>
      </c>
      <c r="D40" s="86" t="s">
        <v>3</v>
      </c>
      <c r="E40" s="88" t="s">
        <v>87</v>
      </c>
      <c r="F40" s="89"/>
      <c r="G40" s="89"/>
      <c r="H40" s="89"/>
      <c r="I40" s="89"/>
      <c r="J40" s="90"/>
      <c r="K40" s="91" t="s">
        <v>88</v>
      </c>
      <c r="L40" s="89"/>
      <c r="M40" s="89"/>
      <c r="N40" s="89"/>
      <c r="O40" s="89"/>
      <c r="P40" s="90"/>
      <c r="Q40" s="22"/>
      <c r="R40" s="21"/>
      <c r="S40" s="9" t="s">
        <v>41</v>
      </c>
      <c r="T40" s="9" t="s">
        <v>42</v>
      </c>
      <c r="U40" s="9" t="s">
        <v>43</v>
      </c>
      <c r="V40" s="9" t="s">
        <v>44</v>
      </c>
    </row>
    <row r="41" spans="1:22" ht="12" customHeight="1" x14ac:dyDescent="0.2">
      <c r="B41" s="93"/>
      <c r="C41" s="85"/>
      <c r="D41" s="87"/>
      <c r="E41" s="69" t="s">
        <v>36</v>
      </c>
      <c r="F41" s="70" t="s">
        <v>37</v>
      </c>
      <c r="G41" s="70" t="s">
        <v>35</v>
      </c>
      <c r="H41" s="70" t="s">
        <v>1</v>
      </c>
      <c r="I41" s="71" t="s">
        <v>38</v>
      </c>
      <c r="J41" s="72" t="s">
        <v>2</v>
      </c>
      <c r="K41" s="73" t="s">
        <v>36</v>
      </c>
      <c r="L41" s="70" t="s">
        <v>37</v>
      </c>
      <c r="M41" s="70" t="s">
        <v>35</v>
      </c>
      <c r="N41" s="70" t="s">
        <v>1</v>
      </c>
      <c r="O41" s="71" t="s">
        <v>38</v>
      </c>
      <c r="P41" s="72" t="s">
        <v>2</v>
      </c>
      <c r="Q41" s="20"/>
      <c r="R41" s="7"/>
    </row>
    <row r="42" spans="1:22" ht="14.65" customHeight="1" x14ac:dyDescent="0.2">
      <c r="B42" s="16">
        <v>1</v>
      </c>
      <c r="C42" s="57" t="s">
        <v>119</v>
      </c>
      <c r="D42" s="58" t="s">
        <v>7</v>
      </c>
      <c r="E42" s="58">
        <v>2</v>
      </c>
      <c r="F42" s="58">
        <v>1</v>
      </c>
      <c r="G42" s="58" t="str">
        <f>CONCATENATE(D42,H42)</f>
        <v>CEL</v>
      </c>
      <c r="H42" s="59" t="str">
        <f>IF(ISBLANK(F42),"",
IF(D42="EE",IF(F42&gt;=3,IF(E42&gt;=5,"H","A"),
IF(F42&gt;=2,IF(E42&gt;=16,"H",IF(E42&lt;=4,"L","A")),
IF(E42&lt;=15,"L","A"))),
IF(OR(D42="SE",D42="CE"),IF(F42&gt;=4,IF(E42&gt;=6,"H","A"),
IF(F42&gt;=2,IF(E42&gt;=20,"H",IF(E42&lt;=5,"L","A")),
IF(E42&lt;=19,"L","A"))),
IF(OR(D42="ALI",D42="AIE"),IF(F42&gt;=6,IF(E42&gt;=20,"H","A"),
IF(F42&gt;=2,IF(E42&gt;=51,"H",IF(E42&lt;=19,"L","A")),
IF(E42&lt;=50,"L","A")))))))</f>
        <v>L</v>
      </c>
      <c r="I42" s="59" t="str">
        <f>IF(H42="L","Baixa",IF(H42="A","Média",IF(H42="","","Alta")))</f>
        <v>Baixa</v>
      </c>
      <c r="J42" s="60">
        <f>IF(ISBLANK(F42),"",
 IF(D42="ALI",IF(H42="L",7, IF(H42="A",10,15)),
 IF(D42="AIE",IF(H42="L",5, IF(H42="A",7,10)),
 IF(D42="SE",IF(H42="L",4, IF(H42="A",5,7 )),
 IF(OR(D42="EE",D42="CE"),IF(H42="L",3,IF(H42="A",4,6)))))))</f>
        <v>3</v>
      </c>
      <c r="K42" s="61"/>
      <c r="L42" s="58"/>
      <c r="M42" s="58" t="str">
        <f>CONCATENATE(D42,N42)</f>
        <v>CE</v>
      </c>
      <c r="N42" s="59" t="str">
        <f>IF(ISBLANK(L42),"",
IF(D42="EE",IF(L42&gt;=3,IF(K42&gt;=5,"H","A"),
IF(L42&gt;=2,IF(K42&gt;=16,"H",IF(K42&lt;=4,"L","A")),
IF(K42&lt;=15,"L","A"))),
IF(OR(D42="SE",D42="CE"),IF(L42&gt;=4,IF(K42&gt;=6,"H","A"),
IF(L42&gt;=2,IF(K42&gt;=20,"H",IF(K42&lt;=5,"L","A")),
IF(K42&lt;=19,"L","A"))),
IF(OR(D42="ALI",D42="AIE"),IF(L42&gt;=6,IF(K42&gt;=20,"H","A"),
IF(L42&gt;=2,IF(K42&gt;=51,"H",IF(K42&lt;=19,"L","A")),
IF(K42&lt;=50,"L","A")))))))</f>
        <v/>
      </c>
      <c r="O42" s="59" t="str">
        <f>IF(N42="L","Baixa",IF(N42="A","Média",IF(N42="","","Alta")))</f>
        <v/>
      </c>
      <c r="P42" s="60" t="str">
        <f>IF(ISBLANK(L42),"",
 IF(D42="ALI",IF(N42="L",7, IF(N42="A",10,15)),
 IF(D42="AIE",IF(N42="L",5, IF(N42="A",7,10)),
 IF(D42="SE",IF(N42="L",4, IF(N42="A",5,7 )),
 IF(OR(D42="EE",D42="CE"),IF(N42="L",3,IF(N42="A",4,6)))))))</f>
        <v/>
      </c>
      <c r="Q42" s="61"/>
      <c r="R42" s="62"/>
      <c r="S42" s="1">
        <f>IF(AND($P42="",$J42&lt;&gt;""),$J42,0)</f>
        <v>3</v>
      </c>
      <c r="T42" s="1">
        <f>IF(OR($P42="",$J42=""),0,$J42)</f>
        <v>0</v>
      </c>
      <c r="U42" s="1">
        <f>IF(OR($P42="",$J42=""),0,$P42)</f>
        <v>0</v>
      </c>
      <c r="V42" s="1">
        <f>IF(AND($J42="",$P42&lt;&gt;""),$P42,0)</f>
        <v>0</v>
      </c>
    </row>
    <row r="43" spans="1:22" ht="14.65" customHeight="1" x14ac:dyDescent="0.2">
      <c r="B43" s="16">
        <v>2</v>
      </c>
      <c r="C43" s="63" t="s">
        <v>120</v>
      </c>
      <c r="D43" s="58" t="s">
        <v>7</v>
      </c>
      <c r="E43" s="64">
        <v>13</v>
      </c>
      <c r="F43" s="64">
        <v>1</v>
      </c>
      <c r="G43" s="64" t="str">
        <f t="shared" ref="G43:G71" si="16">CONCATENATE(D43,H43)</f>
        <v>CEL</v>
      </c>
      <c r="H43" s="65" t="str">
        <f t="shared" ref="H43:H71" si="17">IF(ISBLANK(F43),"",
IF(D43="EE",IF(F43&gt;=3,IF(E43&gt;=5,"H","A"),
IF(F43&gt;=2,IF(E43&gt;=16,"H",IF(E43&lt;=4,"L","A")),
IF(E43&lt;=15,"L","A"))),
IF(OR(D43="SE",D43="CE"),IF(F43&gt;=4,IF(E43&gt;=6,"H","A"),
IF(F43&gt;=2,IF(E43&gt;=20,"H",IF(E43&lt;=5,"L","A")),
IF(E43&lt;=19,"L","A"))),
IF(OR(D43="ALI",D43="AIE"),IF(F43&gt;=6,IF(E43&gt;=20,"H","A"),
IF(F43&gt;=2,IF(E43&gt;=51,"H",IF(E43&lt;=19,"L","A")),
IF(E43&lt;=50,"L","A")))))))</f>
        <v>L</v>
      </c>
      <c r="I43" s="65" t="str">
        <f t="shared" ref="I43:I71" si="18">IF(H43="L","Baixa",IF(H43="A","Média",IF(H43="","","Alta")))</f>
        <v>Baixa</v>
      </c>
      <c r="J43" s="66">
        <f t="shared" ref="J43:J71" si="19">IF(ISBLANK(F43),"",
 IF(D43="ALI",IF(H43="L",7, IF(H43="A",10,15)),
 IF(D43="AIE",IF(H43="L",5, IF(H43="A",7,10)),
 IF(D43="SE",IF(H43="L",4, IF(H43="A",5,7 )),
 IF(OR(D43="EE",D43="CE"),IF(H43="L",3,IF(H43="A",4,6)))))))</f>
        <v>3</v>
      </c>
      <c r="K43" s="67"/>
      <c r="L43" s="64"/>
      <c r="M43" s="64" t="str">
        <f t="shared" ref="M43:M71" si="20">CONCATENATE(D43,N43)</f>
        <v>CE</v>
      </c>
      <c r="N43" s="65" t="str">
        <f t="shared" ref="N43:N71" si="21">IF(ISBLANK(L43),"",
IF(D43="EE",IF(L43&gt;=3,IF(K43&gt;=5,"H","A"),
IF(L43&gt;=2,IF(K43&gt;=16,"H",IF(K43&lt;=4,"L","A")),
IF(K43&lt;=15,"L","A"))),
IF(OR(D43="SE",D43="CE"),IF(L43&gt;=4,IF(K43&gt;=6,"H","A"),
IF(L43&gt;=2,IF(K43&gt;=20,"H",IF(K43&lt;=5,"L","A")),
IF(K43&lt;=19,"L","A"))),
IF(OR(D43="ALI",D43="AIE"),IF(L43&gt;=6,IF(K43&gt;=20,"H","A"),
IF(L43&gt;=2,IF(K43&gt;=51,"H",IF(K43&lt;=19,"L","A")),
IF(K43&lt;=50,"L","A")))))))</f>
        <v/>
      </c>
      <c r="O43" s="65" t="str">
        <f t="shared" ref="O43:O71" si="22">IF(N43="L","Baixa",IF(N43="A","Média",IF(N43="","","Alta")))</f>
        <v/>
      </c>
      <c r="P43" s="66" t="str">
        <f t="shared" ref="P43:P71" si="23">IF(ISBLANK(L43),"",
 IF(D43="ALI",IF(N43="L",7, IF(N43="A",10,15)),
 IF(D43="AIE",IF(N43="L",5, IF(N43="A",7,10)),
 IF(D43="SE",IF(N43="L",4, IF(N43="A",5,7 )),
 IF(OR(D43="EE",D43="CE"),IF(N43="L",3,IF(N43="A",4,6)))))))</f>
        <v/>
      </c>
      <c r="Q43" s="67"/>
      <c r="R43" s="68"/>
      <c r="S43" s="1">
        <f t="shared" ref="S43:S71" si="24">IF(AND($P43="",$J43&lt;&gt;""),$J43,0)</f>
        <v>3</v>
      </c>
      <c r="T43" s="1">
        <f t="shared" ref="T43:T71" si="25">IF(OR($P43="",$J43=""),0,$J43)</f>
        <v>0</v>
      </c>
      <c r="U43" s="1">
        <f t="shared" ref="U43:U71" si="26">IF(OR($P43="",$J43=""),0,$P43)</f>
        <v>0</v>
      </c>
      <c r="V43" s="1">
        <f t="shared" ref="V43:V71" si="27">IF(AND($J43="",$P43&lt;&gt;""),$P43,0)</f>
        <v>0</v>
      </c>
    </row>
    <row r="44" spans="1:22" ht="14.65" customHeight="1" x14ac:dyDescent="0.2">
      <c r="B44" s="16">
        <v>3</v>
      </c>
      <c r="C44" s="63" t="s">
        <v>121</v>
      </c>
      <c r="D44" s="58" t="s">
        <v>7</v>
      </c>
      <c r="E44" s="64">
        <v>8</v>
      </c>
      <c r="F44" s="64">
        <v>1</v>
      </c>
      <c r="G44" s="64" t="str">
        <f t="shared" si="16"/>
        <v>CEL</v>
      </c>
      <c r="H44" s="65" t="str">
        <f t="shared" si="17"/>
        <v>L</v>
      </c>
      <c r="I44" s="65" t="str">
        <f t="shared" si="18"/>
        <v>Baixa</v>
      </c>
      <c r="J44" s="66">
        <f t="shared" si="19"/>
        <v>3</v>
      </c>
      <c r="K44" s="67"/>
      <c r="L44" s="64"/>
      <c r="M44" s="64" t="str">
        <f t="shared" si="20"/>
        <v>CE</v>
      </c>
      <c r="N44" s="65" t="str">
        <f t="shared" si="21"/>
        <v/>
      </c>
      <c r="O44" s="65" t="str">
        <f t="shared" si="22"/>
        <v/>
      </c>
      <c r="P44" s="66" t="str">
        <f t="shared" si="23"/>
        <v/>
      </c>
      <c r="Q44" s="67"/>
      <c r="R44" s="68"/>
      <c r="S44" s="1">
        <f t="shared" si="24"/>
        <v>3</v>
      </c>
      <c r="T44" s="1">
        <f t="shared" si="25"/>
        <v>0</v>
      </c>
      <c r="U44" s="1">
        <f t="shared" si="26"/>
        <v>0</v>
      </c>
      <c r="V44" s="1">
        <f t="shared" si="27"/>
        <v>0</v>
      </c>
    </row>
    <row r="45" spans="1:22" ht="14.65" customHeight="1" x14ac:dyDescent="0.2">
      <c r="B45" s="16">
        <v>4</v>
      </c>
      <c r="C45" s="63" t="s">
        <v>122</v>
      </c>
      <c r="D45" s="58" t="s">
        <v>7</v>
      </c>
      <c r="E45" s="64">
        <v>1</v>
      </c>
      <c r="F45" s="64">
        <v>2</v>
      </c>
      <c r="G45" s="64" t="str">
        <f t="shared" si="16"/>
        <v>CEL</v>
      </c>
      <c r="H45" s="65" t="str">
        <f t="shared" si="17"/>
        <v>L</v>
      </c>
      <c r="I45" s="65" t="str">
        <f t="shared" si="18"/>
        <v>Baixa</v>
      </c>
      <c r="J45" s="66">
        <f t="shared" si="19"/>
        <v>3</v>
      </c>
      <c r="K45" s="67"/>
      <c r="L45" s="64"/>
      <c r="M45" s="64" t="str">
        <f t="shared" si="20"/>
        <v>CE</v>
      </c>
      <c r="N45" s="65" t="str">
        <f t="shared" si="21"/>
        <v/>
      </c>
      <c r="O45" s="65" t="str">
        <f t="shared" si="22"/>
        <v/>
      </c>
      <c r="P45" s="66" t="str">
        <f t="shared" si="23"/>
        <v/>
      </c>
      <c r="Q45" s="67"/>
      <c r="R45" s="68"/>
      <c r="S45" s="1">
        <f t="shared" si="24"/>
        <v>3</v>
      </c>
      <c r="T45" s="1">
        <f t="shared" si="25"/>
        <v>0</v>
      </c>
      <c r="U45" s="1">
        <f t="shared" si="26"/>
        <v>0</v>
      </c>
      <c r="V45" s="1">
        <f t="shared" si="27"/>
        <v>0</v>
      </c>
    </row>
    <row r="46" spans="1:22" ht="14.65" customHeight="1" x14ac:dyDescent="0.2">
      <c r="B46" s="16">
        <v>5</v>
      </c>
      <c r="C46" s="63" t="s">
        <v>123</v>
      </c>
      <c r="D46" s="58" t="s">
        <v>7</v>
      </c>
      <c r="E46" s="64">
        <v>1</v>
      </c>
      <c r="F46" s="64">
        <v>2</v>
      </c>
      <c r="G46" s="64" t="str">
        <f t="shared" si="16"/>
        <v>CEL</v>
      </c>
      <c r="H46" s="65" t="str">
        <f t="shared" si="17"/>
        <v>L</v>
      </c>
      <c r="I46" s="65" t="str">
        <f t="shared" si="18"/>
        <v>Baixa</v>
      </c>
      <c r="J46" s="66">
        <f t="shared" si="19"/>
        <v>3</v>
      </c>
      <c r="K46" s="67"/>
      <c r="L46" s="64"/>
      <c r="M46" s="64" t="str">
        <f t="shared" si="20"/>
        <v>CE</v>
      </c>
      <c r="N46" s="65" t="str">
        <f t="shared" si="21"/>
        <v/>
      </c>
      <c r="O46" s="65" t="str">
        <f t="shared" si="22"/>
        <v/>
      </c>
      <c r="P46" s="66" t="str">
        <f t="shared" si="23"/>
        <v/>
      </c>
      <c r="Q46" s="67"/>
      <c r="R46" s="68"/>
      <c r="S46" s="1">
        <f t="shared" si="24"/>
        <v>3</v>
      </c>
      <c r="T46" s="1">
        <f t="shared" si="25"/>
        <v>0</v>
      </c>
      <c r="U46" s="1">
        <f t="shared" si="26"/>
        <v>0</v>
      </c>
      <c r="V46" s="1">
        <f t="shared" si="27"/>
        <v>0</v>
      </c>
    </row>
    <row r="47" spans="1:22" ht="14.65" customHeight="1" x14ac:dyDescent="0.2">
      <c r="B47" s="16">
        <v>6</v>
      </c>
      <c r="C47" s="63" t="s">
        <v>124</v>
      </c>
      <c r="D47" s="58" t="s">
        <v>7</v>
      </c>
      <c r="E47" s="64">
        <v>1</v>
      </c>
      <c r="F47" s="64">
        <v>2</v>
      </c>
      <c r="G47" s="64" t="str">
        <f t="shared" si="16"/>
        <v>CEL</v>
      </c>
      <c r="H47" s="65" t="str">
        <f t="shared" si="17"/>
        <v>L</v>
      </c>
      <c r="I47" s="65" t="str">
        <f t="shared" si="18"/>
        <v>Baixa</v>
      </c>
      <c r="J47" s="66">
        <f t="shared" si="19"/>
        <v>3</v>
      </c>
      <c r="K47" s="67"/>
      <c r="L47" s="64"/>
      <c r="M47" s="64" t="str">
        <f t="shared" si="20"/>
        <v>CE</v>
      </c>
      <c r="N47" s="65" t="str">
        <f t="shared" si="21"/>
        <v/>
      </c>
      <c r="O47" s="65" t="str">
        <f t="shared" si="22"/>
        <v/>
      </c>
      <c r="P47" s="66" t="str">
        <f t="shared" si="23"/>
        <v/>
      </c>
      <c r="Q47" s="67"/>
      <c r="R47" s="68"/>
      <c r="S47" s="1">
        <f t="shared" si="24"/>
        <v>3</v>
      </c>
      <c r="T47" s="1">
        <f t="shared" si="25"/>
        <v>0</v>
      </c>
      <c r="U47" s="1">
        <f t="shared" si="26"/>
        <v>0</v>
      </c>
      <c r="V47" s="1">
        <f t="shared" si="27"/>
        <v>0</v>
      </c>
    </row>
    <row r="48" spans="1:22" ht="14.65" customHeight="1" x14ac:dyDescent="0.2">
      <c r="B48" s="16">
        <v>7</v>
      </c>
      <c r="C48" s="63" t="s">
        <v>125</v>
      </c>
      <c r="D48" s="58" t="s">
        <v>7</v>
      </c>
      <c r="E48" s="64">
        <v>1</v>
      </c>
      <c r="F48" s="64">
        <v>2</v>
      </c>
      <c r="G48" s="64" t="str">
        <f t="shared" si="16"/>
        <v>CEL</v>
      </c>
      <c r="H48" s="65" t="str">
        <f t="shared" si="17"/>
        <v>L</v>
      </c>
      <c r="I48" s="65" t="str">
        <f t="shared" si="18"/>
        <v>Baixa</v>
      </c>
      <c r="J48" s="66">
        <f t="shared" si="19"/>
        <v>3</v>
      </c>
      <c r="K48" s="67"/>
      <c r="L48" s="64"/>
      <c r="M48" s="64" t="str">
        <f t="shared" si="20"/>
        <v>CE</v>
      </c>
      <c r="N48" s="65" t="str">
        <f t="shared" si="21"/>
        <v/>
      </c>
      <c r="O48" s="65" t="str">
        <f t="shared" si="22"/>
        <v/>
      </c>
      <c r="P48" s="66" t="str">
        <f t="shared" si="23"/>
        <v/>
      </c>
      <c r="Q48" s="67"/>
      <c r="R48" s="68"/>
      <c r="S48" s="1">
        <f t="shared" si="24"/>
        <v>3</v>
      </c>
      <c r="T48" s="1">
        <f t="shared" si="25"/>
        <v>0</v>
      </c>
      <c r="U48" s="1">
        <f t="shared" si="26"/>
        <v>0</v>
      </c>
      <c r="V48" s="1">
        <f t="shared" si="27"/>
        <v>0</v>
      </c>
    </row>
    <row r="49" spans="2:22" ht="14.65" customHeight="1" x14ac:dyDescent="0.2">
      <c r="B49" s="16">
        <v>8</v>
      </c>
      <c r="C49" s="63" t="s">
        <v>126</v>
      </c>
      <c r="D49" s="58" t="s">
        <v>7</v>
      </c>
      <c r="E49" s="64">
        <v>1</v>
      </c>
      <c r="F49" s="64">
        <v>1</v>
      </c>
      <c r="G49" s="64" t="str">
        <f t="shared" si="16"/>
        <v>CEL</v>
      </c>
      <c r="H49" s="65" t="str">
        <f t="shared" si="17"/>
        <v>L</v>
      </c>
      <c r="I49" s="65" t="str">
        <f t="shared" si="18"/>
        <v>Baixa</v>
      </c>
      <c r="J49" s="66">
        <f t="shared" si="19"/>
        <v>3</v>
      </c>
      <c r="K49" s="67"/>
      <c r="L49" s="64"/>
      <c r="M49" s="64" t="str">
        <f t="shared" si="20"/>
        <v>CE</v>
      </c>
      <c r="N49" s="65" t="str">
        <f t="shared" si="21"/>
        <v/>
      </c>
      <c r="O49" s="65" t="str">
        <f t="shared" si="22"/>
        <v/>
      </c>
      <c r="P49" s="66" t="str">
        <f t="shared" si="23"/>
        <v/>
      </c>
      <c r="Q49" s="67"/>
      <c r="R49" s="68"/>
      <c r="S49" s="1">
        <f t="shared" si="24"/>
        <v>3</v>
      </c>
      <c r="T49" s="1">
        <f t="shared" si="25"/>
        <v>0</v>
      </c>
      <c r="U49" s="1">
        <f t="shared" si="26"/>
        <v>0</v>
      </c>
      <c r="V49" s="1">
        <f t="shared" si="27"/>
        <v>0</v>
      </c>
    </row>
    <row r="50" spans="2:22" ht="14.65" customHeight="1" x14ac:dyDescent="0.2">
      <c r="B50" s="16">
        <v>9</v>
      </c>
      <c r="C50" s="63" t="s">
        <v>127</v>
      </c>
      <c r="D50" s="58" t="s">
        <v>7</v>
      </c>
      <c r="E50" s="64">
        <v>1</v>
      </c>
      <c r="F50" s="64">
        <v>2</v>
      </c>
      <c r="G50" s="64" t="str">
        <f t="shared" si="16"/>
        <v>CEL</v>
      </c>
      <c r="H50" s="65" t="str">
        <f t="shared" si="17"/>
        <v>L</v>
      </c>
      <c r="I50" s="65" t="str">
        <f t="shared" si="18"/>
        <v>Baixa</v>
      </c>
      <c r="J50" s="66">
        <f t="shared" si="19"/>
        <v>3</v>
      </c>
      <c r="K50" s="67"/>
      <c r="L50" s="64"/>
      <c r="M50" s="64" t="str">
        <f t="shared" si="20"/>
        <v>CE</v>
      </c>
      <c r="N50" s="65" t="str">
        <f t="shared" si="21"/>
        <v/>
      </c>
      <c r="O50" s="65" t="str">
        <f t="shared" si="22"/>
        <v/>
      </c>
      <c r="P50" s="66" t="str">
        <f t="shared" si="23"/>
        <v/>
      </c>
      <c r="Q50" s="67"/>
      <c r="R50" s="68"/>
      <c r="S50" s="1">
        <f t="shared" si="24"/>
        <v>3</v>
      </c>
      <c r="T50" s="1">
        <f t="shared" si="25"/>
        <v>0</v>
      </c>
      <c r="U50" s="1">
        <f t="shared" si="26"/>
        <v>0</v>
      </c>
      <c r="V50" s="1">
        <f t="shared" si="27"/>
        <v>0</v>
      </c>
    </row>
    <row r="51" spans="2:22" ht="14.65" customHeight="1" x14ac:dyDescent="0.2">
      <c r="B51" s="16">
        <v>10</v>
      </c>
      <c r="C51" s="63" t="s">
        <v>128</v>
      </c>
      <c r="D51" s="58" t="s">
        <v>7</v>
      </c>
      <c r="E51" s="64">
        <v>1</v>
      </c>
      <c r="F51" s="64">
        <v>1</v>
      </c>
      <c r="G51" s="64" t="str">
        <f t="shared" si="16"/>
        <v>CEL</v>
      </c>
      <c r="H51" s="65" t="str">
        <f t="shared" si="17"/>
        <v>L</v>
      </c>
      <c r="I51" s="65" t="str">
        <f t="shared" si="18"/>
        <v>Baixa</v>
      </c>
      <c r="J51" s="66">
        <f t="shared" si="19"/>
        <v>3</v>
      </c>
      <c r="K51" s="67"/>
      <c r="L51" s="64"/>
      <c r="M51" s="64" t="str">
        <f t="shared" si="20"/>
        <v>CE</v>
      </c>
      <c r="N51" s="65" t="str">
        <f t="shared" si="21"/>
        <v/>
      </c>
      <c r="O51" s="65" t="str">
        <f t="shared" si="22"/>
        <v/>
      </c>
      <c r="P51" s="66" t="str">
        <f t="shared" si="23"/>
        <v/>
      </c>
      <c r="Q51" s="67"/>
      <c r="R51" s="68"/>
      <c r="S51" s="1">
        <f t="shared" si="24"/>
        <v>3</v>
      </c>
      <c r="T51" s="1">
        <f t="shared" si="25"/>
        <v>0</v>
      </c>
      <c r="U51" s="1">
        <f t="shared" si="26"/>
        <v>0</v>
      </c>
      <c r="V51" s="1">
        <f t="shared" si="27"/>
        <v>0</v>
      </c>
    </row>
    <row r="52" spans="2:22" ht="14.65" customHeight="1" x14ac:dyDescent="0.2">
      <c r="B52" s="16">
        <v>11</v>
      </c>
      <c r="C52" s="63" t="s">
        <v>129</v>
      </c>
      <c r="D52" s="58" t="s">
        <v>7</v>
      </c>
      <c r="E52" s="64">
        <v>1</v>
      </c>
      <c r="F52" s="64">
        <v>2</v>
      </c>
      <c r="G52" s="64" t="str">
        <f t="shared" si="16"/>
        <v>CEL</v>
      </c>
      <c r="H52" s="65" t="str">
        <f t="shared" si="17"/>
        <v>L</v>
      </c>
      <c r="I52" s="65" t="str">
        <f t="shared" si="18"/>
        <v>Baixa</v>
      </c>
      <c r="J52" s="66">
        <f t="shared" si="19"/>
        <v>3</v>
      </c>
      <c r="K52" s="67"/>
      <c r="L52" s="64"/>
      <c r="M52" s="64" t="str">
        <f t="shared" si="20"/>
        <v>CE</v>
      </c>
      <c r="N52" s="65" t="str">
        <f t="shared" si="21"/>
        <v/>
      </c>
      <c r="O52" s="65" t="str">
        <f t="shared" si="22"/>
        <v/>
      </c>
      <c r="P52" s="66" t="str">
        <f t="shared" si="23"/>
        <v/>
      </c>
      <c r="Q52" s="67"/>
      <c r="R52" s="68"/>
      <c r="S52" s="1">
        <f t="shared" si="24"/>
        <v>3</v>
      </c>
      <c r="T52" s="1">
        <f t="shared" si="25"/>
        <v>0</v>
      </c>
      <c r="U52" s="1">
        <f t="shared" si="26"/>
        <v>0</v>
      </c>
      <c r="V52" s="1">
        <f t="shared" si="27"/>
        <v>0</v>
      </c>
    </row>
    <row r="53" spans="2:22" ht="14.65" customHeight="1" x14ac:dyDescent="0.2">
      <c r="B53" s="16">
        <v>12</v>
      </c>
      <c r="C53" s="63" t="s">
        <v>130</v>
      </c>
      <c r="D53" s="64" t="s">
        <v>6</v>
      </c>
      <c r="E53" s="64">
        <v>8</v>
      </c>
      <c r="F53" s="64">
        <v>3</v>
      </c>
      <c r="G53" s="64" t="str">
        <f t="shared" si="16"/>
        <v>SEA</v>
      </c>
      <c r="H53" s="65" t="str">
        <f t="shared" si="17"/>
        <v>A</v>
      </c>
      <c r="I53" s="65" t="str">
        <f t="shared" si="18"/>
        <v>Média</v>
      </c>
      <c r="J53" s="66">
        <f t="shared" si="19"/>
        <v>5</v>
      </c>
      <c r="K53" s="67"/>
      <c r="L53" s="64"/>
      <c r="M53" s="64" t="str">
        <f t="shared" si="20"/>
        <v>SE</v>
      </c>
      <c r="N53" s="65" t="str">
        <f t="shared" si="21"/>
        <v/>
      </c>
      <c r="O53" s="65" t="str">
        <f t="shared" si="22"/>
        <v/>
      </c>
      <c r="P53" s="66" t="str">
        <f t="shared" si="23"/>
        <v/>
      </c>
      <c r="Q53" s="67"/>
      <c r="R53" s="68"/>
      <c r="S53" s="1">
        <f t="shared" si="24"/>
        <v>5</v>
      </c>
      <c r="T53" s="1">
        <f t="shared" si="25"/>
        <v>0</v>
      </c>
      <c r="U53" s="1">
        <f t="shared" si="26"/>
        <v>0</v>
      </c>
      <c r="V53" s="1">
        <f t="shared" si="27"/>
        <v>0</v>
      </c>
    </row>
    <row r="54" spans="2:22" ht="14.65" customHeight="1" x14ac:dyDescent="0.2">
      <c r="B54" s="16">
        <v>13</v>
      </c>
      <c r="C54" s="63"/>
      <c r="D54" s="64"/>
      <c r="E54" s="64"/>
      <c r="F54" s="64"/>
      <c r="G54" s="64" t="str">
        <f t="shared" si="16"/>
        <v/>
      </c>
      <c r="H54" s="65" t="str">
        <f t="shared" si="17"/>
        <v/>
      </c>
      <c r="I54" s="65" t="str">
        <f t="shared" si="18"/>
        <v/>
      </c>
      <c r="J54" s="66" t="str">
        <f t="shared" si="19"/>
        <v/>
      </c>
      <c r="K54" s="67"/>
      <c r="L54" s="64"/>
      <c r="M54" s="64" t="str">
        <f t="shared" si="20"/>
        <v/>
      </c>
      <c r="N54" s="65" t="str">
        <f t="shared" si="21"/>
        <v/>
      </c>
      <c r="O54" s="65" t="str">
        <f t="shared" si="22"/>
        <v/>
      </c>
      <c r="P54" s="66" t="str">
        <f t="shared" si="23"/>
        <v/>
      </c>
      <c r="Q54" s="67"/>
      <c r="R54" s="68"/>
      <c r="S54" s="1">
        <f t="shared" si="24"/>
        <v>0</v>
      </c>
      <c r="T54" s="1">
        <f t="shared" si="25"/>
        <v>0</v>
      </c>
      <c r="U54" s="1">
        <f t="shared" si="26"/>
        <v>0</v>
      </c>
      <c r="V54" s="1">
        <f t="shared" si="27"/>
        <v>0</v>
      </c>
    </row>
    <row r="55" spans="2:22" ht="14.65" customHeight="1" x14ac:dyDescent="0.2">
      <c r="B55" s="16">
        <v>14</v>
      </c>
      <c r="C55" s="63"/>
      <c r="D55" s="64"/>
      <c r="E55" s="64"/>
      <c r="F55" s="64"/>
      <c r="G55" s="64" t="str">
        <f t="shared" si="16"/>
        <v/>
      </c>
      <c r="H55" s="65" t="str">
        <f t="shared" si="17"/>
        <v/>
      </c>
      <c r="I55" s="65" t="str">
        <f t="shared" si="18"/>
        <v/>
      </c>
      <c r="J55" s="66" t="str">
        <f t="shared" si="19"/>
        <v/>
      </c>
      <c r="K55" s="67"/>
      <c r="L55" s="64"/>
      <c r="M55" s="64" t="str">
        <f t="shared" si="20"/>
        <v/>
      </c>
      <c r="N55" s="65" t="str">
        <f t="shared" si="21"/>
        <v/>
      </c>
      <c r="O55" s="65" t="str">
        <f t="shared" si="22"/>
        <v/>
      </c>
      <c r="P55" s="66" t="str">
        <f t="shared" si="23"/>
        <v/>
      </c>
      <c r="Q55" s="67"/>
      <c r="R55" s="68"/>
      <c r="S55" s="1">
        <f t="shared" si="24"/>
        <v>0</v>
      </c>
      <c r="T55" s="1">
        <f t="shared" si="25"/>
        <v>0</v>
      </c>
      <c r="U55" s="1">
        <f t="shared" si="26"/>
        <v>0</v>
      </c>
      <c r="V55" s="1">
        <f t="shared" si="27"/>
        <v>0</v>
      </c>
    </row>
    <row r="56" spans="2:22" ht="14.65" customHeight="1" x14ac:dyDescent="0.2">
      <c r="B56" s="16">
        <v>15</v>
      </c>
      <c r="C56" s="63"/>
      <c r="D56" s="64"/>
      <c r="E56" s="64"/>
      <c r="F56" s="64"/>
      <c r="G56" s="64" t="str">
        <f t="shared" si="16"/>
        <v/>
      </c>
      <c r="H56" s="65" t="str">
        <f t="shared" si="17"/>
        <v/>
      </c>
      <c r="I56" s="65" t="str">
        <f t="shared" si="18"/>
        <v/>
      </c>
      <c r="J56" s="66" t="str">
        <f t="shared" si="19"/>
        <v/>
      </c>
      <c r="K56" s="67"/>
      <c r="L56" s="64"/>
      <c r="M56" s="64" t="str">
        <f t="shared" si="20"/>
        <v/>
      </c>
      <c r="N56" s="65" t="str">
        <f t="shared" si="21"/>
        <v/>
      </c>
      <c r="O56" s="65" t="str">
        <f t="shared" si="22"/>
        <v/>
      </c>
      <c r="P56" s="66" t="str">
        <f t="shared" si="23"/>
        <v/>
      </c>
      <c r="Q56" s="67"/>
      <c r="R56" s="68"/>
      <c r="S56" s="1">
        <f t="shared" si="24"/>
        <v>0</v>
      </c>
      <c r="T56" s="1">
        <f t="shared" si="25"/>
        <v>0</v>
      </c>
      <c r="U56" s="1">
        <f t="shared" si="26"/>
        <v>0</v>
      </c>
      <c r="V56" s="1">
        <f t="shared" si="27"/>
        <v>0</v>
      </c>
    </row>
    <row r="57" spans="2:22" ht="14.65" customHeight="1" x14ac:dyDescent="0.2">
      <c r="B57" s="16">
        <v>16</v>
      </c>
      <c r="C57" s="63"/>
      <c r="D57" s="64"/>
      <c r="E57" s="64"/>
      <c r="F57" s="64"/>
      <c r="G57" s="64" t="str">
        <f t="shared" si="16"/>
        <v/>
      </c>
      <c r="H57" s="65" t="str">
        <f t="shared" si="17"/>
        <v/>
      </c>
      <c r="I57" s="65" t="str">
        <f t="shared" si="18"/>
        <v/>
      </c>
      <c r="J57" s="66" t="str">
        <f t="shared" si="19"/>
        <v/>
      </c>
      <c r="K57" s="67"/>
      <c r="L57" s="64"/>
      <c r="M57" s="64" t="str">
        <f t="shared" si="20"/>
        <v/>
      </c>
      <c r="N57" s="65" t="str">
        <f t="shared" si="21"/>
        <v/>
      </c>
      <c r="O57" s="65" t="str">
        <f t="shared" si="22"/>
        <v/>
      </c>
      <c r="P57" s="66" t="str">
        <f t="shared" si="23"/>
        <v/>
      </c>
      <c r="Q57" s="67"/>
      <c r="R57" s="68"/>
      <c r="S57" s="1">
        <f t="shared" si="24"/>
        <v>0</v>
      </c>
      <c r="T57" s="1">
        <f t="shared" si="25"/>
        <v>0</v>
      </c>
      <c r="U57" s="1">
        <f t="shared" si="26"/>
        <v>0</v>
      </c>
      <c r="V57" s="1">
        <f t="shared" si="27"/>
        <v>0</v>
      </c>
    </row>
    <row r="58" spans="2:22" ht="14.65" customHeight="1" x14ac:dyDescent="0.2">
      <c r="B58" s="16">
        <v>17</v>
      </c>
      <c r="C58" s="63"/>
      <c r="D58" s="64"/>
      <c r="E58" s="64"/>
      <c r="F58" s="64"/>
      <c r="G58" s="64" t="str">
        <f t="shared" si="16"/>
        <v/>
      </c>
      <c r="H58" s="65" t="str">
        <f t="shared" si="17"/>
        <v/>
      </c>
      <c r="I58" s="65" t="str">
        <f t="shared" si="18"/>
        <v/>
      </c>
      <c r="J58" s="66" t="str">
        <f t="shared" si="19"/>
        <v/>
      </c>
      <c r="K58" s="67"/>
      <c r="L58" s="64"/>
      <c r="M58" s="64" t="str">
        <f t="shared" si="20"/>
        <v/>
      </c>
      <c r="N58" s="65" t="str">
        <f t="shared" si="21"/>
        <v/>
      </c>
      <c r="O58" s="65" t="str">
        <f t="shared" si="22"/>
        <v/>
      </c>
      <c r="P58" s="66" t="str">
        <f t="shared" si="23"/>
        <v/>
      </c>
      <c r="Q58" s="67"/>
      <c r="R58" s="68"/>
      <c r="S58" s="1">
        <f t="shared" si="24"/>
        <v>0</v>
      </c>
      <c r="T58" s="1">
        <f t="shared" si="25"/>
        <v>0</v>
      </c>
      <c r="U58" s="1">
        <f t="shared" si="26"/>
        <v>0</v>
      </c>
      <c r="V58" s="1">
        <f t="shared" si="27"/>
        <v>0</v>
      </c>
    </row>
    <row r="59" spans="2:22" ht="14.65" customHeight="1" x14ac:dyDescent="0.2">
      <c r="B59" s="16">
        <v>18</v>
      </c>
      <c r="C59" s="63"/>
      <c r="D59" s="64"/>
      <c r="E59" s="64"/>
      <c r="F59" s="64"/>
      <c r="G59" s="64" t="str">
        <f t="shared" si="16"/>
        <v/>
      </c>
      <c r="H59" s="65" t="str">
        <f t="shared" si="17"/>
        <v/>
      </c>
      <c r="I59" s="65" t="str">
        <f t="shared" si="18"/>
        <v/>
      </c>
      <c r="J59" s="66" t="str">
        <f t="shared" si="19"/>
        <v/>
      </c>
      <c r="K59" s="67"/>
      <c r="L59" s="64"/>
      <c r="M59" s="64" t="str">
        <f t="shared" si="20"/>
        <v/>
      </c>
      <c r="N59" s="65" t="str">
        <f t="shared" si="21"/>
        <v/>
      </c>
      <c r="O59" s="65" t="str">
        <f t="shared" si="22"/>
        <v/>
      </c>
      <c r="P59" s="66" t="str">
        <f t="shared" si="23"/>
        <v/>
      </c>
      <c r="Q59" s="67"/>
      <c r="R59" s="68"/>
      <c r="S59" s="1">
        <f t="shared" si="24"/>
        <v>0</v>
      </c>
      <c r="T59" s="1">
        <f t="shared" si="25"/>
        <v>0</v>
      </c>
      <c r="U59" s="1">
        <f t="shared" si="26"/>
        <v>0</v>
      </c>
      <c r="V59" s="1">
        <f t="shared" si="27"/>
        <v>0</v>
      </c>
    </row>
    <row r="60" spans="2:22" ht="14.65" customHeight="1" x14ac:dyDescent="0.2">
      <c r="B60" s="16">
        <v>19</v>
      </c>
      <c r="C60" s="63"/>
      <c r="D60" s="64"/>
      <c r="E60" s="64"/>
      <c r="F60" s="64"/>
      <c r="G60" s="64" t="str">
        <f t="shared" si="16"/>
        <v/>
      </c>
      <c r="H60" s="65" t="str">
        <f t="shared" si="17"/>
        <v/>
      </c>
      <c r="I60" s="65" t="str">
        <f t="shared" si="18"/>
        <v/>
      </c>
      <c r="J60" s="66" t="str">
        <f t="shared" si="19"/>
        <v/>
      </c>
      <c r="K60" s="67"/>
      <c r="L60" s="64"/>
      <c r="M60" s="64" t="str">
        <f t="shared" si="20"/>
        <v/>
      </c>
      <c r="N60" s="65" t="str">
        <f t="shared" si="21"/>
        <v/>
      </c>
      <c r="O60" s="65" t="str">
        <f t="shared" si="22"/>
        <v/>
      </c>
      <c r="P60" s="66" t="str">
        <f t="shared" si="23"/>
        <v/>
      </c>
      <c r="Q60" s="67"/>
      <c r="R60" s="68"/>
      <c r="S60" s="1">
        <f t="shared" si="24"/>
        <v>0</v>
      </c>
      <c r="T60" s="1">
        <f t="shared" si="25"/>
        <v>0</v>
      </c>
      <c r="U60" s="1">
        <f t="shared" si="26"/>
        <v>0</v>
      </c>
      <c r="V60" s="1">
        <f t="shared" si="27"/>
        <v>0</v>
      </c>
    </row>
    <row r="61" spans="2:22" ht="14.65" customHeight="1" x14ac:dyDescent="0.2">
      <c r="B61" s="16">
        <v>20</v>
      </c>
      <c r="C61" s="63"/>
      <c r="D61" s="64"/>
      <c r="E61" s="64"/>
      <c r="F61" s="64"/>
      <c r="G61" s="64" t="str">
        <f t="shared" si="16"/>
        <v/>
      </c>
      <c r="H61" s="65" t="str">
        <f t="shared" si="17"/>
        <v/>
      </c>
      <c r="I61" s="65" t="str">
        <f t="shared" si="18"/>
        <v/>
      </c>
      <c r="J61" s="66" t="str">
        <f t="shared" si="19"/>
        <v/>
      </c>
      <c r="K61" s="67"/>
      <c r="L61" s="64"/>
      <c r="M61" s="64" t="str">
        <f t="shared" si="20"/>
        <v/>
      </c>
      <c r="N61" s="65" t="str">
        <f t="shared" si="21"/>
        <v/>
      </c>
      <c r="O61" s="65" t="str">
        <f t="shared" si="22"/>
        <v/>
      </c>
      <c r="P61" s="66" t="str">
        <f t="shared" si="23"/>
        <v/>
      </c>
      <c r="Q61" s="67"/>
      <c r="R61" s="68"/>
      <c r="S61" s="1">
        <f t="shared" si="24"/>
        <v>0</v>
      </c>
      <c r="T61" s="1">
        <f t="shared" si="25"/>
        <v>0</v>
      </c>
      <c r="U61" s="1">
        <f t="shared" si="26"/>
        <v>0</v>
      </c>
      <c r="V61" s="1">
        <f t="shared" si="27"/>
        <v>0</v>
      </c>
    </row>
    <row r="62" spans="2:22" ht="14.65" customHeight="1" x14ac:dyDescent="0.2">
      <c r="B62" s="16">
        <v>21</v>
      </c>
      <c r="C62" s="63"/>
      <c r="D62" s="64"/>
      <c r="E62" s="64"/>
      <c r="F62" s="64"/>
      <c r="G62" s="64" t="str">
        <f t="shared" si="16"/>
        <v/>
      </c>
      <c r="H62" s="65" t="str">
        <f t="shared" si="17"/>
        <v/>
      </c>
      <c r="I62" s="65" t="str">
        <f t="shared" si="18"/>
        <v/>
      </c>
      <c r="J62" s="66" t="str">
        <f t="shared" si="19"/>
        <v/>
      </c>
      <c r="K62" s="67"/>
      <c r="L62" s="64"/>
      <c r="M62" s="64" t="str">
        <f t="shared" si="20"/>
        <v/>
      </c>
      <c r="N62" s="65" t="str">
        <f t="shared" si="21"/>
        <v/>
      </c>
      <c r="O62" s="65" t="str">
        <f t="shared" si="22"/>
        <v/>
      </c>
      <c r="P62" s="66" t="str">
        <f t="shared" si="23"/>
        <v/>
      </c>
      <c r="Q62" s="67"/>
      <c r="R62" s="68"/>
      <c r="S62" s="1">
        <f t="shared" si="24"/>
        <v>0</v>
      </c>
      <c r="T62" s="1">
        <f t="shared" si="25"/>
        <v>0</v>
      </c>
      <c r="U62" s="1">
        <f t="shared" si="26"/>
        <v>0</v>
      </c>
      <c r="V62" s="1">
        <f t="shared" si="27"/>
        <v>0</v>
      </c>
    </row>
    <row r="63" spans="2:22" ht="14.65" customHeight="1" x14ac:dyDescent="0.2">
      <c r="B63" s="16">
        <v>22</v>
      </c>
      <c r="C63" s="63"/>
      <c r="D63" s="64"/>
      <c r="E63" s="64"/>
      <c r="F63" s="64"/>
      <c r="G63" s="64" t="str">
        <f t="shared" si="16"/>
        <v/>
      </c>
      <c r="H63" s="65" t="str">
        <f t="shared" si="17"/>
        <v/>
      </c>
      <c r="I63" s="65" t="str">
        <f t="shared" si="18"/>
        <v/>
      </c>
      <c r="J63" s="66" t="str">
        <f t="shared" si="19"/>
        <v/>
      </c>
      <c r="K63" s="67"/>
      <c r="L63" s="64"/>
      <c r="M63" s="64" t="str">
        <f t="shared" si="20"/>
        <v/>
      </c>
      <c r="N63" s="65" t="str">
        <f t="shared" si="21"/>
        <v/>
      </c>
      <c r="O63" s="65" t="str">
        <f t="shared" si="22"/>
        <v/>
      </c>
      <c r="P63" s="66" t="str">
        <f t="shared" si="23"/>
        <v/>
      </c>
      <c r="Q63" s="67"/>
      <c r="R63" s="68"/>
      <c r="S63" s="1">
        <f t="shared" si="24"/>
        <v>0</v>
      </c>
      <c r="T63" s="1">
        <f t="shared" si="25"/>
        <v>0</v>
      </c>
      <c r="U63" s="1">
        <f t="shared" si="26"/>
        <v>0</v>
      </c>
      <c r="V63" s="1">
        <f t="shared" si="27"/>
        <v>0</v>
      </c>
    </row>
    <row r="64" spans="2:22" ht="14.65" customHeight="1" x14ac:dyDescent="0.2">
      <c r="B64" s="16">
        <v>23</v>
      </c>
      <c r="C64" s="63"/>
      <c r="D64" s="64"/>
      <c r="E64" s="64"/>
      <c r="F64" s="64"/>
      <c r="G64" s="64" t="str">
        <f t="shared" si="16"/>
        <v/>
      </c>
      <c r="H64" s="65" t="str">
        <f t="shared" si="17"/>
        <v/>
      </c>
      <c r="I64" s="65" t="str">
        <f t="shared" si="18"/>
        <v/>
      </c>
      <c r="J64" s="66" t="str">
        <f t="shared" si="19"/>
        <v/>
      </c>
      <c r="K64" s="67"/>
      <c r="L64" s="64"/>
      <c r="M64" s="64" t="str">
        <f t="shared" si="20"/>
        <v/>
      </c>
      <c r="N64" s="65" t="str">
        <f t="shared" si="21"/>
        <v/>
      </c>
      <c r="O64" s="65" t="str">
        <f t="shared" si="22"/>
        <v/>
      </c>
      <c r="P64" s="66" t="str">
        <f t="shared" si="23"/>
        <v/>
      </c>
      <c r="Q64" s="67"/>
      <c r="R64" s="68"/>
      <c r="S64" s="1">
        <f t="shared" si="24"/>
        <v>0</v>
      </c>
      <c r="T64" s="1">
        <f t="shared" si="25"/>
        <v>0</v>
      </c>
      <c r="U64" s="1">
        <f t="shared" si="26"/>
        <v>0</v>
      </c>
      <c r="V64" s="1">
        <f t="shared" si="27"/>
        <v>0</v>
      </c>
    </row>
    <row r="65" spans="1:22" ht="14.65" customHeight="1" x14ac:dyDescent="0.2">
      <c r="B65" s="16">
        <v>24</v>
      </c>
      <c r="C65" s="63"/>
      <c r="D65" s="64"/>
      <c r="E65" s="64"/>
      <c r="F65" s="64"/>
      <c r="G65" s="64" t="str">
        <f t="shared" si="16"/>
        <v/>
      </c>
      <c r="H65" s="65" t="str">
        <f t="shared" si="17"/>
        <v/>
      </c>
      <c r="I65" s="65" t="str">
        <f t="shared" si="18"/>
        <v/>
      </c>
      <c r="J65" s="66" t="str">
        <f t="shared" si="19"/>
        <v/>
      </c>
      <c r="K65" s="67"/>
      <c r="L65" s="64"/>
      <c r="M65" s="64" t="str">
        <f t="shared" si="20"/>
        <v/>
      </c>
      <c r="N65" s="65" t="str">
        <f t="shared" si="21"/>
        <v/>
      </c>
      <c r="O65" s="65" t="str">
        <f t="shared" si="22"/>
        <v/>
      </c>
      <c r="P65" s="66" t="str">
        <f t="shared" si="23"/>
        <v/>
      </c>
      <c r="Q65" s="67"/>
      <c r="R65" s="68"/>
      <c r="S65" s="1">
        <f t="shared" si="24"/>
        <v>0</v>
      </c>
      <c r="T65" s="1">
        <f t="shared" si="25"/>
        <v>0</v>
      </c>
      <c r="U65" s="1">
        <f t="shared" si="26"/>
        <v>0</v>
      </c>
      <c r="V65" s="1">
        <f t="shared" si="27"/>
        <v>0</v>
      </c>
    </row>
    <row r="66" spans="1:22" ht="14.65" customHeight="1" x14ac:dyDescent="0.2">
      <c r="B66" s="16">
        <v>25</v>
      </c>
      <c r="C66" s="63"/>
      <c r="D66" s="64"/>
      <c r="E66" s="64"/>
      <c r="F66" s="64"/>
      <c r="G66" s="64" t="str">
        <f t="shared" si="16"/>
        <v/>
      </c>
      <c r="H66" s="65" t="str">
        <f t="shared" si="17"/>
        <v/>
      </c>
      <c r="I66" s="65" t="str">
        <f t="shared" si="18"/>
        <v/>
      </c>
      <c r="J66" s="66" t="str">
        <f t="shared" si="19"/>
        <v/>
      </c>
      <c r="K66" s="67"/>
      <c r="L66" s="64"/>
      <c r="M66" s="64" t="str">
        <f t="shared" si="20"/>
        <v/>
      </c>
      <c r="N66" s="65" t="str">
        <f t="shared" si="21"/>
        <v/>
      </c>
      <c r="O66" s="65" t="str">
        <f t="shared" si="22"/>
        <v/>
      </c>
      <c r="P66" s="66" t="str">
        <f t="shared" si="23"/>
        <v/>
      </c>
      <c r="Q66" s="67"/>
      <c r="R66" s="68"/>
      <c r="S66" s="1">
        <f t="shared" si="24"/>
        <v>0</v>
      </c>
      <c r="T66" s="1">
        <f t="shared" si="25"/>
        <v>0</v>
      </c>
      <c r="U66" s="1">
        <f t="shared" si="26"/>
        <v>0</v>
      </c>
      <c r="V66" s="1">
        <f t="shared" si="27"/>
        <v>0</v>
      </c>
    </row>
    <row r="67" spans="1:22" ht="14.65" customHeight="1" x14ac:dyDescent="0.2">
      <c r="B67" s="16">
        <v>26</v>
      </c>
      <c r="C67" s="63"/>
      <c r="D67" s="64"/>
      <c r="E67" s="64"/>
      <c r="F67" s="64"/>
      <c r="G67" s="64" t="str">
        <f t="shared" si="16"/>
        <v/>
      </c>
      <c r="H67" s="65" t="str">
        <f t="shared" si="17"/>
        <v/>
      </c>
      <c r="I67" s="65" t="str">
        <f t="shared" si="18"/>
        <v/>
      </c>
      <c r="J67" s="66" t="str">
        <f t="shared" si="19"/>
        <v/>
      </c>
      <c r="K67" s="67"/>
      <c r="L67" s="64"/>
      <c r="M67" s="64" t="str">
        <f t="shared" si="20"/>
        <v/>
      </c>
      <c r="N67" s="65" t="str">
        <f t="shared" si="21"/>
        <v/>
      </c>
      <c r="O67" s="65" t="str">
        <f t="shared" si="22"/>
        <v/>
      </c>
      <c r="P67" s="66" t="str">
        <f t="shared" si="23"/>
        <v/>
      </c>
      <c r="Q67" s="67"/>
      <c r="R67" s="68"/>
      <c r="S67" s="1">
        <f t="shared" si="24"/>
        <v>0</v>
      </c>
      <c r="T67" s="1">
        <f t="shared" si="25"/>
        <v>0</v>
      </c>
      <c r="U67" s="1">
        <f t="shared" si="26"/>
        <v>0</v>
      </c>
      <c r="V67" s="1">
        <f t="shared" si="27"/>
        <v>0</v>
      </c>
    </row>
    <row r="68" spans="1:22" ht="14.65" customHeight="1" x14ac:dyDescent="0.2">
      <c r="B68" s="16">
        <v>27</v>
      </c>
      <c r="C68" s="63"/>
      <c r="D68" s="64"/>
      <c r="E68" s="64"/>
      <c r="F68" s="64"/>
      <c r="G68" s="64" t="str">
        <f t="shared" si="16"/>
        <v/>
      </c>
      <c r="H68" s="65" t="str">
        <f t="shared" si="17"/>
        <v/>
      </c>
      <c r="I68" s="65" t="str">
        <f t="shared" si="18"/>
        <v/>
      </c>
      <c r="J68" s="66" t="str">
        <f t="shared" si="19"/>
        <v/>
      </c>
      <c r="K68" s="67"/>
      <c r="L68" s="64"/>
      <c r="M68" s="64" t="str">
        <f t="shared" si="20"/>
        <v/>
      </c>
      <c r="N68" s="65" t="str">
        <f t="shared" si="21"/>
        <v/>
      </c>
      <c r="O68" s="65" t="str">
        <f t="shared" si="22"/>
        <v/>
      </c>
      <c r="P68" s="66" t="str">
        <f t="shared" si="23"/>
        <v/>
      </c>
      <c r="Q68" s="67"/>
      <c r="R68" s="68"/>
      <c r="S68" s="1">
        <f t="shared" si="24"/>
        <v>0</v>
      </c>
      <c r="T68" s="1">
        <f t="shared" si="25"/>
        <v>0</v>
      </c>
      <c r="U68" s="1">
        <f t="shared" si="26"/>
        <v>0</v>
      </c>
      <c r="V68" s="1">
        <f t="shared" si="27"/>
        <v>0</v>
      </c>
    </row>
    <row r="69" spans="1:22" ht="14.65" customHeight="1" x14ac:dyDescent="0.2">
      <c r="B69" s="16">
        <v>28</v>
      </c>
      <c r="C69" s="63"/>
      <c r="D69" s="64"/>
      <c r="E69" s="64"/>
      <c r="F69" s="64"/>
      <c r="G69" s="64" t="str">
        <f t="shared" si="16"/>
        <v/>
      </c>
      <c r="H69" s="65" t="str">
        <f t="shared" si="17"/>
        <v/>
      </c>
      <c r="I69" s="65" t="str">
        <f t="shared" si="18"/>
        <v/>
      </c>
      <c r="J69" s="66" t="str">
        <f t="shared" si="19"/>
        <v/>
      </c>
      <c r="K69" s="67"/>
      <c r="L69" s="64"/>
      <c r="M69" s="64" t="str">
        <f t="shared" si="20"/>
        <v/>
      </c>
      <c r="N69" s="65" t="str">
        <f t="shared" si="21"/>
        <v/>
      </c>
      <c r="O69" s="65" t="str">
        <f t="shared" si="22"/>
        <v/>
      </c>
      <c r="P69" s="66" t="str">
        <f t="shared" si="23"/>
        <v/>
      </c>
      <c r="Q69" s="67"/>
      <c r="R69" s="68"/>
      <c r="S69" s="1">
        <f t="shared" si="24"/>
        <v>0</v>
      </c>
      <c r="T69" s="1">
        <f t="shared" si="25"/>
        <v>0</v>
      </c>
      <c r="U69" s="1">
        <f t="shared" si="26"/>
        <v>0</v>
      </c>
      <c r="V69" s="1">
        <f t="shared" si="27"/>
        <v>0</v>
      </c>
    </row>
    <row r="70" spans="1:22" ht="14.65" customHeight="1" x14ac:dyDescent="0.2">
      <c r="B70" s="16">
        <v>29</v>
      </c>
      <c r="C70" s="63"/>
      <c r="D70" s="64"/>
      <c r="E70" s="64"/>
      <c r="F70" s="64"/>
      <c r="G70" s="64" t="str">
        <f t="shared" si="16"/>
        <v/>
      </c>
      <c r="H70" s="65" t="str">
        <f t="shared" si="17"/>
        <v/>
      </c>
      <c r="I70" s="65" t="str">
        <f t="shared" si="18"/>
        <v/>
      </c>
      <c r="J70" s="66" t="str">
        <f t="shared" si="19"/>
        <v/>
      </c>
      <c r="K70" s="67"/>
      <c r="L70" s="64"/>
      <c r="M70" s="64" t="str">
        <f t="shared" si="20"/>
        <v/>
      </c>
      <c r="N70" s="65" t="str">
        <f t="shared" si="21"/>
        <v/>
      </c>
      <c r="O70" s="65" t="str">
        <f t="shared" si="22"/>
        <v/>
      </c>
      <c r="P70" s="66" t="str">
        <f t="shared" si="23"/>
        <v/>
      </c>
      <c r="Q70" s="67"/>
      <c r="R70" s="68"/>
      <c r="S70" s="1">
        <f t="shared" si="24"/>
        <v>0</v>
      </c>
      <c r="T70" s="1">
        <f t="shared" si="25"/>
        <v>0</v>
      </c>
      <c r="U70" s="1">
        <f t="shared" si="26"/>
        <v>0</v>
      </c>
      <c r="V70" s="1">
        <f t="shared" si="27"/>
        <v>0</v>
      </c>
    </row>
    <row r="71" spans="1:22" ht="14.65" customHeight="1" x14ac:dyDescent="0.2">
      <c r="B71" s="50">
        <v>30</v>
      </c>
      <c r="C71" s="51"/>
      <c r="D71" s="52"/>
      <c r="E71" s="52"/>
      <c r="F71" s="52"/>
      <c r="G71" s="52" t="str">
        <f t="shared" si="16"/>
        <v/>
      </c>
      <c r="H71" s="53" t="str">
        <f t="shared" si="17"/>
        <v/>
      </c>
      <c r="I71" s="53" t="str">
        <f t="shared" si="18"/>
        <v/>
      </c>
      <c r="J71" s="54" t="str">
        <f t="shared" si="19"/>
        <v/>
      </c>
      <c r="K71" s="55"/>
      <c r="L71" s="52"/>
      <c r="M71" s="52" t="str">
        <f t="shared" si="20"/>
        <v/>
      </c>
      <c r="N71" s="53" t="str">
        <f t="shared" si="21"/>
        <v/>
      </c>
      <c r="O71" s="53" t="str">
        <f t="shared" si="22"/>
        <v/>
      </c>
      <c r="P71" s="54" t="str">
        <f t="shared" si="23"/>
        <v/>
      </c>
      <c r="Q71" s="55"/>
      <c r="R71" s="56"/>
      <c r="S71" s="1">
        <f t="shared" si="24"/>
        <v>0</v>
      </c>
      <c r="T71" s="1">
        <f t="shared" si="25"/>
        <v>0</v>
      </c>
      <c r="U71" s="1">
        <f t="shared" si="26"/>
        <v>0</v>
      </c>
      <c r="V71" s="1">
        <f t="shared" si="27"/>
        <v>0</v>
      </c>
    </row>
    <row r="72" spans="1:22" s="8" customFormat="1" ht="19.5" customHeight="1" x14ac:dyDescent="0.2"/>
    <row r="73" spans="1:22" ht="17.25" customHeight="1" x14ac:dyDescent="0.2">
      <c r="A73" s="83" t="s">
        <v>39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6"/>
    </row>
    <row r="74" spans="1:22" s="9" customFormat="1" ht="17.25" customHeight="1" x14ac:dyDescent="0.2">
      <c r="B74" s="13" t="str">
        <f>CONCATENATE("Projeto  : ", Projeto)</f>
        <v>Projeto  : HouseHub</v>
      </c>
      <c r="C74" s="11"/>
      <c r="D74" s="12" t="s">
        <v>4</v>
      </c>
      <c r="E74" s="94">
        <f>Data</f>
        <v>45755</v>
      </c>
      <c r="F74" s="94"/>
      <c r="G74" s="12"/>
      <c r="H74" s="12"/>
      <c r="I74" s="10" t="str">
        <f>CONCATENATE("Revisor : ",Revisor)</f>
        <v>Revisor : Kauã de Oliveira Santos Menezes</v>
      </c>
      <c r="J74" s="13"/>
      <c r="K74" s="13"/>
      <c r="L74" s="13"/>
      <c r="M74" s="13"/>
      <c r="N74" s="13"/>
      <c r="O74" s="13"/>
      <c r="P74" s="13"/>
      <c r="Q74" s="13"/>
      <c r="R74" s="13"/>
      <c r="S74" s="19"/>
    </row>
    <row r="75" spans="1:22" s="9" customFormat="1" ht="17.25" customHeight="1" x14ac:dyDescent="0.2">
      <c r="B75" s="11" t="str">
        <f>CONCATENATE("Responsável : ", Responsável)</f>
        <v>Responsável : Walter Henrique Dos Anjos Santos</v>
      </c>
      <c r="C75" s="14"/>
      <c r="D75" s="19"/>
      <c r="E75" s="15"/>
      <c r="F75" s="15"/>
      <c r="G75" s="15"/>
      <c r="H75" s="15"/>
      <c r="I75" s="10" t="s">
        <v>80</v>
      </c>
      <c r="J75" s="15"/>
      <c r="K75" s="95">
        <f>Revisão</f>
        <v>45755</v>
      </c>
      <c r="L75" s="95"/>
      <c r="M75" s="15"/>
      <c r="N75" s="15"/>
      <c r="O75" s="15"/>
      <c r="P75" s="15"/>
      <c r="Q75" s="15"/>
      <c r="R75" s="15"/>
      <c r="S75" s="19"/>
      <c r="T75" s="19"/>
    </row>
    <row r="76" spans="1:22" s="9" customFormat="1" ht="12" customHeight="1" x14ac:dyDescent="0.2">
      <c r="B76" s="92" t="s">
        <v>0</v>
      </c>
      <c r="C76" s="84" t="s">
        <v>40</v>
      </c>
      <c r="D76" s="86" t="s">
        <v>3</v>
      </c>
      <c r="E76" s="88" t="s">
        <v>87</v>
      </c>
      <c r="F76" s="89"/>
      <c r="G76" s="89"/>
      <c r="H76" s="89"/>
      <c r="I76" s="89"/>
      <c r="J76" s="90"/>
      <c r="K76" s="91" t="s">
        <v>88</v>
      </c>
      <c r="L76" s="89"/>
      <c r="M76" s="89"/>
      <c r="N76" s="89"/>
      <c r="O76" s="89"/>
      <c r="P76" s="90"/>
      <c r="Q76" s="22"/>
      <c r="R76" s="21"/>
      <c r="S76" s="9" t="s">
        <v>41</v>
      </c>
      <c r="T76" s="9" t="s">
        <v>42</v>
      </c>
      <c r="U76" s="9" t="s">
        <v>43</v>
      </c>
      <c r="V76" s="9" t="s">
        <v>44</v>
      </c>
    </row>
    <row r="77" spans="1:22" ht="12" customHeight="1" x14ac:dyDescent="0.2">
      <c r="B77" s="93"/>
      <c r="C77" s="85"/>
      <c r="D77" s="87"/>
      <c r="E77" s="69" t="s">
        <v>36</v>
      </c>
      <c r="F77" s="70" t="s">
        <v>37</v>
      </c>
      <c r="G77" s="70" t="s">
        <v>35</v>
      </c>
      <c r="H77" s="70" t="s">
        <v>1</v>
      </c>
      <c r="I77" s="71" t="s">
        <v>38</v>
      </c>
      <c r="J77" s="72" t="s">
        <v>2</v>
      </c>
      <c r="K77" s="73" t="s">
        <v>36</v>
      </c>
      <c r="L77" s="70" t="s">
        <v>37</v>
      </c>
      <c r="M77" s="70" t="s">
        <v>35</v>
      </c>
      <c r="N77" s="70" t="s">
        <v>1</v>
      </c>
      <c r="O77" s="71" t="s">
        <v>38</v>
      </c>
      <c r="P77" s="72" t="s">
        <v>2</v>
      </c>
      <c r="Q77" s="20"/>
      <c r="R77" s="7"/>
    </row>
    <row r="78" spans="1:22" ht="14.65" customHeight="1" x14ac:dyDescent="0.2">
      <c r="B78" s="16">
        <v>1</v>
      </c>
      <c r="C78" s="57"/>
      <c r="D78" s="58"/>
      <c r="E78" s="58"/>
      <c r="F78" s="58"/>
      <c r="G78" s="58" t="str">
        <f>CONCATENATE(D78,H78)</f>
        <v/>
      </c>
      <c r="H78" s="59" t="str">
        <f>IF(ISBLANK(F78),"",
IF(D78="EE",IF(F78&gt;=3,IF(E78&gt;=5,"H","A"),
IF(F78&gt;=2,IF(E78&gt;=16,"H",IF(E78&lt;=4,"L","A")),
IF(E78&lt;=15,"L","A"))),
IF(OR(D78="SE",D78="CE"),IF(F78&gt;=4,IF(E78&gt;=6,"H","A"),
IF(F78&gt;=2,IF(E78&gt;=20,"H",IF(E78&lt;=5,"L","A")),
IF(E78&lt;=19,"L","A"))),
IF(OR(D78="ALI",D78="AIE"),IF(F78&gt;=6,IF(E78&gt;=20,"H","A"),
IF(F78&gt;=2,IF(E78&gt;=51,"H",IF(E78&lt;=19,"L","A")),
IF(E78&lt;=50,"L","A")))))))</f>
        <v/>
      </c>
      <c r="I78" s="59" t="str">
        <f>IF(H78="L","Baixa",IF(H78="A","Média",IF(H78="","","Alta")))</f>
        <v/>
      </c>
      <c r="J78" s="60" t="str">
        <f>IF(ISBLANK(F78),"",
 IF(D78="ALI",IF(H78="L",7, IF(H78="A",10,15)),
 IF(D78="AIE",IF(H78="L",5, IF(H78="A",7,10)),
 IF(D78="SE",IF(H78="L",4, IF(H78="A",5,7 )),
 IF(OR(D78="EE",D78="CE"),IF(H78="L",3,IF(H78="A",4,6)))))))</f>
        <v/>
      </c>
      <c r="K78" s="61"/>
      <c r="L78" s="58"/>
      <c r="M78" s="58" t="str">
        <f>CONCATENATE(D78,N78)</f>
        <v/>
      </c>
      <c r="N78" s="59" t="str">
        <f>IF(ISBLANK(L78),"",
IF(D78="EE",IF(L78&gt;=3,IF(K78&gt;=5,"H","A"),
IF(L78&gt;=2,IF(K78&gt;=16,"H",IF(K78&lt;=4,"L","A")),
IF(K78&lt;=15,"L","A"))),
IF(OR(D78="SE",D78="CE"),IF(L78&gt;=4,IF(K78&gt;=6,"H","A"),
IF(L78&gt;=2,IF(K78&gt;=20,"H",IF(K78&lt;=5,"L","A")),
IF(K78&lt;=19,"L","A"))),
IF(OR(D78="ALI",D78="AIE"),IF(L78&gt;=6,IF(K78&gt;=20,"H","A"),
IF(L78&gt;=2,IF(K78&gt;=51,"H",IF(K78&lt;=19,"L","A")),
IF(K78&lt;=50,"L","A")))))))</f>
        <v/>
      </c>
      <c r="O78" s="59" t="str">
        <f>IF(N78="L","Baixa",IF(N78="A","Média",IF(N78="","","Alta")))</f>
        <v/>
      </c>
      <c r="P78" s="60" t="str">
        <f>IF(ISBLANK(L78),"",
 IF(D78="ALI",IF(N78="L",7, IF(N78="A",10,15)),
 IF(D78="AIE",IF(N78="L",5, IF(N78="A",7,10)),
 IF(D78="SE",IF(N78="L",4, IF(N78="A",5,7 )),
 IF(OR(D78="EE",D78="CE"),IF(N78="L",3,IF(N78="A",4,6)))))))</f>
        <v/>
      </c>
      <c r="Q78" s="61"/>
      <c r="R78" s="62"/>
      <c r="S78" s="1">
        <f>IF(AND($P78="",$J78&lt;&gt;""),$J78,0)</f>
        <v>0</v>
      </c>
      <c r="T78" s="1">
        <f>IF(OR($P78="",$J78=""),0,$J78)</f>
        <v>0</v>
      </c>
      <c r="U78" s="1">
        <f>IF(OR($P78="",$J78=""),0,$P78)</f>
        <v>0</v>
      </c>
      <c r="V78" s="1">
        <f>IF(AND($J78="",$P78&lt;&gt;""),$P78,0)</f>
        <v>0</v>
      </c>
    </row>
    <row r="79" spans="1:22" ht="14.65" customHeight="1" x14ac:dyDescent="0.2">
      <c r="B79" s="16">
        <v>2</v>
      </c>
      <c r="C79" s="63"/>
      <c r="D79" s="64"/>
      <c r="E79" s="64"/>
      <c r="F79" s="64"/>
      <c r="G79" s="64" t="str">
        <f t="shared" ref="G79:G107" si="28">CONCATENATE(D79,H79)</f>
        <v/>
      </c>
      <c r="H79" s="65" t="str">
        <f t="shared" ref="H79:H107" si="29">IF(ISBLANK(F79),"",
IF(D79="EE",IF(F79&gt;=3,IF(E79&gt;=5,"H","A"),
IF(F79&gt;=2,IF(E79&gt;=16,"H",IF(E79&lt;=4,"L","A")),
IF(E79&lt;=15,"L","A"))),
IF(OR(D79="SE",D79="CE"),IF(F79&gt;=4,IF(E79&gt;=6,"H","A"),
IF(F79&gt;=2,IF(E79&gt;=20,"H",IF(E79&lt;=5,"L","A")),
IF(E79&lt;=19,"L","A"))),
IF(OR(D79="ALI",D79="AIE"),IF(F79&gt;=6,IF(E79&gt;=20,"H","A"),
IF(F79&gt;=2,IF(E79&gt;=51,"H",IF(E79&lt;=19,"L","A")),
IF(E79&lt;=50,"L","A")))))))</f>
        <v/>
      </c>
      <c r="I79" s="65" t="str">
        <f t="shared" ref="I79:I107" si="30">IF(H79="L","Baixa",IF(H79="A","Média",IF(H79="","","Alta")))</f>
        <v/>
      </c>
      <c r="J79" s="66" t="str">
        <f t="shared" ref="J79:J107" si="31">IF(ISBLANK(F79),"",
 IF(D79="ALI",IF(H79="L",7, IF(H79="A",10,15)),
 IF(D79="AIE",IF(H79="L",5, IF(H79="A",7,10)),
 IF(D79="SE",IF(H79="L",4, IF(H79="A",5,7 )),
 IF(OR(D79="EE",D79="CE"),IF(H79="L",3,IF(H79="A",4,6)))))))</f>
        <v/>
      </c>
      <c r="K79" s="67"/>
      <c r="L79" s="64"/>
      <c r="M79" s="64" t="str">
        <f t="shared" ref="M79:M107" si="32">CONCATENATE(D79,N79)</f>
        <v/>
      </c>
      <c r="N79" s="65" t="str">
        <f t="shared" ref="N79:N107" si="33">IF(ISBLANK(L79),"",
IF(D79="EE",IF(L79&gt;=3,IF(K79&gt;=5,"H","A"),
IF(L79&gt;=2,IF(K79&gt;=16,"H",IF(K79&lt;=4,"L","A")),
IF(K79&lt;=15,"L","A"))),
IF(OR(D79="SE",D79="CE"),IF(L79&gt;=4,IF(K79&gt;=6,"H","A"),
IF(L79&gt;=2,IF(K79&gt;=20,"H",IF(K79&lt;=5,"L","A")),
IF(K79&lt;=19,"L","A"))),
IF(OR(D79="ALI",D79="AIE"),IF(L79&gt;=6,IF(K79&gt;=20,"H","A"),
IF(L79&gt;=2,IF(K79&gt;=51,"H",IF(K79&lt;=19,"L","A")),
IF(K79&lt;=50,"L","A")))))))</f>
        <v/>
      </c>
      <c r="O79" s="65" t="str">
        <f t="shared" ref="O79:O107" si="34">IF(N79="L","Baixa",IF(N79="A","Média",IF(N79="","","Alta")))</f>
        <v/>
      </c>
      <c r="P79" s="66" t="str">
        <f t="shared" ref="P79:P107" si="35">IF(ISBLANK(L79),"",
 IF(D79="ALI",IF(N79="L",7, IF(N79="A",10,15)),
 IF(D79="AIE",IF(N79="L",5, IF(N79="A",7,10)),
 IF(D79="SE",IF(N79="L",4, IF(N79="A",5,7 )),
 IF(OR(D79="EE",D79="CE"),IF(N79="L",3,IF(N79="A",4,6)))))))</f>
        <v/>
      </c>
      <c r="Q79" s="67"/>
      <c r="R79" s="68"/>
      <c r="S79" s="1">
        <f t="shared" ref="S79:S107" si="36">IF(AND($P79="",$J79&lt;&gt;""),$J79,0)</f>
        <v>0</v>
      </c>
      <c r="T79" s="1">
        <f t="shared" ref="T79:T107" si="37">IF(OR($P79="",$J79=""),0,$J79)</f>
        <v>0</v>
      </c>
      <c r="U79" s="1">
        <f t="shared" ref="U79:U107" si="38">IF(OR($P79="",$J79=""),0,$P79)</f>
        <v>0</v>
      </c>
      <c r="V79" s="1">
        <f t="shared" ref="V79:V107" si="39">IF(AND($J79="",$P79&lt;&gt;""),$P79,0)</f>
        <v>0</v>
      </c>
    </row>
    <row r="80" spans="1:22" ht="14.65" customHeight="1" x14ac:dyDescent="0.2">
      <c r="B80" s="16">
        <v>3</v>
      </c>
      <c r="C80" s="63"/>
      <c r="D80" s="64"/>
      <c r="E80" s="64"/>
      <c r="F80" s="64"/>
      <c r="G80" s="64" t="str">
        <f t="shared" si="28"/>
        <v/>
      </c>
      <c r="H80" s="65" t="str">
        <f t="shared" si="29"/>
        <v/>
      </c>
      <c r="I80" s="65" t="str">
        <f t="shared" si="30"/>
        <v/>
      </c>
      <c r="J80" s="66" t="str">
        <f t="shared" si="31"/>
        <v/>
      </c>
      <c r="K80" s="67"/>
      <c r="L80" s="64"/>
      <c r="M80" s="64" t="str">
        <f t="shared" si="32"/>
        <v/>
      </c>
      <c r="N80" s="65" t="str">
        <f t="shared" si="33"/>
        <v/>
      </c>
      <c r="O80" s="65" t="str">
        <f t="shared" si="34"/>
        <v/>
      </c>
      <c r="P80" s="66" t="str">
        <f t="shared" si="35"/>
        <v/>
      </c>
      <c r="Q80" s="67"/>
      <c r="R80" s="68"/>
      <c r="S80" s="1">
        <f t="shared" si="36"/>
        <v>0</v>
      </c>
      <c r="T80" s="1">
        <f t="shared" si="37"/>
        <v>0</v>
      </c>
      <c r="U80" s="1">
        <f t="shared" si="38"/>
        <v>0</v>
      </c>
      <c r="V80" s="1">
        <f t="shared" si="39"/>
        <v>0</v>
      </c>
    </row>
    <row r="81" spans="2:22" ht="14.65" customHeight="1" x14ac:dyDescent="0.2">
      <c r="B81" s="16">
        <v>4</v>
      </c>
      <c r="C81" s="63"/>
      <c r="D81" s="64"/>
      <c r="E81" s="64"/>
      <c r="F81" s="64"/>
      <c r="G81" s="64" t="str">
        <f t="shared" si="28"/>
        <v/>
      </c>
      <c r="H81" s="65" t="str">
        <f t="shared" si="29"/>
        <v/>
      </c>
      <c r="I81" s="65" t="str">
        <f t="shared" si="30"/>
        <v/>
      </c>
      <c r="J81" s="66" t="str">
        <f t="shared" si="31"/>
        <v/>
      </c>
      <c r="K81" s="67"/>
      <c r="L81" s="64"/>
      <c r="M81" s="64" t="str">
        <f t="shared" si="32"/>
        <v/>
      </c>
      <c r="N81" s="65" t="str">
        <f t="shared" si="33"/>
        <v/>
      </c>
      <c r="O81" s="65" t="str">
        <f t="shared" si="34"/>
        <v/>
      </c>
      <c r="P81" s="66" t="str">
        <f t="shared" si="35"/>
        <v/>
      </c>
      <c r="Q81" s="67"/>
      <c r="R81" s="68"/>
      <c r="S81" s="1">
        <f t="shared" si="36"/>
        <v>0</v>
      </c>
      <c r="T81" s="1">
        <f t="shared" si="37"/>
        <v>0</v>
      </c>
      <c r="U81" s="1">
        <f t="shared" si="38"/>
        <v>0</v>
      </c>
      <c r="V81" s="1">
        <f t="shared" si="39"/>
        <v>0</v>
      </c>
    </row>
    <row r="82" spans="2:22" ht="14.65" customHeight="1" x14ac:dyDescent="0.2">
      <c r="B82" s="16">
        <v>5</v>
      </c>
      <c r="C82" s="63"/>
      <c r="D82" s="64"/>
      <c r="E82" s="64"/>
      <c r="F82" s="64"/>
      <c r="G82" s="64" t="str">
        <f t="shared" si="28"/>
        <v/>
      </c>
      <c r="H82" s="65" t="str">
        <f t="shared" si="29"/>
        <v/>
      </c>
      <c r="I82" s="65" t="str">
        <f t="shared" si="30"/>
        <v/>
      </c>
      <c r="J82" s="66" t="str">
        <f t="shared" si="31"/>
        <v/>
      </c>
      <c r="K82" s="67"/>
      <c r="L82" s="64"/>
      <c r="M82" s="64" t="str">
        <f t="shared" si="32"/>
        <v/>
      </c>
      <c r="N82" s="65" t="str">
        <f t="shared" si="33"/>
        <v/>
      </c>
      <c r="O82" s="65" t="str">
        <f t="shared" si="34"/>
        <v/>
      </c>
      <c r="P82" s="66" t="str">
        <f t="shared" si="35"/>
        <v/>
      </c>
      <c r="Q82" s="67"/>
      <c r="R82" s="68"/>
      <c r="S82" s="1">
        <f t="shared" si="36"/>
        <v>0</v>
      </c>
      <c r="T82" s="1">
        <f t="shared" si="37"/>
        <v>0</v>
      </c>
      <c r="U82" s="1">
        <f t="shared" si="38"/>
        <v>0</v>
      </c>
      <c r="V82" s="1">
        <f t="shared" si="39"/>
        <v>0</v>
      </c>
    </row>
    <row r="83" spans="2:22" ht="14.65" customHeight="1" x14ac:dyDescent="0.2">
      <c r="B83" s="16">
        <v>6</v>
      </c>
      <c r="C83" s="63"/>
      <c r="D83" s="64"/>
      <c r="E83" s="64"/>
      <c r="F83" s="64"/>
      <c r="G83" s="64" t="str">
        <f t="shared" si="28"/>
        <v/>
      </c>
      <c r="H83" s="65" t="str">
        <f t="shared" si="29"/>
        <v/>
      </c>
      <c r="I83" s="65" t="str">
        <f t="shared" si="30"/>
        <v/>
      </c>
      <c r="J83" s="66" t="str">
        <f t="shared" si="31"/>
        <v/>
      </c>
      <c r="K83" s="67"/>
      <c r="L83" s="64"/>
      <c r="M83" s="64" t="str">
        <f t="shared" si="32"/>
        <v/>
      </c>
      <c r="N83" s="65" t="str">
        <f t="shared" si="33"/>
        <v/>
      </c>
      <c r="O83" s="65" t="str">
        <f t="shared" si="34"/>
        <v/>
      </c>
      <c r="P83" s="66" t="str">
        <f t="shared" si="35"/>
        <v/>
      </c>
      <c r="Q83" s="67"/>
      <c r="R83" s="68"/>
      <c r="S83" s="1">
        <f t="shared" si="36"/>
        <v>0</v>
      </c>
      <c r="T83" s="1">
        <f t="shared" si="37"/>
        <v>0</v>
      </c>
      <c r="U83" s="1">
        <f t="shared" si="38"/>
        <v>0</v>
      </c>
      <c r="V83" s="1">
        <f t="shared" si="39"/>
        <v>0</v>
      </c>
    </row>
    <row r="84" spans="2:22" ht="14.65" customHeight="1" x14ac:dyDescent="0.2">
      <c r="B84" s="16">
        <v>7</v>
      </c>
      <c r="C84" s="63"/>
      <c r="D84" s="64"/>
      <c r="E84" s="64"/>
      <c r="F84" s="64"/>
      <c r="G84" s="64" t="str">
        <f t="shared" si="28"/>
        <v/>
      </c>
      <c r="H84" s="65" t="str">
        <f t="shared" si="29"/>
        <v/>
      </c>
      <c r="I84" s="65" t="str">
        <f t="shared" si="30"/>
        <v/>
      </c>
      <c r="J84" s="66" t="str">
        <f t="shared" si="31"/>
        <v/>
      </c>
      <c r="K84" s="67"/>
      <c r="L84" s="64"/>
      <c r="M84" s="64" t="str">
        <f t="shared" si="32"/>
        <v/>
      </c>
      <c r="N84" s="65" t="str">
        <f t="shared" si="33"/>
        <v/>
      </c>
      <c r="O84" s="65" t="str">
        <f t="shared" si="34"/>
        <v/>
      </c>
      <c r="P84" s="66" t="str">
        <f t="shared" si="35"/>
        <v/>
      </c>
      <c r="Q84" s="67"/>
      <c r="R84" s="68"/>
      <c r="S84" s="1">
        <f t="shared" si="36"/>
        <v>0</v>
      </c>
      <c r="T84" s="1">
        <f t="shared" si="37"/>
        <v>0</v>
      </c>
      <c r="U84" s="1">
        <f t="shared" si="38"/>
        <v>0</v>
      </c>
      <c r="V84" s="1">
        <f t="shared" si="39"/>
        <v>0</v>
      </c>
    </row>
    <row r="85" spans="2:22" ht="14.65" customHeight="1" x14ac:dyDescent="0.2">
      <c r="B85" s="16">
        <v>8</v>
      </c>
      <c r="C85" s="63"/>
      <c r="D85" s="64"/>
      <c r="E85" s="64"/>
      <c r="F85" s="64"/>
      <c r="G85" s="64" t="str">
        <f t="shared" si="28"/>
        <v/>
      </c>
      <c r="H85" s="65" t="str">
        <f t="shared" si="29"/>
        <v/>
      </c>
      <c r="I85" s="65" t="str">
        <f t="shared" si="30"/>
        <v/>
      </c>
      <c r="J85" s="66" t="str">
        <f t="shared" si="31"/>
        <v/>
      </c>
      <c r="K85" s="67"/>
      <c r="L85" s="64"/>
      <c r="M85" s="64" t="str">
        <f t="shared" si="32"/>
        <v/>
      </c>
      <c r="N85" s="65" t="str">
        <f t="shared" si="33"/>
        <v/>
      </c>
      <c r="O85" s="65" t="str">
        <f t="shared" si="34"/>
        <v/>
      </c>
      <c r="P85" s="66" t="str">
        <f t="shared" si="35"/>
        <v/>
      </c>
      <c r="Q85" s="67"/>
      <c r="R85" s="68"/>
      <c r="S85" s="1">
        <f t="shared" si="36"/>
        <v>0</v>
      </c>
      <c r="T85" s="1">
        <f t="shared" si="37"/>
        <v>0</v>
      </c>
      <c r="U85" s="1">
        <f t="shared" si="38"/>
        <v>0</v>
      </c>
      <c r="V85" s="1">
        <f t="shared" si="39"/>
        <v>0</v>
      </c>
    </row>
    <row r="86" spans="2:22" ht="14.65" customHeight="1" x14ac:dyDescent="0.2">
      <c r="B86" s="16">
        <v>9</v>
      </c>
      <c r="C86" s="63"/>
      <c r="D86" s="64"/>
      <c r="E86" s="64"/>
      <c r="F86" s="64"/>
      <c r="G86" s="64" t="str">
        <f t="shared" si="28"/>
        <v/>
      </c>
      <c r="H86" s="65" t="str">
        <f t="shared" si="29"/>
        <v/>
      </c>
      <c r="I86" s="65" t="str">
        <f t="shared" si="30"/>
        <v/>
      </c>
      <c r="J86" s="66" t="str">
        <f t="shared" si="31"/>
        <v/>
      </c>
      <c r="K86" s="67"/>
      <c r="L86" s="64"/>
      <c r="M86" s="64" t="str">
        <f t="shared" si="32"/>
        <v/>
      </c>
      <c r="N86" s="65" t="str">
        <f t="shared" si="33"/>
        <v/>
      </c>
      <c r="O86" s="65" t="str">
        <f t="shared" si="34"/>
        <v/>
      </c>
      <c r="P86" s="66" t="str">
        <f t="shared" si="35"/>
        <v/>
      </c>
      <c r="Q86" s="67"/>
      <c r="R86" s="68"/>
      <c r="S86" s="1">
        <f t="shared" si="36"/>
        <v>0</v>
      </c>
      <c r="T86" s="1">
        <f t="shared" si="37"/>
        <v>0</v>
      </c>
      <c r="U86" s="1">
        <f t="shared" si="38"/>
        <v>0</v>
      </c>
      <c r="V86" s="1">
        <f t="shared" si="39"/>
        <v>0</v>
      </c>
    </row>
    <row r="87" spans="2:22" ht="14.65" customHeight="1" x14ac:dyDescent="0.2">
      <c r="B87" s="16">
        <v>10</v>
      </c>
      <c r="C87" s="63"/>
      <c r="D87" s="64"/>
      <c r="E87" s="64"/>
      <c r="F87" s="64"/>
      <c r="G87" s="64" t="str">
        <f t="shared" si="28"/>
        <v/>
      </c>
      <c r="H87" s="65" t="str">
        <f t="shared" si="29"/>
        <v/>
      </c>
      <c r="I87" s="65" t="str">
        <f t="shared" si="30"/>
        <v/>
      </c>
      <c r="J87" s="66" t="str">
        <f t="shared" si="31"/>
        <v/>
      </c>
      <c r="K87" s="67"/>
      <c r="L87" s="64"/>
      <c r="M87" s="64" t="str">
        <f t="shared" si="32"/>
        <v/>
      </c>
      <c r="N87" s="65" t="str">
        <f t="shared" si="33"/>
        <v/>
      </c>
      <c r="O87" s="65" t="str">
        <f t="shared" si="34"/>
        <v/>
      </c>
      <c r="P87" s="66" t="str">
        <f t="shared" si="35"/>
        <v/>
      </c>
      <c r="Q87" s="67"/>
      <c r="R87" s="68"/>
      <c r="S87" s="1">
        <f t="shared" si="36"/>
        <v>0</v>
      </c>
      <c r="T87" s="1">
        <f t="shared" si="37"/>
        <v>0</v>
      </c>
      <c r="U87" s="1">
        <f t="shared" si="38"/>
        <v>0</v>
      </c>
      <c r="V87" s="1">
        <f t="shared" si="39"/>
        <v>0</v>
      </c>
    </row>
    <row r="88" spans="2:22" ht="14.65" customHeight="1" x14ac:dyDescent="0.2">
      <c r="B88" s="16">
        <v>11</v>
      </c>
      <c r="C88" s="63"/>
      <c r="D88" s="64"/>
      <c r="E88" s="64"/>
      <c r="F88" s="64"/>
      <c r="G88" s="64" t="str">
        <f t="shared" si="28"/>
        <v/>
      </c>
      <c r="H88" s="65" t="str">
        <f t="shared" si="29"/>
        <v/>
      </c>
      <c r="I88" s="65" t="str">
        <f t="shared" si="30"/>
        <v/>
      </c>
      <c r="J88" s="66" t="str">
        <f t="shared" si="31"/>
        <v/>
      </c>
      <c r="K88" s="67"/>
      <c r="L88" s="64"/>
      <c r="M88" s="64" t="str">
        <f t="shared" si="32"/>
        <v/>
      </c>
      <c r="N88" s="65" t="str">
        <f t="shared" si="33"/>
        <v/>
      </c>
      <c r="O88" s="65" t="str">
        <f t="shared" si="34"/>
        <v/>
      </c>
      <c r="P88" s="66" t="str">
        <f t="shared" si="35"/>
        <v/>
      </c>
      <c r="Q88" s="67"/>
      <c r="R88" s="68"/>
      <c r="S88" s="1">
        <f t="shared" si="36"/>
        <v>0</v>
      </c>
      <c r="T88" s="1">
        <f t="shared" si="37"/>
        <v>0</v>
      </c>
      <c r="U88" s="1">
        <f t="shared" si="38"/>
        <v>0</v>
      </c>
      <c r="V88" s="1">
        <f t="shared" si="39"/>
        <v>0</v>
      </c>
    </row>
    <row r="89" spans="2:22" ht="14.65" customHeight="1" x14ac:dyDescent="0.2">
      <c r="B89" s="16">
        <v>12</v>
      </c>
      <c r="C89" s="63"/>
      <c r="D89" s="64"/>
      <c r="E89" s="64"/>
      <c r="F89" s="64"/>
      <c r="G89" s="64" t="str">
        <f t="shared" si="28"/>
        <v/>
      </c>
      <c r="H89" s="65" t="str">
        <f t="shared" si="29"/>
        <v/>
      </c>
      <c r="I89" s="65" t="str">
        <f t="shared" si="30"/>
        <v/>
      </c>
      <c r="J89" s="66" t="str">
        <f t="shared" si="31"/>
        <v/>
      </c>
      <c r="K89" s="67"/>
      <c r="L89" s="64"/>
      <c r="M89" s="64" t="str">
        <f t="shared" si="32"/>
        <v/>
      </c>
      <c r="N89" s="65" t="str">
        <f t="shared" si="33"/>
        <v/>
      </c>
      <c r="O89" s="65" t="str">
        <f t="shared" si="34"/>
        <v/>
      </c>
      <c r="P89" s="66" t="str">
        <f t="shared" si="35"/>
        <v/>
      </c>
      <c r="Q89" s="67"/>
      <c r="R89" s="68"/>
      <c r="S89" s="1">
        <f t="shared" si="36"/>
        <v>0</v>
      </c>
      <c r="T89" s="1">
        <f t="shared" si="37"/>
        <v>0</v>
      </c>
      <c r="U89" s="1">
        <f t="shared" si="38"/>
        <v>0</v>
      </c>
      <c r="V89" s="1">
        <f t="shared" si="39"/>
        <v>0</v>
      </c>
    </row>
    <row r="90" spans="2:22" ht="14.65" customHeight="1" x14ac:dyDescent="0.2">
      <c r="B90" s="16">
        <v>13</v>
      </c>
      <c r="C90" s="63"/>
      <c r="D90" s="64"/>
      <c r="E90" s="64"/>
      <c r="F90" s="64"/>
      <c r="G90" s="64" t="str">
        <f t="shared" si="28"/>
        <v/>
      </c>
      <c r="H90" s="65" t="str">
        <f t="shared" si="29"/>
        <v/>
      </c>
      <c r="I90" s="65" t="str">
        <f t="shared" si="30"/>
        <v/>
      </c>
      <c r="J90" s="66" t="str">
        <f t="shared" si="31"/>
        <v/>
      </c>
      <c r="K90" s="67"/>
      <c r="L90" s="64"/>
      <c r="M90" s="64" t="str">
        <f t="shared" si="32"/>
        <v/>
      </c>
      <c r="N90" s="65" t="str">
        <f t="shared" si="33"/>
        <v/>
      </c>
      <c r="O90" s="65" t="str">
        <f t="shared" si="34"/>
        <v/>
      </c>
      <c r="P90" s="66" t="str">
        <f t="shared" si="35"/>
        <v/>
      </c>
      <c r="Q90" s="67"/>
      <c r="R90" s="68"/>
      <c r="S90" s="1">
        <f t="shared" si="36"/>
        <v>0</v>
      </c>
      <c r="T90" s="1">
        <f t="shared" si="37"/>
        <v>0</v>
      </c>
      <c r="U90" s="1">
        <f t="shared" si="38"/>
        <v>0</v>
      </c>
      <c r="V90" s="1">
        <f t="shared" si="39"/>
        <v>0</v>
      </c>
    </row>
    <row r="91" spans="2:22" ht="14.65" customHeight="1" x14ac:dyDescent="0.2">
      <c r="B91" s="16">
        <v>14</v>
      </c>
      <c r="C91" s="63"/>
      <c r="D91" s="64"/>
      <c r="E91" s="64"/>
      <c r="F91" s="64"/>
      <c r="G91" s="64" t="str">
        <f t="shared" si="28"/>
        <v/>
      </c>
      <c r="H91" s="65" t="str">
        <f t="shared" si="29"/>
        <v/>
      </c>
      <c r="I91" s="65" t="str">
        <f t="shared" si="30"/>
        <v/>
      </c>
      <c r="J91" s="66" t="str">
        <f t="shared" si="31"/>
        <v/>
      </c>
      <c r="K91" s="67"/>
      <c r="L91" s="64"/>
      <c r="M91" s="64" t="str">
        <f t="shared" si="32"/>
        <v/>
      </c>
      <c r="N91" s="65" t="str">
        <f t="shared" si="33"/>
        <v/>
      </c>
      <c r="O91" s="65" t="str">
        <f t="shared" si="34"/>
        <v/>
      </c>
      <c r="P91" s="66" t="str">
        <f t="shared" si="35"/>
        <v/>
      </c>
      <c r="Q91" s="67"/>
      <c r="R91" s="68"/>
      <c r="S91" s="1">
        <f t="shared" si="36"/>
        <v>0</v>
      </c>
      <c r="T91" s="1">
        <f t="shared" si="37"/>
        <v>0</v>
      </c>
      <c r="U91" s="1">
        <f t="shared" si="38"/>
        <v>0</v>
      </c>
      <c r="V91" s="1">
        <f t="shared" si="39"/>
        <v>0</v>
      </c>
    </row>
    <row r="92" spans="2:22" ht="14.65" customHeight="1" x14ac:dyDescent="0.2">
      <c r="B92" s="16">
        <v>15</v>
      </c>
      <c r="C92" s="63"/>
      <c r="D92" s="64"/>
      <c r="E92" s="64"/>
      <c r="F92" s="64"/>
      <c r="G92" s="64" t="str">
        <f t="shared" si="28"/>
        <v/>
      </c>
      <c r="H92" s="65" t="str">
        <f t="shared" si="29"/>
        <v/>
      </c>
      <c r="I92" s="65" t="str">
        <f t="shared" si="30"/>
        <v/>
      </c>
      <c r="J92" s="66" t="str">
        <f t="shared" si="31"/>
        <v/>
      </c>
      <c r="K92" s="67"/>
      <c r="L92" s="64"/>
      <c r="M92" s="64" t="str">
        <f t="shared" si="32"/>
        <v/>
      </c>
      <c r="N92" s="65" t="str">
        <f t="shared" si="33"/>
        <v/>
      </c>
      <c r="O92" s="65" t="str">
        <f t="shared" si="34"/>
        <v/>
      </c>
      <c r="P92" s="66" t="str">
        <f t="shared" si="35"/>
        <v/>
      </c>
      <c r="Q92" s="67"/>
      <c r="R92" s="68"/>
      <c r="S92" s="1">
        <f t="shared" si="36"/>
        <v>0</v>
      </c>
      <c r="T92" s="1">
        <f t="shared" si="37"/>
        <v>0</v>
      </c>
      <c r="U92" s="1">
        <f t="shared" si="38"/>
        <v>0</v>
      </c>
      <c r="V92" s="1">
        <f t="shared" si="39"/>
        <v>0</v>
      </c>
    </row>
    <row r="93" spans="2:22" ht="14.65" customHeight="1" x14ac:dyDescent="0.2">
      <c r="B93" s="16">
        <v>16</v>
      </c>
      <c r="C93" s="63"/>
      <c r="D93" s="64"/>
      <c r="E93" s="64"/>
      <c r="F93" s="64"/>
      <c r="G93" s="64" t="str">
        <f t="shared" si="28"/>
        <v/>
      </c>
      <c r="H93" s="65" t="str">
        <f t="shared" si="29"/>
        <v/>
      </c>
      <c r="I93" s="65" t="str">
        <f t="shared" si="30"/>
        <v/>
      </c>
      <c r="J93" s="66" t="str">
        <f t="shared" si="31"/>
        <v/>
      </c>
      <c r="K93" s="67"/>
      <c r="L93" s="64"/>
      <c r="M93" s="64" t="str">
        <f t="shared" si="32"/>
        <v/>
      </c>
      <c r="N93" s="65" t="str">
        <f t="shared" si="33"/>
        <v/>
      </c>
      <c r="O93" s="65" t="str">
        <f t="shared" si="34"/>
        <v/>
      </c>
      <c r="P93" s="66" t="str">
        <f t="shared" si="35"/>
        <v/>
      </c>
      <c r="Q93" s="67"/>
      <c r="R93" s="68"/>
      <c r="S93" s="1">
        <f t="shared" si="36"/>
        <v>0</v>
      </c>
      <c r="T93" s="1">
        <f t="shared" si="37"/>
        <v>0</v>
      </c>
      <c r="U93" s="1">
        <f t="shared" si="38"/>
        <v>0</v>
      </c>
      <c r="V93" s="1">
        <f t="shared" si="39"/>
        <v>0</v>
      </c>
    </row>
    <row r="94" spans="2:22" ht="14.65" customHeight="1" x14ac:dyDescent="0.2">
      <c r="B94" s="16">
        <v>17</v>
      </c>
      <c r="C94" s="63"/>
      <c r="D94" s="64"/>
      <c r="E94" s="64"/>
      <c r="F94" s="64"/>
      <c r="G94" s="64" t="str">
        <f t="shared" si="28"/>
        <v/>
      </c>
      <c r="H94" s="65" t="str">
        <f t="shared" si="29"/>
        <v/>
      </c>
      <c r="I94" s="65" t="str">
        <f t="shared" si="30"/>
        <v/>
      </c>
      <c r="J94" s="66" t="str">
        <f t="shared" si="31"/>
        <v/>
      </c>
      <c r="K94" s="67"/>
      <c r="L94" s="64"/>
      <c r="M94" s="64" t="str">
        <f t="shared" si="32"/>
        <v/>
      </c>
      <c r="N94" s="65" t="str">
        <f t="shared" si="33"/>
        <v/>
      </c>
      <c r="O94" s="65" t="str">
        <f t="shared" si="34"/>
        <v/>
      </c>
      <c r="P94" s="66" t="str">
        <f t="shared" si="35"/>
        <v/>
      </c>
      <c r="Q94" s="67"/>
      <c r="R94" s="68"/>
      <c r="S94" s="1">
        <f t="shared" si="36"/>
        <v>0</v>
      </c>
      <c r="T94" s="1">
        <f t="shared" si="37"/>
        <v>0</v>
      </c>
      <c r="U94" s="1">
        <f t="shared" si="38"/>
        <v>0</v>
      </c>
      <c r="V94" s="1">
        <f t="shared" si="39"/>
        <v>0</v>
      </c>
    </row>
    <row r="95" spans="2:22" ht="14.65" customHeight="1" x14ac:dyDescent="0.2">
      <c r="B95" s="16">
        <v>18</v>
      </c>
      <c r="C95" s="63"/>
      <c r="D95" s="64"/>
      <c r="E95" s="64"/>
      <c r="F95" s="64"/>
      <c r="G95" s="64" t="str">
        <f t="shared" si="28"/>
        <v/>
      </c>
      <c r="H95" s="65" t="str">
        <f t="shared" si="29"/>
        <v/>
      </c>
      <c r="I95" s="65" t="str">
        <f t="shared" si="30"/>
        <v/>
      </c>
      <c r="J95" s="66" t="str">
        <f t="shared" si="31"/>
        <v/>
      </c>
      <c r="K95" s="67"/>
      <c r="L95" s="64"/>
      <c r="M95" s="64" t="str">
        <f t="shared" si="32"/>
        <v/>
      </c>
      <c r="N95" s="65" t="str">
        <f t="shared" si="33"/>
        <v/>
      </c>
      <c r="O95" s="65" t="str">
        <f t="shared" si="34"/>
        <v/>
      </c>
      <c r="P95" s="66" t="str">
        <f t="shared" si="35"/>
        <v/>
      </c>
      <c r="Q95" s="67"/>
      <c r="R95" s="68"/>
      <c r="S95" s="1">
        <f t="shared" si="36"/>
        <v>0</v>
      </c>
      <c r="T95" s="1">
        <f t="shared" si="37"/>
        <v>0</v>
      </c>
      <c r="U95" s="1">
        <f t="shared" si="38"/>
        <v>0</v>
      </c>
      <c r="V95" s="1">
        <f t="shared" si="39"/>
        <v>0</v>
      </c>
    </row>
    <row r="96" spans="2:22" ht="14.65" customHeight="1" x14ac:dyDescent="0.2">
      <c r="B96" s="16">
        <v>19</v>
      </c>
      <c r="C96" s="63"/>
      <c r="D96" s="64"/>
      <c r="E96" s="64"/>
      <c r="F96" s="64"/>
      <c r="G96" s="64" t="str">
        <f t="shared" si="28"/>
        <v/>
      </c>
      <c r="H96" s="65" t="str">
        <f t="shared" si="29"/>
        <v/>
      </c>
      <c r="I96" s="65" t="str">
        <f t="shared" si="30"/>
        <v/>
      </c>
      <c r="J96" s="66" t="str">
        <f t="shared" si="31"/>
        <v/>
      </c>
      <c r="K96" s="67"/>
      <c r="L96" s="64"/>
      <c r="M96" s="64" t="str">
        <f t="shared" si="32"/>
        <v/>
      </c>
      <c r="N96" s="65" t="str">
        <f t="shared" si="33"/>
        <v/>
      </c>
      <c r="O96" s="65" t="str">
        <f t="shared" si="34"/>
        <v/>
      </c>
      <c r="P96" s="66" t="str">
        <f t="shared" si="35"/>
        <v/>
      </c>
      <c r="Q96" s="67"/>
      <c r="R96" s="68"/>
      <c r="S96" s="1">
        <f t="shared" si="36"/>
        <v>0</v>
      </c>
      <c r="T96" s="1">
        <f t="shared" si="37"/>
        <v>0</v>
      </c>
      <c r="U96" s="1">
        <f t="shared" si="38"/>
        <v>0</v>
      </c>
      <c r="V96" s="1">
        <f t="shared" si="39"/>
        <v>0</v>
      </c>
    </row>
    <row r="97" spans="1:22" ht="14.65" customHeight="1" x14ac:dyDescent="0.2">
      <c r="B97" s="16">
        <v>20</v>
      </c>
      <c r="C97" s="63"/>
      <c r="D97" s="64"/>
      <c r="E97" s="64"/>
      <c r="F97" s="64"/>
      <c r="G97" s="64" t="str">
        <f t="shared" si="28"/>
        <v/>
      </c>
      <c r="H97" s="65" t="str">
        <f t="shared" si="29"/>
        <v/>
      </c>
      <c r="I97" s="65" t="str">
        <f t="shared" si="30"/>
        <v/>
      </c>
      <c r="J97" s="66" t="str">
        <f t="shared" si="31"/>
        <v/>
      </c>
      <c r="K97" s="67"/>
      <c r="L97" s="64"/>
      <c r="M97" s="64" t="str">
        <f t="shared" si="32"/>
        <v/>
      </c>
      <c r="N97" s="65" t="str">
        <f t="shared" si="33"/>
        <v/>
      </c>
      <c r="O97" s="65" t="str">
        <f t="shared" si="34"/>
        <v/>
      </c>
      <c r="P97" s="66" t="str">
        <f t="shared" si="35"/>
        <v/>
      </c>
      <c r="Q97" s="67"/>
      <c r="R97" s="68"/>
      <c r="S97" s="1">
        <f t="shared" si="36"/>
        <v>0</v>
      </c>
      <c r="T97" s="1">
        <f t="shared" si="37"/>
        <v>0</v>
      </c>
      <c r="U97" s="1">
        <f t="shared" si="38"/>
        <v>0</v>
      </c>
      <c r="V97" s="1">
        <f t="shared" si="39"/>
        <v>0</v>
      </c>
    </row>
    <row r="98" spans="1:22" ht="14.65" customHeight="1" x14ac:dyDescent="0.2">
      <c r="B98" s="16">
        <v>21</v>
      </c>
      <c r="C98" s="63"/>
      <c r="D98" s="64"/>
      <c r="E98" s="64"/>
      <c r="F98" s="64"/>
      <c r="G98" s="64" t="str">
        <f t="shared" si="28"/>
        <v/>
      </c>
      <c r="H98" s="65" t="str">
        <f t="shared" si="29"/>
        <v/>
      </c>
      <c r="I98" s="65" t="str">
        <f t="shared" si="30"/>
        <v/>
      </c>
      <c r="J98" s="66" t="str">
        <f t="shared" si="31"/>
        <v/>
      </c>
      <c r="K98" s="67"/>
      <c r="L98" s="64"/>
      <c r="M98" s="64" t="str">
        <f t="shared" si="32"/>
        <v/>
      </c>
      <c r="N98" s="65" t="str">
        <f t="shared" si="33"/>
        <v/>
      </c>
      <c r="O98" s="65" t="str">
        <f t="shared" si="34"/>
        <v/>
      </c>
      <c r="P98" s="66" t="str">
        <f t="shared" si="35"/>
        <v/>
      </c>
      <c r="Q98" s="67"/>
      <c r="R98" s="68"/>
      <c r="S98" s="1">
        <f t="shared" si="36"/>
        <v>0</v>
      </c>
      <c r="T98" s="1">
        <f t="shared" si="37"/>
        <v>0</v>
      </c>
      <c r="U98" s="1">
        <f t="shared" si="38"/>
        <v>0</v>
      </c>
      <c r="V98" s="1">
        <f t="shared" si="39"/>
        <v>0</v>
      </c>
    </row>
    <row r="99" spans="1:22" ht="14.65" customHeight="1" x14ac:dyDescent="0.2">
      <c r="B99" s="16">
        <v>22</v>
      </c>
      <c r="C99" s="63"/>
      <c r="D99" s="64"/>
      <c r="E99" s="64"/>
      <c r="F99" s="64"/>
      <c r="G99" s="64" t="str">
        <f t="shared" si="28"/>
        <v/>
      </c>
      <c r="H99" s="65" t="str">
        <f t="shared" si="29"/>
        <v/>
      </c>
      <c r="I99" s="65" t="str">
        <f t="shared" si="30"/>
        <v/>
      </c>
      <c r="J99" s="66" t="str">
        <f t="shared" si="31"/>
        <v/>
      </c>
      <c r="K99" s="67"/>
      <c r="L99" s="64"/>
      <c r="M99" s="64" t="str">
        <f t="shared" si="32"/>
        <v/>
      </c>
      <c r="N99" s="65" t="str">
        <f t="shared" si="33"/>
        <v/>
      </c>
      <c r="O99" s="65" t="str">
        <f t="shared" si="34"/>
        <v/>
      </c>
      <c r="P99" s="66" t="str">
        <f t="shared" si="35"/>
        <v/>
      </c>
      <c r="Q99" s="67"/>
      <c r="R99" s="68"/>
      <c r="S99" s="1">
        <f t="shared" si="36"/>
        <v>0</v>
      </c>
      <c r="T99" s="1">
        <f t="shared" si="37"/>
        <v>0</v>
      </c>
      <c r="U99" s="1">
        <f t="shared" si="38"/>
        <v>0</v>
      </c>
      <c r="V99" s="1">
        <f t="shared" si="39"/>
        <v>0</v>
      </c>
    </row>
    <row r="100" spans="1:22" ht="14.65" customHeight="1" x14ac:dyDescent="0.2">
      <c r="B100" s="16">
        <v>23</v>
      </c>
      <c r="C100" s="63"/>
      <c r="D100" s="64"/>
      <c r="E100" s="64"/>
      <c r="F100" s="64"/>
      <c r="G100" s="64" t="str">
        <f t="shared" si="28"/>
        <v/>
      </c>
      <c r="H100" s="65" t="str">
        <f t="shared" si="29"/>
        <v/>
      </c>
      <c r="I100" s="65" t="str">
        <f t="shared" si="30"/>
        <v/>
      </c>
      <c r="J100" s="66" t="str">
        <f t="shared" si="31"/>
        <v/>
      </c>
      <c r="K100" s="67"/>
      <c r="L100" s="64"/>
      <c r="M100" s="64" t="str">
        <f t="shared" si="32"/>
        <v/>
      </c>
      <c r="N100" s="65" t="str">
        <f t="shared" si="33"/>
        <v/>
      </c>
      <c r="O100" s="65" t="str">
        <f t="shared" si="34"/>
        <v/>
      </c>
      <c r="P100" s="66" t="str">
        <f t="shared" si="35"/>
        <v/>
      </c>
      <c r="Q100" s="67"/>
      <c r="R100" s="68"/>
      <c r="S100" s="1">
        <f t="shared" si="36"/>
        <v>0</v>
      </c>
      <c r="T100" s="1">
        <f t="shared" si="37"/>
        <v>0</v>
      </c>
      <c r="U100" s="1">
        <f t="shared" si="38"/>
        <v>0</v>
      </c>
      <c r="V100" s="1">
        <f t="shared" si="39"/>
        <v>0</v>
      </c>
    </row>
    <row r="101" spans="1:22" ht="14.65" customHeight="1" x14ac:dyDescent="0.2">
      <c r="B101" s="16">
        <v>24</v>
      </c>
      <c r="C101" s="63"/>
      <c r="D101" s="64"/>
      <c r="E101" s="64"/>
      <c r="F101" s="64"/>
      <c r="G101" s="64" t="str">
        <f t="shared" si="28"/>
        <v/>
      </c>
      <c r="H101" s="65" t="str">
        <f t="shared" si="29"/>
        <v/>
      </c>
      <c r="I101" s="65" t="str">
        <f t="shared" si="30"/>
        <v/>
      </c>
      <c r="J101" s="66" t="str">
        <f t="shared" si="31"/>
        <v/>
      </c>
      <c r="K101" s="67"/>
      <c r="L101" s="64"/>
      <c r="M101" s="64" t="str">
        <f t="shared" si="32"/>
        <v/>
      </c>
      <c r="N101" s="65" t="str">
        <f t="shared" si="33"/>
        <v/>
      </c>
      <c r="O101" s="65" t="str">
        <f t="shared" si="34"/>
        <v/>
      </c>
      <c r="P101" s="66" t="str">
        <f t="shared" si="35"/>
        <v/>
      </c>
      <c r="Q101" s="67"/>
      <c r="R101" s="68"/>
      <c r="S101" s="1">
        <f t="shared" si="36"/>
        <v>0</v>
      </c>
      <c r="T101" s="1">
        <f t="shared" si="37"/>
        <v>0</v>
      </c>
      <c r="U101" s="1">
        <f t="shared" si="38"/>
        <v>0</v>
      </c>
      <c r="V101" s="1">
        <f t="shared" si="39"/>
        <v>0</v>
      </c>
    </row>
    <row r="102" spans="1:22" ht="14.65" customHeight="1" x14ac:dyDescent="0.2">
      <c r="B102" s="16">
        <v>25</v>
      </c>
      <c r="C102" s="63"/>
      <c r="D102" s="64"/>
      <c r="E102" s="64"/>
      <c r="F102" s="64"/>
      <c r="G102" s="64" t="str">
        <f t="shared" si="28"/>
        <v/>
      </c>
      <c r="H102" s="65" t="str">
        <f t="shared" si="29"/>
        <v/>
      </c>
      <c r="I102" s="65" t="str">
        <f t="shared" si="30"/>
        <v/>
      </c>
      <c r="J102" s="66" t="str">
        <f t="shared" si="31"/>
        <v/>
      </c>
      <c r="K102" s="67"/>
      <c r="L102" s="64"/>
      <c r="M102" s="64" t="str">
        <f t="shared" si="32"/>
        <v/>
      </c>
      <c r="N102" s="65" t="str">
        <f t="shared" si="33"/>
        <v/>
      </c>
      <c r="O102" s="65" t="str">
        <f t="shared" si="34"/>
        <v/>
      </c>
      <c r="P102" s="66" t="str">
        <f t="shared" si="35"/>
        <v/>
      </c>
      <c r="Q102" s="67"/>
      <c r="R102" s="68"/>
      <c r="S102" s="1">
        <f t="shared" si="36"/>
        <v>0</v>
      </c>
      <c r="T102" s="1">
        <f t="shared" si="37"/>
        <v>0</v>
      </c>
      <c r="U102" s="1">
        <f t="shared" si="38"/>
        <v>0</v>
      </c>
      <c r="V102" s="1">
        <f t="shared" si="39"/>
        <v>0</v>
      </c>
    </row>
    <row r="103" spans="1:22" ht="14.65" customHeight="1" x14ac:dyDescent="0.2">
      <c r="B103" s="16">
        <v>26</v>
      </c>
      <c r="C103" s="63"/>
      <c r="D103" s="64"/>
      <c r="E103" s="64"/>
      <c r="F103" s="64"/>
      <c r="G103" s="64" t="str">
        <f t="shared" si="28"/>
        <v/>
      </c>
      <c r="H103" s="65" t="str">
        <f t="shared" si="29"/>
        <v/>
      </c>
      <c r="I103" s="65" t="str">
        <f t="shared" si="30"/>
        <v/>
      </c>
      <c r="J103" s="66" t="str">
        <f t="shared" si="31"/>
        <v/>
      </c>
      <c r="K103" s="67"/>
      <c r="L103" s="64"/>
      <c r="M103" s="64" t="str">
        <f t="shared" si="32"/>
        <v/>
      </c>
      <c r="N103" s="65" t="str">
        <f t="shared" si="33"/>
        <v/>
      </c>
      <c r="O103" s="65" t="str">
        <f t="shared" si="34"/>
        <v/>
      </c>
      <c r="P103" s="66" t="str">
        <f t="shared" si="35"/>
        <v/>
      </c>
      <c r="Q103" s="67"/>
      <c r="R103" s="68"/>
      <c r="S103" s="1">
        <f t="shared" si="36"/>
        <v>0</v>
      </c>
      <c r="T103" s="1">
        <f t="shared" si="37"/>
        <v>0</v>
      </c>
      <c r="U103" s="1">
        <f t="shared" si="38"/>
        <v>0</v>
      </c>
      <c r="V103" s="1">
        <f t="shared" si="39"/>
        <v>0</v>
      </c>
    </row>
    <row r="104" spans="1:22" ht="14.65" customHeight="1" x14ac:dyDescent="0.2">
      <c r="B104" s="16">
        <v>27</v>
      </c>
      <c r="C104" s="63"/>
      <c r="D104" s="64"/>
      <c r="E104" s="64"/>
      <c r="F104" s="64"/>
      <c r="G104" s="64" t="str">
        <f t="shared" si="28"/>
        <v/>
      </c>
      <c r="H104" s="65" t="str">
        <f t="shared" si="29"/>
        <v/>
      </c>
      <c r="I104" s="65" t="str">
        <f t="shared" si="30"/>
        <v/>
      </c>
      <c r="J104" s="66" t="str">
        <f t="shared" si="31"/>
        <v/>
      </c>
      <c r="K104" s="67"/>
      <c r="L104" s="64"/>
      <c r="M104" s="64" t="str">
        <f t="shared" si="32"/>
        <v/>
      </c>
      <c r="N104" s="65" t="str">
        <f t="shared" si="33"/>
        <v/>
      </c>
      <c r="O104" s="65" t="str">
        <f t="shared" si="34"/>
        <v/>
      </c>
      <c r="P104" s="66" t="str">
        <f t="shared" si="35"/>
        <v/>
      </c>
      <c r="Q104" s="67"/>
      <c r="R104" s="68"/>
      <c r="S104" s="1">
        <f t="shared" si="36"/>
        <v>0</v>
      </c>
      <c r="T104" s="1">
        <f t="shared" si="37"/>
        <v>0</v>
      </c>
      <c r="U104" s="1">
        <f t="shared" si="38"/>
        <v>0</v>
      </c>
      <c r="V104" s="1">
        <f t="shared" si="39"/>
        <v>0</v>
      </c>
    </row>
    <row r="105" spans="1:22" ht="14.65" customHeight="1" x14ac:dyDescent="0.2">
      <c r="B105" s="16">
        <v>28</v>
      </c>
      <c r="C105" s="63"/>
      <c r="D105" s="64"/>
      <c r="E105" s="64"/>
      <c r="F105" s="64"/>
      <c r="G105" s="64" t="str">
        <f t="shared" si="28"/>
        <v/>
      </c>
      <c r="H105" s="65" t="str">
        <f t="shared" si="29"/>
        <v/>
      </c>
      <c r="I105" s="65" t="str">
        <f t="shared" si="30"/>
        <v/>
      </c>
      <c r="J105" s="66" t="str">
        <f t="shared" si="31"/>
        <v/>
      </c>
      <c r="K105" s="67"/>
      <c r="L105" s="64"/>
      <c r="M105" s="64" t="str">
        <f t="shared" si="32"/>
        <v/>
      </c>
      <c r="N105" s="65" t="str">
        <f t="shared" si="33"/>
        <v/>
      </c>
      <c r="O105" s="65" t="str">
        <f t="shared" si="34"/>
        <v/>
      </c>
      <c r="P105" s="66" t="str">
        <f t="shared" si="35"/>
        <v/>
      </c>
      <c r="Q105" s="67"/>
      <c r="R105" s="68"/>
      <c r="S105" s="1">
        <f t="shared" si="36"/>
        <v>0</v>
      </c>
      <c r="T105" s="1">
        <f t="shared" si="37"/>
        <v>0</v>
      </c>
      <c r="U105" s="1">
        <f t="shared" si="38"/>
        <v>0</v>
      </c>
      <c r="V105" s="1">
        <f t="shared" si="39"/>
        <v>0</v>
      </c>
    </row>
    <row r="106" spans="1:22" ht="14.65" customHeight="1" x14ac:dyDescent="0.2">
      <c r="B106" s="16">
        <v>29</v>
      </c>
      <c r="C106" s="63"/>
      <c r="D106" s="64"/>
      <c r="E106" s="64"/>
      <c r="F106" s="64"/>
      <c r="G106" s="64" t="str">
        <f t="shared" si="28"/>
        <v/>
      </c>
      <c r="H106" s="65" t="str">
        <f t="shared" si="29"/>
        <v/>
      </c>
      <c r="I106" s="65" t="str">
        <f t="shared" si="30"/>
        <v/>
      </c>
      <c r="J106" s="66" t="str">
        <f t="shared" si="31"/>
        <v/>
      </c>
      <c r="K106" s="67"/>
      <c r="L106" s="64"/>
      <c r="M106" s="64" t="str">
        <f t="shared" si="32"/>
        <v/>
      </c>
      <c r="N106" s="65" t="str">
        <f t="shared" si="33"/>
        <v/>
      </c>
      <c r="O106" s="65" t="str">
        <f t="shared" si="34"/>
        <v/>
      </c>
      <c r="P106" s="66" t="str">
        <f t="shared" si="35"/>
        <v/>
      </c>
      <c r="Q106" s="67"/>
      <c r="R106" s="68"/>
      <c r="S106" s="1">
        <f t="shared" si="36"/>
        <v>0</v>
      </c>
      <c r="T106" s="1">
        <f t="shared" si="37"/>
        <v>0</v>
      </c>
      <c r="U106" s="1">
        <f t="shared" si="38"/>
        <v>0</v>
      </c>
      <c r="V106" s="1">
        <f t="shared" si="39"/>
        <v>0</v>
      </c>
    </row>
    <row r="107" spans="1:22" ht="14.65" customHeight="1" x14ac:dyDescent="0.2">
      <c r="B107" s="50">
        <v>30</v>
      </c>
      <c r="C107" s="51"/>
      <c r="D107" s="52"/>
      <c r="E107" s="52"/>
      <c r="F107" s="52"/>
      <c r="G107" s="52" t="str">
        <f t="shared" si="28"/>
        <v/>
      </c>
      <c r="H107" s="53" t="str">
        <f t="shared" si="29"/>
        <v/>
      </c>
      <c r="I107" s="53" t="str">
        <f t="shared" si="30"/>
        <v/>
      </c>
      <c r="J107" s="54" t="str">
        <f t="shared" si="31"/>
        <v/>
      </c>
      <c r="K107" s="55"/>
      <c r="L107" s="52"/>
      <c r="M107" s="52" t="str">
        <f t="shared" si="32"/>
        <v/>
      </c>
      <c r="N107" s="53" t="str">
        <f t="shared" si="33"/>
        <v/>
      </c>
      <c r="O107" s="53" t="str">
        <f t="shared" si="34"/>
        <v/>
      </c>
      <c r="P107" s="54" t="str">
        <f t="shared" si="35"/>
        <v/>
      </c>
      <c r="Q107" s="55"/>
      <c r="R107" s="56"/>
      <c r="S107" s="1">
        <f t="shared" si="36"/>
        <v>0</v>
      </c>
      <c r="T107" s="1">
        <f t="shared" si="37"/>
        <v>0</v>
      </c>
      <c r="U107" s="1">
        <f t="shared" si="38"/>
        <v>0</v>
      </c>
      <c r="V107" s="1">
        <f t="shared" si="39"/>
        <v>0</v>
      </c>
    </row>
    <row r="108" spans="1:22" s="8" customFormat="1" ht="19.5" customHeight="1" x14ac:dyDescent="0.2"/>
    <row r="109" spans="1:22" ht="17.25" customHeight="1" x14ac:dyDescent="0.2">
      <c r="A109" s="83" t="s">
        <v>39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6"/>
    </row>
    <row r="110" spans="1:22" s="9" customFormat="1" ht="17.25" customHeight="1" x14ac:dyDescent="0.2">
      <c r="B110" s="13" t="str">
        <f>CONCATENATE("Projeto  : ", Projeto)</f>
        <v>Projeto  : HouseHub</v>
      </c>
      <c r="C110" s="11"/>
      <c r="D110" s="12" t="s">
        <v>4</v>
      </c>
      <c r="E110" s="94">
        <f>Data</f>
        <v>45755</v>
      </c>
      <c r="F110" s="94"/>
      <c r="G110" s="12"/>
      <c r="H110" s="12"/>
      <c r="I110" s="10" t="str">
        <f>CONCATENATE("Revisor : ",Revisor)</f>
        <v>Revisor : Kauã de Oliveira Santos Menezes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9"/>
    </row>
    <row r="111" spans="1:22" s="9" customFormat="1" ht="17.25" customHeight="1" x14ac:dyDescent="0.2">
      <c r="B111" s="11" t="str">
        <f>CONCATENATE("Responsável : ", Responsável)</f>
        <v>Responsável : Walter Henrique Dos Anjos Santos</v>
      </c>
      <c r="C111" s="14"/>
      <c r="D111" s="19"/>
      <c r="E111" s="15"/>
      <c r="F111" s="15"/>
      <c r="G111" s="15"/>
      <c r="H111" s="15"/>
      <c r="I111" s="10" t="s">
        <v>80</v>
      </c>
      <c r="J111" s="15"/>
      <c r="K111" s="95">
        <f>Revisão</f>
        <v>45755</v>
      </c>
      <c r="L111" s="95"/>
      <c r="M111" s="15"/>
      <c r="N111" s="15"/>
      <c r="O111" s="15"/>
      <c r="P111" s="15"/>
      <c r="Q111" s="15"/>
      <c r="R111" s="15"/>
      <c r="S111" s="19"/>
      <c r="T111" s="19"/>
    </row>
    <row r="112" spans="1:22" s="9" customFormat="1" ht="12" customHeight="1" x14ac:dyDescent="0.2">
      <c r="B112" s="92" t="s">
        <v>0</v>
      </c>
      <c r="C112" s="84" t="s">
        <v>40</v>
      </c>
      <c r="D112" s="86" t="s">
        <v>3</v>
      </c>
      <c r="E112" s="88" t="s">
        <v>87</v>
      </c>
      <c r="F112" s="89"/>
      <c r="G112" s="89"/>
      <c r="H112" s="89"/>
      <c r="I112" s="89"/>
      <c r="J112" s="90"/>
      <c r="K112" s="91" t="s">
        <v>88</v>
      </c>
      <c r="L112" s="89"/>
      <c r="M112" s="89"/>
      <c r="N112" s="89"/>
      <c r="O112" s="89"/>
      <c r="P112" s="90"/>
      <c r="Q112" s="22"/>
      <c r="R112" s="21"/>
      <c r="S112" s="9" t="s">
        <v>41</v>
      </c>
      <c r="T112" s="9" t="s">
        <v>42</v>
      </c>
      <c r="U112" s="9" t="s">
        <v>43</v>
      </c>
      <c r="V112" s="9" t="s">
        <v>44</v>
      </c>
    </row>
    <row r="113" spans="2:22" ht="12" customHeight="1" x14ac:dyDescent="0.2">
      <c r="B113" s="93"/>
      <c r="C113" s="85"/>
      <c r="D113" s="87"/>
      <c r="E113" s="69" t="s">
        <v>36</v>
      </c>
      <c r="F113" s="70" t="s">
        <v>37</v>
      </c>
      <c r="G113" s="70" t="s">
        <v>35</v>
      </c>
      <c r="H113" s="70" t="s">
        <v>1</v>
      </c>
      <c r="I113" s="71" t="s">
        <v>38</v>
      </c>
      <c r="J113" s="72" t="s">
        <v>2</v>
      </c>
      <c r="K113" s="73" t="s">
        <v>36</v>
      </c>
      <c r="L113" s="70" t="s">
        <v>37</v>
      </c>
      <c r="M113" s="70" t="s">
        <v>35</v>
      </c>
      <c r="N113" s="70" t="s">
        <v>1</v>
      </c>
      <c r="O113" s="71" t="s">
        <v>38</v>
      </c>
      <c r="P113" s="72" t="s">
        <v>2</v>
      </c>
      <c r="Q113" s="20"/>
      <c r="R113" s="7"/>
    </row>
    <row r="114" spans="2:22" ht="14.65" customHeight="1" x14ac:dyDescent="0.2">
      <c r="B114" s="16">
        <v>1</v>
      </c>
      <c r="C114" s="57"/>
      <c r="D114" s="58"/>
      <c r="E114" s="58"/>
      <c r="F114" s="58"/>
      <c r="G114" s="58" t="str">
        <f>CONCATENATE(D114,H114)</f>
        <v/>
      </c>
      <c r="H114" s="59" t="str">
        <f>IF(ISBLANK(F114),"",
IF(D114="EE",IF(F114&gt;=3,IF(E114&gt;=5,"H","A"),
IF(F114&gt;=2,IF(E114&gt;=16,"H",IF(E114&lt;=4,"L","A")),
IF(E114&lt;=15,"L","A"))),
IF(OR(D114="SE",D114="CE"),IF(F114&gt;=4,IF(E114&gt;=6,"H","A"),
IF(F114&gt;=2,IF(E114&gt;=20,"H",IF(E114&lt;=5,"L","A")),
IF(E114&lt;=19,"L","A"))),
IF(OR(D114="ALI",D114="AIE"),IF(F114&gt;=6,IF(E114&gt;=20,"H","A"),
IF(F114&gt;=2,IF(E114&gt;=51,"H",IF(E114&lt;=19,"L","A")),
IF(E114&lt;=50,"L","A")))))))</f>
        <v/>
      </c>
      <c r="I114" s="59" t="str">
        <f>IF(H114="L","Baixa",IF(H114="A","Média",IF(H114="","","Alta")))</f>
        <v/>
      </c>
      <c r="J114" s="60" t="str">
        <f>IF(ISBLANK(F114),"",
 IF(D114="ALI",IF(H114="L",7, IF(H114="A",10,15)),
 IF(D114="AIE",IF(H114="L",5, IF(H114="A",7,10)),
 IF(D114="SE",IF(H114="L",4, IF(H114="A",5,7 )),
 IF(OR(D114="EE",D114="CE"),IF(H114="L",3,IF(H114="A",4,6)))))))</f>
        <v/>
      </c>
      <c r="K114" s="61"/>
      <c r="L114" s="58"/>
      <c r="M114" s="58" t="str">
        <f>CONCATENATE(D114,N114)</f>
        <v/>
      </c>
      <c r="N114" s="59" t="str">
        <f>IF(ISBLANK(L114),"",
IF(D114="EE",IF(L114&gt;=3,IF(K114&gt;=5,"H","A"),
IF(L114&gt;=2,IF(K114&gt;=16,"H",IF(K114&lt;=4,"L","A")),
IF(K114&lt;=15,"L","A"))),
IF(OR(D114="SE",D114="CE"),IF(L114&gt;=4,IF(K114&gt;=6,"H","A"),
IF(L114&gt;=2,IF(K114&gt;=20,"H",IF(K114&lt;=5,"L","A")),
IF(K114&lt;=19,"L","A"))),
IF(OR(D114="ALI",D114="AIE"),IF(L114&gt;=6,IF(K114&gt;=20,"H","A"),
IF(L114&gt;=2,IF(K114&gt;=51,"H",IF(K114&lt;=19,"L","A")),
IF(K114&lt;=50,"L","A")))))))</f>
        <v/>
      </c>
      <c r="O114" s="59" t="str">
        <f>IF(N114="L","Baixa",IF(N114="A","Média",IF(N114="","","Alta")))</f>
        <v/>
      </c>
      <c r="P114" s="60" t="str">
        <f>IF(ISBLANK(L114),"",
 IF(D114="ALI",IF(N114="L",7, IF(N114="A",10,15)),
 IF(D114="AIE",IF(N114="L",5, IF(N114="A",7,10)),
 IF(D114="SE",IF(N114="L",4, IF(N114="A",5,7 )),
 IF(OR(D114="EE",D114="CE"),IF(N114="L",3,IF(N114="A",4,6)))))))</f>
        <v/>
      </c>
      <c r="Q114" s="61"/>
      <c r="R114" s="62"/>
      <c r="S114" s="1">
        <f>IF(AND($P114="",$J114&lt;&gt;""),$J114,0)</f>
        <v>0</v>
      </c>
      <c r="T114" s="1">
        <f>IF(OR($P114="",$J114=""),0,$J114)</f>
        <v>0</v>
      </c>
      <c r="U114" s="1">
        <f>IF(OR($P114="",$J114=""),0,$P114)</f>
        <v>0</v>
      </c>
      <c r="V114" s="1">
        <f>IF(AND($J114="",$P114&lt;&gt;""),$P114,0)</f>
        <v>0</v>
      </c>
    </row>
    <row r="115" spans="2:22" ht="14.65" customHeight="1" x14ac:dyDescent="0.2">
      <c r="B115" s="16">
        <v>2</v>
      </c>
      <c r="C115" s="63"/>
      <c r="D115" s="64"/>
      <c r="E115" s="64"/>
      <c r="F115" s="64"/>
      <c r="G115" s="64" t="str">
        <f t="shared" ref="G115:G143" si="40">CONCATENATE(D115,H115)</f>
        <v/>
      </c>
      <c r="H115" s="65" t="str">
        <f t="shared" ref="H115:H143" si="41">IF(ISBLANK(F115),"",
IF(D115="EE",IF(F115&gt;=3,IF(E115&gt;=5,"H","A"),
IF(F115&gt;=2,IF(E115&gt;=16,"H",IF(E115&lt;=4,"L","A")),
IF(E115&lt;=15,"L","A"))),
IF(OR(D115="SE",D115="CE"),IF(F115&gt;=4,IF(E115&gt;=6,"H","A"),
IF(F115&gt;=2,IF(E115&gt;=20,"H",IF(E115&lt;=5,"L","A")),
IF(E115&lt;=19,"L","A"))),
IF(OR(D115="ALI",D115="AIE"),IF(F115&gt;=6,IF(E115&gt;=20,"H","A"),
IF(F115&gt;=2,IF(E115&gt;=51,"H",IF(E115&lt;=19,"L","A")),
IF(E115&lt;=50,"L","A")))))))</f>
        <v/>
      </c>
      <c r="I115" s="65" t="str">
        <f t="shared" ref="I115:I143" si="42">IF(H115="L","Baixa",IF(H115="A","Média",IF(H115="","","Alta")))</f>
        <v/>
      </c>
      <c r="J115" s="66" t="str">
        <f t="shared" ref="J115:J143" si="43">IF(ISBLANK(F115),"",
 IF(D115="ALI",IF(H115="L",7, IF(H115="A",10,15)),
 IF(D115="AIE",IF(H115="L",5, IF(H115="A",7,10)),
 IF(D115="SE",IF(H115="L",4, IF(H115="A",5,7 )),
 IF(OR(D115="EE",D115="CE"),IF(H115="L",3,IF(H115="A",4,6)))))))</f>
        <v/>
      </c>
      <c r="K115" s="67"/>
      <c r="L115" s="64"/>
      <c r="M115" s="64" t="str">
        <f t="shared" ref="M115:M143" si="44">CONCATENATE(D115,N115)</f>
        <v/>
      </c>
      <c r="N115" s="65" t="str">
        <f t="shared" ref="N115:N143" si="45">IF(ISBLANK(L115),"",
IF(D115="EE",IF(L115&gt;=3,IF(K115&gt;=5,"H","A"),
IF(L115&gt;=2,IF(K115&gt;=16,"H",IF(K115&lt;=4,"L","A")),
IF(K115&lt;=15,"L","A"))),
IF(OR(D115="SE",D115="CE"),IF(L115&gt;=4,IF(K115&gt;=6,"H","A"),
IF(L115&gt;=2,IF(K115&gt;=20,"H",IF(K115&lt;=5,"L","A")),
IF(K115&lt;=19,"L","A"))),
IF(OR(D115="ALI",D115="AIE"),IF(L115&gt;=6,IF(K115&gt;=20,"H","A"),
IF(L115&gt;=2,IF(K115&gt;=51,"H",IF(K115&lt;=19,"L","A")),
IF(K115&lt;=50,"L","A")))))))</f>
        <v/>
      </c>
      <c r="O115" s="65" t="str">
        <f t="shared" ref="O115:O143" si="46">IF(N115="L","Baixa",IF(N115="A","Média",IF(N115="","","Alta")))</f>
        <v/>
      </c>
      <c r="P115" s="66" t="str">
        <f t="shared" ref="P115:P143" si="47">IF(ISBLANK(L115),"",
 IF(D115="ALI",IF(N115="L",7, IF(N115="A",10,15)),
 IF(D115="AIE",IF(N115="L",5, IF(N115="A",7,10)),
 IF(D115="SE",IF(N115="L",4, IF(N115="A",5,7 )),
 IF(OR(D115="EE",D115="CE"),IF(N115="L",3,IF(N115="A",4,6)))))))</f>
        <v/>
      </c>
      <c r="Q115" s="67"/>
      <c r="R115" s="68"/>
      <c r="S115" s="1">
        <f t="shared" ref="S115:S143" si="48">IF(AND($P115="",$J115&lt;&gt;""),$J115,0)</f>
        <v>0</v>
      </c>
      <c r="T115" s="1">
        <f t="shared" ref="T115:T143" si="49">IF(OR($P115="",$J115=""),0,$J115)</f>
        <v>0</v>
      </c>
      <c r="U115" s="1">
        <f t="shared" ref="U115:U143" si="50">IF(OR($P115="",$J115=""),0,$P115)</f>
        <v>0</v>
      </c>
      <c r="V115" s="1">
        <f t="shared" ref="V115:V143" si="51">IF(AND($J115="",$P115&lt;&gt;""),$P115,0)</f>
        <v>0</v>
      </c>
    </row>
    <row r="116" spans="2:22" ht="14.65" customHeight="1" x14ac:dyDescent="0.2">
      <c r="B116" s="16">
        <v>3</v>
      </c>
      <c r="C116" s="63"/>
      <c r="D116" s="64"/>
      <c r="E116" s="64"/>
      <c r="F116" s="64"/>
      <c r="G116" s="64" t="str">
        <f t="shared" si="40"/>
        <v/>
      </c>
      <c r="H116" s="65" t="str">
        <f t="shared" si="41"/>
        <v/>
      </c>
      <c r="I116" s="65" t="str">
        <f t="shared" si="42"/>
        <v/>
      </c>
      <c r="J116" s="66" t="str">
        <f t="shared" si="43"/>
        <v/>
      </c>
      <c r="K116" s="67"/>
      <c r="L116" s="64"/>
      <c r="M116" s="64" t="str">
        <f t="shared" si="44"/>
        <v/>
      </c>
      <c r="N116" s="65" t="str">
        <f t="shared" si="45"/>
        <v/>
      </c>
      <c r="O116" s="65" t="str">
        <f t="shared" si="46"/>
        <v/>
      </c>
      <c r="P116" s="66" t="str">
        <f t="shared" si="47"/>
        <v/>
      </c>
      <c r="Q116" s="67"/>
      <c r="R116" s="68"/>
      <c r="S116" s="1">
        <f t="shared" si="48"/>
        <v>0</v>
      </c>
      <c r="T116" s="1">
        <f t="shared" si="49"/>
        <v>0</v>
      </c>
      <c r="U116" s="1">
        <f t="shared" si="50"/>
        <v>0</v>
      </c>
      <c r="V116" s="1">
        <f t="shared" si="51"/>
        <v>0</v>
      </c>
    </row>
    <row r="117" spans="2:22" ht="14.65" customHeight="1" x14ac:dyDescent="0.2">
      <c r="B117" s="16">
        <v>4</v>
      </c>
      <c r="C117" s="63"/>
      <c r="D117" s="64"/>
      <c r="E117" s="64"/>
      <c r="F117" s="64"/>
      <c r="G117" s="64" t="str">
        <f t="shared" si="40"/>
        <v/>
      </c>
      <c r="H117" s="65" t="str">
        <f t="shared" si="41"/>
        <v/>
      </c>
      <c r="I117" s="65" t="str">
        <f t="shared" si="42"/>
        <v/>
      </c>
      <c r="J117" s="66" t="str">
        <f t="shared" si="43"/>
        <v/>
      </c>
      <c r="K117" s="67"/>
      <c r="L117" s="64"/>
      <c r="M117" s="64" t="str">
        <f t="shared" si="44"/>
        <v/>
      </c>
      <c r="N117" s="65" t="str">
        <f t="shared" si="45"/>
        <v/>
      </c>
      <c r="O117" s="65" t="str">
        <f t="shared" si="46"/>
        <v/>
      </c>
      <c r="P117" s="66" t="str">
        <f t="shared" si="47"/>
        <v/>
      </c>
      <c r="Q117" s="67"/>
      <c r="R117" s="68"/>
      <c r="S117" s="1">
        <f t="shared" si="48"/>
        <v>0</v>
      </c>
      <c r="T117" s="1">
        <f t="shared" si="49"/>
        <v>0</v>
      </c>
      <c r="U117" s="1">
        <f t="shared" si="50"/>
        <v>0</v>
      </c>
      <c r="V117" s="1">
        <f t="shared" si="51"/>
        <v>0</v>
      </c>
    </row>
    <row r="118" spans="2:22" ht="14.65" customHeight="1" x14ac:dyDescent="0.2">
      <c r="B118" s="16">
        <v>5</v>
      </c>
      <c r="C118" s="63"/>
      <c r="D118" s="64"/>
      <c r="E118" s="64"/>
      <c r="F118" s="64"/>
      <c r="G118" s="64" t="str">
        <f t="shared" si="40"/>
        <v/>
      </c>
      <c r="H118" s="65" t="str">
        <f t="shared" si="41"/>
        <v/>
      </c>
      <c r="I118" s="65" t="str">
        <f t="shared" si="42"/>
        <v/>
      </c>
      <c r="J118" s="66" t="str">
        <f t="shared" si="43"/>
        <v/>
      </c>
      <c r="K118" s="67"/>
      <c r="L118" s="64"/>
      <c r="M118" s="64" t="str">
        <f t="shared" si="44"/>
        <v/>
      </c>
      <c r="N118" s="65" t="str">
        <f t="shared" si="45"/>
        <v/>
      </c>
      <c r="O118" s="65" t="str">
        <f t="shared" si="46"/>
        <v/>
      </c>
      <c r="P118" s="66" t="str">
        <f t="shared" si="47"/>
        <v/>
      </c>
      <c r="Q118" s="67"/>
      <c r="R118" s="68"/>
      <c r="S118" s="1">
        <f t="shared" si="48"/>
        <v>0</v>
      </c>
      <c r="T118" s="1">
        <f t="shared" si="49"/>
        <v>0</v>
      </c>
      <c r="U118" s="1">
        <f t="shared" si="50"/>
        <v>0</v>
      </c>
      <c r="V118" s="1">
        <f t="shared" si="51"/>
        <v>0</v>
      </c>
    </row>
    <row r="119" spans="2:22" ht="14.65" customHeight="1" x14ac:dyDescent="0.2">
      <c r="B119" s="16">
        <v>6</v>
      </c>
      <c r="C119" s="63"/>
      <c r="D119" s="64"/>
      <c r="E119" s="64"/>
      <c r="F119" s="64"/>
      <c r="G119" s="64" t="str">
        <f t="shared" si="40"/>
        <v/>
      </c>
      <c r="H119" s="65" t="str">
        <f t="shared" si="41"/>
        <v/>
      </c>
      <c r="I119" s="65" t="str">
        <f t="shared" si="42"/>
        <v/>
      </c>
      <c r="J119" s="66" t="str">
        <f t="shared" si="43"/>
        <v/>
      </c>
      <c r="K119" s="67"/>
      <c r="L119" s="64"/>
      <c r="M119" s="64" t="str">
        <f t="shared" si="44"/>
        <v/>
      </c>
      <c r="N119" s="65" t="str">
        <f t="shared" si="45"/>
        <v/>
      </c>
      <c r="O119" s="65" t="str">
        <f t="shared" si="46"/>
        <v/>
      </c>
      <c r="P119" s="66" t="str">
        <f t="shared" si="47"/>
        <v/>
      </c>
      <c r="Q119" s="67"/>
      <c r="R119" s="68"/>
      <c r="S119" s="1">
        <f t="shared" si="48"/>
        <v>0</v>
      </c>
      <c r="T119" s="1">
        <f t="shared" si="49"/>
        <v>0</v>
      </c>
      <c r="U119" s="1">
        <f t="shared" si="50"/>
        <v>0</v>
      </c>
      <c r="V119" s="1">
        <f t="shared" si="51"/>
        <v>0</v>
      </c>
    </row>
    <row r="120" spans="2:22" ht="14.65" customHeight="1" x14ac:dyDescent="0.2">
      <c r="B120" s="16">
        <v>7</v>
      </c>
      <c r="C120" s="63"/>
      <c r="D120" s="64"/>
      <c r="E120" s="64"/>
      <c r="F120" s="64"/>
      <c r="G120" s="64" t="str">
        <f t="shared" si="40"/>
        <v/>
      </c>
      <c r="H120" s="65" t="str">
        <f t="shared" si="41"/>
        <v/>
      </c>
      <c r="I120" s="65" t="str">
        <f t="shared" si="42"/>
        <v/>
      </c>
      <c r="J120" s="66" t="str">
        <f t="shared" si="43"/>
        <v/>
      </c>
      <c r="K120" s="67"/>
      <c r="L120" s="64"/>
      <c r="M120" s="64" t="str">
        <f t="shared" si="44"/>
        <v/>
      </c>
      <c r="N120" s="65" t="str">
        <f t="shared" si="45"/>
        <v/>
      </c>
      <c r="O120" s="65" t="str">
        <f t="shared" si="46"/>
        <v/>
      </c>
      <c r="P120" s="66" t="str">
        <f t="shared" si="47"/>
        <v/>
      </c>
      <c r="Q120" s="67"/>
      <c r="R120" s="68"/>
      <c r="S120" s="1">
        <f t="shared" si="48"/>
        <v>0</v>
      </c>
      <c r="T120" s="1">
        <f t="shared" si="49"/>
        <v>0</v>
      </c>
      <c r="U120" s="1">
        <f t="shared" si="50"/>
        <v>0</v>
      </c>
      <c r="V120" s="1">
        <f t="shared" si="51"/>
        <v>0</v>
      </c>
    </row>
    <row r="121" spans="2:22" ht="14.65" customHeight="1" x14ac:dyDescent="0.2">
      <c r="B121" s="16">
        <v>8</v>
      </c>
      <c r="C121" s="63"/>
      <c r="D121" s="64"/>
      <c r="E121" s="64"/>
      <c r="F121" s="64"/>
      <c r="G121" s="64" t="str">
        <f t="shared" si="40"/>
        <v/>
      </c>
      <c r="H121" s="65" t="str">
        <f t="shared" si="41"/>
        <v/>
      </c>
      <c r="I121" s="65" t="str">
        <f t="shared" si="42"/>
        <v/>
      </c>
      <c r="J121" s="66" t="str">
        <f t="shared" si="43"/>
        <v/>
      </c>
      <c r="K121" s="67"/>
      <c r="L121" s="64"/>
      <c r="M121" s="64" t="str">
        <f t="shared" si="44"/>
        <v/>
      </c>
      <c r="N121" s="65" t="str">
        <f t="shared" si="45"/>
        <v/>
      </c>
      <c r="O121" s="65" t="str">
        <f t="shared" si="46"/>
        <v/>
      </c>
      <c r="P121" s="66" t="str">
        <f t="shared" si="47"/>
        <v/>
      </c>
      <c r="Q121" s="67"/>
      <c r="R121" s="68"/>
      <c r="S121" s="1">
        <f t="shared" si="48"/>
        <v>0</v>
      </c>
      <c r="T121" s="1">
        <f t="shared" si="49"/>
        <v>0</v>
      </c>
      <c r="U121" s="1">
        <f t="shared" si="50"/>
        <v>0</v>
      </c>
      <c r="V121" s="1">
        <f t="shared" si="51"/>
        <v>0</v>
      </c>
    </row>
    <row r="122" spans="2:22" ht="14.65" customHeight="1" x14ac:dyDescent="0.2">
      <c r="B122" s="16">
        <v>9</v>
      </c>
      <c r="C122" s="63"/>
      <c r="D122" s="64"/>
      <c r="E122" s="64"/>
      <c r="F122" s="64"/>
      <c r="G122" s="64" t="str">
        <f t="shared" si="40"/>
        <v/>
      </c>
      <c r="H122" s="65" t="str">
        <f t="shared" si="41"/>
        <v/>
      </c>
      <c r="I122" s="65" t="str">
        <f t="shared" si="42"/>
        <v/>
      </c>
      <c r="J122" s="66" t="str">
        <f t="shared" si="43"/>
        <v/>
      </c>
      <c r="K122" s="67"/>
      <c r="L122" s="64"/>
      <c r="M122" s="64" t="str">
        <f t="shared" si="44"/>
        <v/>
      </c>
      <c r="N122" s="65" t="str">
        <f t="shared" si="45"/>
        <v/>
      </c>
      <c r="O122" s="65" t="str">
        <f t="shared" si="46"/>
        <v/>
      </c>
      <c r="P122" s="66" t="str">
        <f t="shared" si="47"/>
        <v/>
      </c>
      <c r="Q122" s="67"/>
      <c r="R122" s="68"/>
      <c r="S122" s="1">
        <f t="shared" si="48"/>
        <v>0</v>
      </c>
      <c r="T122" s="1">
        <f t="shared" si="49"/>
        <v>0</v>
      </c>
      <c r="U122" s="1">
        <f t="shared" si="50"/>
        <v>0</v>
      </c>
      <c r="V122" s="1">
        <f t="shared" si="51"/>
        <v>0</v>
      </c>
    </row>
    <row r="123" spans="2:22" ht="14.65" customHeight="1" x14ac:dyDescent="0.2">
      <c r="B123" s="16">
        <v>10</v>
      </c>
      <c r="C123" s="63"/>
      <c r="D123" s="64"/>
      <c r="E123" s="64"/>
      <c r="F123" s="64"/>
      <c r="G123" s="64" t="str">
        <f t="shared" si="40"/>
        <v/>
      </c>
      <c r="H123" s="65" t="str">
        <f t="shared" si="41"/>
        <v/>
      </c>
      <c r="I123" s="65" t="str">
        <f t="shared" si="42"/>
        <v/>
      </c>
      <c r="J123" s="66" t="str">
        <f t="shared" si="43"/>
        <v/>
      </c>
      <c r="K123" s="67"/>
      <c r="L123" s="64"/>
      <c r="M123" s="64" t="str">
        <f t="shared" si="44"/>
        <v/>
      </c>
      <c r="N123" s="65" t="str">
        <f t="shared" si="45"/>
        <v/>
      </c>
      <c r="O123" s="65" t="str">
        <f t="shared" si="46"/>
        <v/>
      </c>
      <c r="P123" s="66" t="str">
        <f t="shared" si="47"/>
        <v/>
      </c>
      <c r="Q123" s="67"/>
      <c r="R123" s="68"/>
      <c r="S123" s="1">
        <f t="shared" si="48"/>
        <v>0</v>
      </c>
      <c r="T123" s="1">
        <f t="shared" si="49"/>
        <v>0</v>
      </c>
      <c r="U123" s="1">
        <f t="shared" si="50"/>
        <v>0</v>
      </c>
      <c r="V123" s="1">
        <f t="shared" si="51"/>
        <v>0</v>
      </c>
    </row>
    <row r="124" spans="2:22" ht="14.65" customHeight="1" x14ac:dyDescent="0.2">
      <c r="B124" s="16">
        <v>11</v>
      </c>
      <c r="C124" s="63"/>
      <c r="D124" s="64"/>
      <c r="E124" s="64"/>
      <c r="F124" s="64"/>
      <c r="G124" s="64" t="str">
        <f t="shared" si="40"/>
        <v/>
      </c>
      <c r="H124" s="65" t="str">
        <f t="shared" si="41"/>
        <v/>
      </c>
      <c r="I124" s="65" t="str">
        <f t="shared" si="42"/>
        <v/>
      </c>
      <c r="J124" s="66" t="str">
        <f t="shared" si="43"/>
        <v/>
      </c>
      <c r="K124" s="67"/>
      <c r="L124" s="64"/>
      <c r="M124" s="64" t="str">
        <f t="shared" si="44"/>
        <v/>
      </c>
      <c r="N124" s="65" t="str">
        <f t="shared" si="45"/>
        <v/>
      </c>
      <c r="O124" s="65" t="str">
        <f t="shared" si="46"/>
        <v/>
      </c>
      <c r="P124" s="66" t="str">
        <f t="shared" si="47"/>
        <v/>
      </c>
      <c r="Q124" s="67"/>
      <c r="R124" s="68"/>
      <c r="S124" s="1">
        <f t="shared" si="48"/>
        <v>0</v>
      </c>
      <c r="T124" s="1">
        <f t="shared" si="49"/>
        <v>0</v>
      </c>
      <c r="U124" s="1">
        <f t="shared" si="50"/>
        <v>0</v>
      </c>
      <c r="V124" s="1">
        <f t="shared" si="51"/>
        <v>0</v>
      </c>
    </row>
    <row r="125" spans="2:22" ht="14.65" customHeight="1" x14ac:dyDescent="0.2">
      <c r="B125" s="16">
        <v>12</v>
      </c>
      <c r="C125" s="63"/>
      <c r="D125" s="64"/>
      <c r="E125" s="64"/>
      <c r="F125" s="64"/>
      <c r="G125" s="64" t="str">
        <f t="shared" si="40"/>
        <v/>
      </c>
      <c r="H125" s="65" t="str">
        <f t="shared" si="41"/>
        <v/>
      </c>
      <c r="I125" s="65" t="str">
        <f t="shared" si="42"/>
        <v/>
      </c>
      <c r="J125" s="66" t="str">
        <f t="shared" si="43"/>
        <v/>
      </c>
      <c r="K125" s="67"/>
      <c r="L125" s="64"/>
      <c r="M125" s="64" t="str">
        <f t="shared" si="44"/>
        <v/>
      </c>
      <c r="N125" s="65" t="str">
        <f t="shared" si="45"/>
        <v/>
      </c>
      <c r="O125" s="65" t="str">
        <f t="shared" si="46"/>
        <v/>
      </c>
      <c r="P125" s="66" t="str">
        <f t="shared" si="47"/>
        <v/>
      </c>
      <c r="Q125" s="67"/>
      <c r="R125" s="68"/>
      <c r="S125" s="1">
        <f t="shared" si="48"/>
        <v>0</v>
      </c>
      <c r="T125" s="1">
        <f t="shared" si="49"/>
        <v>0</v>
      </c>
      <c r="U125" s="1">
        <f t="shared" si="50"/>
        <v>0</v>
      </c>
      <c r="V125" s="1">
        <f t="shared" si="51"/>
        <v>0</v>
      </c>
    </row>
    <row r="126" spans="2:22" ht="14.65" customHeight="1" x14ac:dyDescent="0.2">
      <c r="B126" s="16">
        <v>13</v>
      </c>
      <c r="C126" s="63"/>
      <c r="D126" s="64"/>
      <c r="E126" s="64"/>
      <c r="F126" s="64"/>
      <c r="G126" s="64" t="str">
        <f t="shared" si="40"/>
        <v/>
      </c>
      <c r="H126" s="65" t="str">
        <f t="shared" si="41"/>
        <v/>
      </c>
      <c r="I126" s="65" t="str">
        <f t="shared" si="42"/>
        <v/>
      </c>
      <c r="J126" s="66" t="str">
        <f t="shared" si="43"/>
        <v/>
      </c>
      <c r="K126" s="67"/>
      <c r="L126" s="64"/>
      <c r="M126" s="64" t="str">
        <f t="shared" si="44"/>
        <v/>
      </c>
      <c r="N126" s="65" t="str">
        <f t="shared" si="45"/>
        <v/>
      </c>
      <c r="O126" s="65" t="str">
        <f t="shared" si="46"/>
        <v/>
      </c>
      <c r="P126" s="66" t="str">
        <f t="shared" si="47"/>
        <v/>
      </c>
      <c r="Q126" s="67"/>
      <c r="R126" s="68"/>
      <c r="S126" s="1">
        <f t="shared" si="48"/>
        <v>0</v>
      </c>
      <c r="T126" s="1">
        <f t="shared" si="49"/>
        <v>0</v>
      </c>
      <c r="U126" s="1">
        <f t="shared" si="50"/>
        <v>0</v>
      </c>
      <c r="V126" s="1">
        <f t="shared" si="51"/>
        <v>0</v>
      </c>
    </row>
    <row r="127" spans="2:22" ht="14.65" customHeight="1" x14ac:dyDescent="0.2">
      <c r="B127" s="16">
        <v>14</v>
      </c>
      <c r="C127" s="63"/>
      <c r="D127" s="64"/>
      <c r="E127" s="64"/>
      <c r="F127" s="64"/>
      <c r="G127" s="64" t="str">
        <f t="shared" si="40"/>
        <v/>
      </c>
      <c r="H127" s="65" t="str">
        <f t="shared" si="41"/>
        <v/>
      </c>
      <c r="I127" s="65" t="str">
        <f t="shared" si="42"/>
        <v/>
      </c>
      <c r="J127" s="66" t="str">
        <f t="shared" si="43"/>
        <v/>
      </c>
      <c r="K127" s="67"/>
      <c r="L127" s="64"/>
      <c r="M127" s="64" t="str">
        <f t="shared" si="44"/>
        <v/>
      </c>
      <c r="N127" s="65" t="str">
        <f t="shared" si="45"/>
        <v/>
      </c>
      <c r="O127" s="65" t="str">
        <f t="shared" si="46"/>
        <v/>
      </c>
      <c r="P127" s="66" t="str">
        <f t="shared" si="47"/>
        <v/>
      </c>
      <c r="Q127" s="67"/>
      <c r="R127" s="68"/>
      <c r="S127" s="1">
        <f t="shared" si="48"/>
        <v>0</v>
      </c>
      <c r="T127" s="1">
        <f t="shared" si="49"/>
        <v>0</v>
      </c>
      <c r="U127" s="1">
        <f t="shared" si="50"/>
        <v>0</v>
      </c>
      <c r="V127" s="1">
        <f t="shared" si="51"/>
        <v>0</v>
      </c>
    </row>
    <row r="128" spans="2:22" ht="14.65" customHeight="1" x14ac:dyDescent="0.2">
      <c r="B128" s="16">
        <v>15</v>
      </c>
      <c r="C128" s="63"/>
      <c r="D128" s="64"/>
      <c r="E128" s="64"/>
      <c r="F128" s="64"/>
      <c r="G128" s="64" t="str">
        <f t="shared" si="40"/>
        <v/>
      </c>
      <c r="H128" s="65" t="str">
        <f t="shared" si="41"/>
        <v/>
      </c>
      <c r="I128" s="65" t="str">
        <f t="shared" si="42"/>
        <v/>
      </c>
      <c r="J128" s="66" t="str">
        <f t="shared" si="43"/>
        <v/>
      </c>
      <c r="K128" s="67"/>
      <c r="L128" s="64"/>
      <c r="M128" s="64" t="str">
        <f t="shared" si="44"/>
        <v/>
      </c>
      <c r="N128" s="65" t="str">
        <f t="shared" si="45"/>
        <v/>
      </c>
      <c r="O128" s="65" t="str">
        <f t="shared" si="46"/>
        <v/>
      </c>
      <c r="P128" s="66" t="str">
        <f t="shared" si="47"/>
        <v/>
      </c>
      <c r="Q128" s="67"/>
      <c r="R128" s="68"/>
      <c r="S128" s="1">
        <f t="shared" si="48"/>
        <v>0</v>
      </c>
      <c r="T128" s="1">
        <f t="shared" si="49"/>
        <v>0</v>
      </c>
      <c r="U128" s="1">
        <f t="shared" si="50"/>
        <v>0</v>
      </c>
      <c r="V128" s="1">
        <f t="shared" si="51"/>
        <v>0</v>
      </c>
    </row>
    <row r="129" spans="2:22" ht="14.65" customHeight="1" x14ac:dyDescent="0.2">
      <c r="B129" s="16">
        <v>16</v>
      </c>
      <c r="C129" s="63"/>
      <c r="D129" s="64"/>
      <c r="E129" s="64"/>
      <c r="F129" s="64"/>
      <c r="G129" s="64" t="str">
        <f t="shared" si="40"/>
        <v/>
      </c>
      <c r="H129" s="65" t="str">
        <f t="shared" si="41"/>
        <v/>
      </c>
      <c r="I129" s="65" t="str">
        <f t="shared" si="42"/>
        <v/>
      </c>
      <c r="J129" s="66" t="str">
        <f t="shared" si="43"/>
        <v/>
      </c>
      <c r="K129" s="67"/>
      <c r="L129" s="64"/>
      <c r="M129" s="64" t="str">
        <f t="shared" si="44"/>
        <v/>
      </c>
      <c r="N129" s="65" t="str">
        <f t="shared" si="45"/>
        <v/>
      </c>
      <c r="O129" s="65" t="str">
        <f t="shared" si="46"/>
        <v/>
      </c>
      <c r="P129" s="66" t="str">
        <f t="shared" si="47"/>
        <v/>
      </c>
      <c r="Q129" s="67"/>
      <c r="R129" s="68"/>
      <c r="S129" s="1">
        <f t="shared" si="48"/>
        <v>0</v>
      </c>
      <c r="T129" s="1">
        <f t="shared" si="49"/>
        <v>0</v>
      </c>
      <c r="U129" s="1">
        <f t="shared" si="50"/>
        <v>0</v>
      </c>
      <c r="V129" s="1">
        <f t="shared" si="51"/>
        <v>0</v>
      </c>
    </row>
    <row r="130" spans="2:22" ht="14.65" customHeight="1" x14ac:dyDescent="0.2">
      <c r="B130" s="16">
        <v>17</v>
      </c>
      <c r="C130" s="63"/>
      <c r="D130" s="64"/>
      <c r="E130" s="64"/>
      <c r="F130" s="64"/>
      <c r="G130" s="64" t="str">
        <f t="shared" si="40"/>
        <v/>
      </c>
      <c r="H130" s="65" t="str">
        <f t="shared" si="41"/>
        <v/>
      </c>
      <c r="I130" s="65" t="str">
        <f t="shared" si="42"/>
        <v/>
      </c>
      <c r="J130" s="66" t="str">
        <f t="shared" si="43"/>
        <v/>
      </c>
      <c r="K130" s="67"/>
      <c r="L130" s="64"/>
      <c r="M130" s="64" t="str">
        <f t="shared" si="44"/>
        <v/>
      </c>
      <c r="N130" s="65" t="str">
        <f t="shared" si="45"/>
        <v/>
      </c>
      <c r="O130" s="65" t="str">
        <f t="shared" si="46"/>
        <v/>
      </c>
      <c r="P130" s="66" t="str">
        <f t="shared" si="47"/>
        <v/>
      </c>
      <c r="Q130" s="67"/>
      <c r="R130" s="68"/>
      <c r="S130" s="1">
        <f t="shared" si="48"/>
        <v>0</v>
      </c>
      <c r="T130" s="1">
        <f t="shared" si="49"/>
        <v>0</v>
      </c>
      <c r="U130" s="1">
        <f t="shared" si="50"/>
        <v>0</v>
      </c>
      <c r="V130" s="1">
        <f t="shared" si="51"/>
        <v>0</v>
      </c>
    </row>
    <row r="131" spans="2:22" ht="14.65" customHeight="1" x14ac:dyDescent="0.2">
      <c r="B131" s="16">
        <v>18</v>
      </c>
      <c r="C131" s="63"/>
      <c r="D131" s="64"/>
      <c r="E131" s="64"/>
      <c r="F131" s="64"/>
      <c r="G131" s="64" t="str">
        <f t="shared" si="40"/>
        <v/>
      </c>
      <c r="H131" s="65" t="str">
        <f t="shared" si="41"/>
        <v/>
      </c>
      <c r="I131" s="65" t="str">
        <f t="shared" si="42"/>
        <v/>
      </c>
      <c r="J131" s="66" t="str">
        <f t="shared" si="43"/>
        <v/>
      </c>
      <c r="K131" s="67"/>
      <c r="L131" s="64"/>
      <c r="M131" s="64" t="str">
        <f t="shared" si="44"/>
        <v/>
      </c>
      <c r="N131" s="65" t="str">
        <f t="shared" si="45"/>
        <v/>
      </c>
      <c r="O131" s="65" t="str">
        <f t="shared" si="46"/>
        <v/>
      </c>
      <c r="P131" s="66" t="str">
        <f t="shared" si="47"/>
        <v/>
      </c>
      <c r="Q131" s="67"/>
      <c r="R131" s="68"/>
      <c r="S131" s="1">
        <f t="shared" si="48"/>
        <v>0</v>
      </c>
      <c r="T131" s="1">
        <f t="shared" si="49"/>
        <v>0</v>
      </c>
      <c r="U131" s="1">
        <f t="shared" si="50"/>
        <v>0</v>
      </c>
      <c r="V131" s="1">
        <f t="shared" si="51"/>
        <v>0</v>
      </c>
    </row>
    <row r="132" spans="2:22" ht="14.65" customHeight="1" x14ac:dyDescent="0.2">
      <c r="B132" s="16">
        <v>19</v>
      </c>
      <c r="C132" s="63"/>
      <c r="D132" s="64"/>
      <c r="E132" s="64"/>
      <c r="F132" s="64"/>
      <c r="G132" s="64" t="str">
        <f t="shared" si="40"/>
        <v/>
      </c>
      <c r="H132" s="65" t="str">
        <f t="shared" si="41"/>
        <v/>
      </c>
      <c r="I132" s="65" t="str">
        <f t="shared" si="42"/>
        <v/>
      </c>
      <c r="J132" s="66" t="str">
        <f t="shared" si="43"/>
        <v/>
      </c>
      <c r="K132" s="67"/>
      <c r="L132" s="64"/>
      <c r="M132" s="64" t="str">
        <f t="shared" si="44"/>
        <v/>
      </c>
      <c r="N132" s="65" t="str">
        <f t="shared" si="45"/>
        <v/>
      </c>
      <c r="O132" s="65" t="str">
        <f t="shared" si="46"/>
        <v/>
      </c>
      <c r="P132" s="66" t="str">
        <f t="shared" si="47"/>
        <v/>
      </c>
      <c r="Q132" s="67"/>
      <c r="R132" s="68"/>
      <c r="S132" s="1">
        <f t="shared" si="48"/>
        <v>0</v>
      </c>
      <c r="T132" s="1">
        <f t="shared" si="49"/>
        <v>0</v>
      </c>
      <c r="U132" s="1">
        <f t="shared" si="50"/>
        <v>0</v>
      </c>
      <c r="V132" s="1">
        <f t="shared" si="51"/>
        <v>0</v>
      </c>
    </row>
    <row r="133" spans="2:22" ht="14.65" customHeight="1" x14ac:dyDescent="0.2">
      <c r="B133" s="16">
        <v>20</v>
      </c>
      <c r="C133" s="63"/>
      <c r="D133" s="64"/>
      <c r="E133" s="64"/>
      <c r="F133" s="64"/>
      <c r="G133" s="64" t="str">
        <f t="shared" si="40"/>
        <v/>
      </c>
      <c r="H133" s="65" t="str">
        <f t="shared" si="41"/>
        <v/>
      </c>
      <c r="I133" s="65" t="str">
        <f t="shared" si="42"/>
        <v/>
      </c>
      <c r="J133" s="66" t="str">
        <f t="shared" si="43"/>
        <v/>
      </c>
      <c r="K133" s="67"/>
      <c r="L133" s="64"/>
      <c r="M133" s="64" t="str">
        <f t="shared" si="44"/>
        <v/>
      </c>
      <c r="N133" s="65" t="str">
        <f t="shared" si="45"/>
        <v/>
      </c>
      <c r="O133" s="65" t="str">
        <f t="shared" si="46"/>
        <v/>
      </c>
      <c r="P133" s="66" t="str">
        <f t="shared" si="47"/>
        <v/>
      </c>
      <c r="Q133" s="67"/>
      <c r="R133" s="68"/>
      <c r="S133" s="1">
        <f t="shared" si="48"/>
        <v>0</v>
      </c>
      <c r="T133" s="1">
        <f t="shared" si="49"/>
        <v>0</v>
      </c>
      <c r="U133" s="1">
        <f t="shared" si="50"/>
        <v>0</v>
      </c>
      <c r="V133" s="1">
        <f t="shared" si="51"/>
        <v>0</v>
      </c>
    </row>
    <row r="134" spans="2:22" ht="14.65" customHeight="1" x14ac:dyDescent="0.2">
      <c r="B134" s="16">
        <v>21</v>
      </c>
      <c r="C134" s="63"/>
      <c r="D134" s="64"/>
      <c r="E134" s="64"/>
      <c r="F134" s="64"/>
      <c r="G134" s="64" t="str">
        <f t="shared" si="40"/>
        <v/>
      </c>
      <c r="H134" s="65" t="str">
        <f t="shared" si="41"/>
        <v/>
      </c>
      <c r="I134" s="65" t="str">
        <f t="shared" si="42"/>
        <v/>
      </c>
      <c r="J134" s="66" t="str">
        <f t="shared" si="43"/>
        <v/>
      </c>
      <c r="K134" s="67"/>
      <c r="L134" s="64"/>
      <c r="M134" s="64" t="str">
        <f t="shared" si="44"/>
        <v/>
      </c>
      <c r="N134" s="65" t="str">
        <f t="shared" si="45"/>
        <v/>
      </c>
      <c r="O134" s="65" t="str">
        <f t="shared" si="46"/>
        <v/>
      </c>
      <c r="P134" s="66" t="str">
        <f t="shared" si="47"/>
        <v/>
      </c>
      <c r="Q134" s="67"/>
      <c r="R134" s="68"/>
      <c r="S134" s="1">
        <f t="shared" si="48"/>
        <v>0</v>
      </c>
      <c r="T134" s="1">
        <f t="shared" si="49"/>
        <v>0</v>
      </c>
      <c r="U134" s="1">
        <f t="shared" si="50"/>
        <v>0</v>
      </c>
      <c r="V134" s="1">
        <f t="shared" si="51"/>
        <v>0</v>
      </c>
    </row>
    <row r="135" spans="2:22" ht="14.65" customHeight="1" x14ac:dyDescent="0.2">
      <c r="B135" s="16">
        <v>22</v>
      </c>
      <c r="C135" s="63"/>
      <c r="D135" s="64"/>
      <c r="E135" s="64"/>
      <c r="F135" s="64"/>
      <c r="G135" s="64" t="str">
        <f t="shared" si="40"/>
        <v/>
      </c>
      <c r="H135" s="65" t="str">
        <f t="shared" si="41"/>
        <v/>
      </c>
      <c r="I135" s="65" t="str">
        <f t="shared" si="42"/>
        <v/>
      </c>
      <c r="J135" s="66" t="str">
        <f t="shared" si="43"/>
        <v/>
      </c>
      <c r="K135" s="67"/>
      <c r="L135" s="64"/>
      <c r="M135" s="64" t="str">
        <f t="shared" si="44"/>
        <v/>
      </c>
      <c r="N135" s="65" t="str">
        <f t="shared" si="45"/>
        <v/>
      </c>
      <c r="O135" s="65" t="str">
        <f t="shared" si="46"/>
        <v/>
      </c>
      <c r="P135" s="66" t="str">
        <f t="shared" si="47"/>
        <v/>
      </c>
      <c r="Q135" s="67"/>
      <c r="R135" s="68"/>
      <c r="S135" s="1">
        <f t="shared" si="48"/>
        <v>0</v>
      </c>
      <c r="T135" s="1">
        <f t="shared" si="49"/>
        <v>0</v>
      </c>
      <c r="U135" s="1">
        <f t="shared" si="50"/>
        <v>0</v>
      </c>
      <c r="V135" s="1">
        <f t="shared" si="51"/>
        <v>0</v>
      </c>
    </row>
    <row r="136" spans="2:22" ht="14.65" customHeight="1" x14ac:dyDescent="0.2">
      <c r="B136" s="16">
        <v>23</v>
      </c>
      <c r="C136" s="63"/>
      <c r="D136" s="64"/>
      <c r="E136" s="64"/>
      <c r="F136" s="64"/>
      <c r="G136" s="64" t="str">
        <f t="shared" si="40"/>
        <v/>
      </c>
      <c r="H136" s="65" t="str">
        <f t="shared" si="41"/>
        <v/>
      </c>
      <c r="I136" s="65" t="str">
        <f t="shared" si="42"/>
        <v/>
      </c>
      <c r="J136" s="66" t="str">
        <f t="shared" si="43"/>
        <v/>
      </c>
      <c r="K136" s="67"/>
      <c r="L136" s="64"/>
      <c r="M136" s="64" t="str">
        <f t="shared" si="44"/>
        <v/>
      </c>
      <c r="N136" s="65" t="str">
        <f t="shared" si="45"/>
        <v/>
      </c>
      <c r="O136" s="65" t="str">
        <f t="shared" si="46"/>
        <v/>
      </c>
      <c r="P136" s="66" t="str">
        <f t="shared" si="47"/>
        <v/>
      </c>
      <c r="Q136" s="67"/>
      <c r="R136" s="68"/>
      <c r="S136" s="1">
        <f t="shared" si="48"/>
        <v>0</v>
      </c>
      <c r="T136" s="1">
        <f t="shared" si="49"/>
        <v>0</v>
      </c>
      <c r="U136" s="1">
        <f t="shared" si="50"/>
        <v>0</v>
      </c>
      <c r="V136" s="1">
        <f t="shared" si="51"/>
        <v>0</v>
      </c>
    </row>
    <row r="137" spans="2:22" ht="14.65" customHeight="1" x14ac:dyDescent="0.2">
      <c r="B137" s="16">
        <v>24</v>
      </c>
      <c r="C137" s="63"/>
      <c r="D137" s="64"/>
      <c r="E137" s="64"/>
      <c r="F137" s="64"/>
      <c r="G137" s="64" t="str">
        <f t="shared" si="40"/>
        <v/>
      </c>
      <c r="H137" s="65" t="str">
        <f t="shared" si="41"/>
        <v/>
      </c>
      <c r="I137" s="65" t="str">
        <f t="shared" si="42"/>
        <v/>
      </c>
      <c r="J137" s="66" t="str">
        <f t="shared" si="43"/>
        <v/>
      </c>
      <c r="K137" s="67"/>
      <c r="L137" s="64"/>
      <c r="M137" s="64" t="str">
        <f t="shared" si="44"/>
        <v/>
      </c>
      <c r="N137" s="65" t="str">
        <f t="shared" si="45"/>
        <v/>
      </c>
      <c r="O137" s="65" t="str">
        <f t="shared" si="46"/>
        <v/>
      </c>
      <c r="P137" s="66" t="str">
        <f t="shared" si="47"/>
        <v/>
      </c>
      <c r="Q137" s="67"/>
      <c r="R137" s="68"/>
      <c r="S137" s="1">
        <f t="shared" si="48"/>
        <v>0</v>
      </c>
      <c r="T137" s="1">
        <f t="shared" si="49"/>
        <v>0</v>
      </c>
      <c r="U137" s="1">
        <f t="shared" si="50"/>
        <v>0</v>
      </c>
      <c r="V137" s="1">
        <f t="shared" si="51"/>
        <v>0</v>
      </c>
    </row>
    <row r="138" spans="2:22" ht="14.65" customHeight="1" x14ac:dyDescent="0.2">
      <c r="B138" s="16">
        <v>25</v>
      </c>
      <c r="C138" s="63"/>
      <c r="D138" s="64"/>
      <c r="E138" s="64"/>
      <c r="F138" s="64"/>
      <c r="G138" s="64" t="str">
        <f t="shared" si="40"/>
        <v/>
      </c>
      <c r="H138" s="65" t="str">
        <f t="shared" si="41"/>
        <v/>
      </c>
      <c r="I138" s="65" t="str">
        <f t="shared" si="42"/>
        <v/>
      </c>
      <c r="J138" s="66" t="str">
        <f t="shared" si="43"/>
        <v/>
      </c>
      <c r="K138" s="67"/>
      <c r="L138" s="64"/>
      <c r="M138" s="64" t="str">
        <f t="shared" si="44"/>
        <v/>
      </c>
      <c r="N138" s="65" t="str">
        <f t="shared" si="45"/>
        <v/>
      </c>
      <c r="O138" s="65" t="str">
        <f t="shared" si="46"/>
        <v/>
      </c>
      <c r="P138" s="66" t="str">
        <f t="shared" si="47"/>
        <v/>
      </c>
      <c r="Q138" s="67"/>
      <c r="R138" s="68"/>
      <c r="S138" s="1">
        <f t="shared" si="48"/>
        <v>0</v>
      </c>
      <c r="T138" s="1">
        <f t="shared" si="49"/>
        <v>0</v>
      </c>
      <c r="U138" s="1">
        <f t="shared" si="50"/>
        <v>0</v>
      </c>
      <c r="V138" s="1">
        <f t="shared" si="51"/>
        <v>0</v>
      </c>
    </row>
    <row r="139" spans="2:22" ht="14.65" customHeight="1" x14ac:dyDescent="0.2">
      <c r="B139" s="16">
        <v>26</v>
      </c>
      <c r="C139" s="63"/>
      <c r="D139" s="64"/>
      <c r="E139" s="64"/>
      <c r="F139" s="64"/>
      <c r="G139" s="64" t="str">
        <f t="shared" si="40"/>
        <v/>
      </c>
      <c r="H139" s="65" t="str">
        <f t="shared" si="41"/>
        <v/>
      </c>
      <c r="I139" s="65" t="str">
        <f t="shared" si="42"/>
        <v/>
      </c>
      <c r="J139" s="66" t="str">
        <f t="shared" si="43"/>
        <v/>
      </c>
      <c r="K139" s="67"/>
      <c r="L139" s="64"/>
      <c r="M139" s="64" t="str">
        <f t="shared" si="44"/>
        <v/>
      </c>
      <c r="N139" s="65" t="str">
        <f t="shared" si="45"/>
        <v/>
      </c>
      <c r="O139" s="65" t="str">
        <f t="shared" si="46"/>
        <v/>
      </c>
      <c r="P139" s="66" t="str">
        <f t="shared" si="47"/>
        <v/>
      </c>
      <c r="Q139" s="67"/>
      <c r="R139" s="68"/>
      <c r="S139" s="1">
        <f t="shared" si="48"/>
        <v>0</v>
      </c>
      <c r="T139" s="1">
        <f t="shared" si="49"/>
        <v>0</v>
      </c>
      <c r="U139" s="1">
        <f t="shared" si="50"/>
        <v>0</v>
      </c>
      <c r="V139" s="1">
        <f t="shared" si="51"/>
        <v>0</v>
      </c>
    </row>
    <row r="140" spans="2:22" ht="14.65" customHeight="1" x14ac:dyDescent="0.2">
      <c r="B140" s="16">
        <v>27</v>
      </c>
      <c r="C140" s="63"/>
      <c r="D140" s="64"/>
      <c r="E140" s="64"/>
      <c r="F140" s="64"/>
      <c r="G140" s="64" t="str">
        <f t="shared" si="40"/>
        <v/>
      </c>
      <c r="H140" s="65" t="str">
        <f t="shared" si="41"/>
        <v/>
      </c>
      <c r="I140" s="65" t="str">
        <f t="shared" si="42"/>
        <v/>
      </c>
      <c r="J140" s="66" t="str">
        <f t="shared" si="43"/>
        <v/>
      </c>
      <c r="K140" s="67"/>
      <c r="L140" s="64"/>
      <c r="M140" s="64" t="str">
        <f t="shared" si="44"/>
        <v/>
      </c>
      <c r="N140" s="65" t="str">
        <f t="shared" si="45"/>
        <v/>
      </c>
      <c r="O140" s="65" t="str">
        <f t="shared" si="46"/>
        <v/>
      </c>
      <c r="P140" s="66" t="str">
        <f t="shared" si="47"/>
        <v/>
      </c>
      <c r="Q140" s="67"/>
      <c r="R140" s="68"/>
      <c r="S140" s="1">
        <f t="shared" si="48"/>
        <v>0</v>
      </c>
      <c r="T140" s="1">
        <f t="shared" si="49"/>
        <v>0</v>
      </c>
      <c r="U140" s="1">
        <f t="shared" si="50"/>
        <v>0</v>
      </c>
      <c r="V140" s="1">
        <f t="shared" si="51"/>
        <v>0</v>
      </c>
    </row>
    <row r="141" spans="2:22" ht="14.65" customHeight="1" x14ac:dyDescent="0.2">
      <c r="B141" s="16">
        <v>28</v>
      </c>
      <c r="C141" s="63"/>
      <c r="D141" s="64"/>
      <c r="E141" s="64"/>
      <c r="F141" s="64"/>
      <c r="G141" s="64" t="str">
        <f t="shared" si="40"/>
        <v/>
      </c>
      <c r="H141" s="65" t="str">
        <f t="shared" si="41"/>
        <v/>
      </c>
      <c r="I141" s="65" t="str">
        <f t="shared" si="42"/>
        <v/>
      </c>
      <c r="J141" s="66" t="str">
        <f t="shared" si="43"/>
        <v/>
      </c>
      <c r="K141" s="67"/>
      <c r="L141" s="64"/>
      <c r="M141" s="64" t="str">
        <f t="shared" si="44"/>
        <v/>
      </c>
      <c r="N141" s="65" t="str">
        <f t="shared" si="45"/>
        <v/>
      </c>
      <c r="O141" s="65" t="str">
        <f t="shared" si="46"/>
        <v/>
      </c>
      <c r="P141" s="66" t="str">
        <f t="shared" si="47"/>
        <v/>
      </c>
      <c r="Q141" s="67"/>
      <c r="R141" s="68"/>
      <c r="S141" s="1">
        <f t="shared" si="48"/>
        <v>0</v>
      </c>
      <c r="T141" s="1">
        <f t="shared" si="49"/>
        <v>0</v>
      </c>
      <c r="U141" s="1">
        <f t="shared" si="50"/>
        <v>0</v>
      </c>
      <c r="V141" s="1">
        <f t="shared" si="51"/>
        <v>0</v>
      </c>
    </row>
    <row r="142" spans="2:22" ht="14.65" customHeight="1" x14ac:dyDescent="0.2">
      <c r="B142" s="16">
        <v>29</v>
      </c>
      <c r="C142" s="63"/>
      <c r="D142" s="64"/>
      <c r="E142" s="64"/>
      <c r="F142" s="64"/>
      <c r="G142" s="64" t="str">
        <f t="shared" si="40"/>
        <v/>
      </c>
      <c r="H142" s="65" t="str">
        <f t="shared" si="41"/>
        <v/>
      </c>
      <c r="I142" s="65" t="str">
        <f t="shared" si="42"/>
        <v/>
      </c>
      <c r="J142" s="66" t="str">
        <f t="shared" si="43"/>
        <v/>
      </c>
      <c r="K142" s="67"/>
      <c r="L142" s="64"/>
      <c r="M142" s="64" t="str">
        <f t="shared" si="44"/>
        <v/>
      </c>
      <c r="N142" s="65" t="str">
        <f t="shared" si="45"/>
        <v/>
      </c>
      <c r="O142" s="65" t="str">
        <f t="shared" si="46"/>
        <v/>
      </c>
      <c r="P142" s="66" t="str">
        <f t="shared" si="47"/>
        <v/>
      </c>
      <c r="Q142" s="67"/>
      <c r="R142" s="68"/>
      <c r="S142" s="1">
        <f t="shared" si="48"/>
        <v>0</v>
      </c>
      <c r="T142" s="1">
        <f t="shared" si="49"/>
        <v>0</v>
      </c>
      <c r="U142" s="1">
        <f t="shared" si="50"/>
        <v>0</v>
      </c>
      <c r="V142" s="1">
        <f t="shared" si="51"/>
        <v>0</v>
      </c>
    </row>
    <row r="143" spans="2:22" ht="14.65" customHeight="1" x14ac:dyDescent="0.2">
      <c r="B143" s="50">
        <v>30</v>
      </c>
      <c r="C143" s="51"/>
      <c r="D143" s="52"/>
      <c r="E143" s="52"/>
      <c r="F143" s="52"/>
      <c r="G143" s="52" t="str">
        <f t="shared" si="40"/>
        <v/>
      </c>
      <c r="H143" s="53" t="str">
        <f t="shared" si="41"/>
        <v/>
      </c>
      <c r="I143" s="53" t="str">
        <f t="shared" si="42"/>
        <v/>
      </c>
      <c r="J143" s="54" t="str">
        <f t="shared" si="43"/>
        <v/>
      </c>
      <c r="K143" s="55"/>
      <c r="L143" s="52"/>
      <c r="M143" s="52" t="str">
        <f t="shared" si="44"/>
        <v/>
      </c>
      <c r="N143" s="53" t="str">
        <f t="shared" si="45"/>
        <v/>
      </c>
      <c r="O143" s="53" t="str">
        <f t="shared" si="46"/>
        <v/>
      </c>
      <c r="P143" s="54" t="str">
        <f t="shared" si="47"/>
        <v/>
      </c>
      <c r="Q143" s="55"/>
      <c r="R143" s="56"/>
      <c r="S143" s="1">
        <f t="shared" si="48"/>
        <v>0</v>
      </c>
      <c r="T143" s="1">
        <f t="shared" si="49"/>
        <v>0</v>
      </c>
      <c r="U143" s="1">
        <f t="shared" si="50"/>
        <v>0</v>
      </c>
      <c r="V143" s="1">
        <f t="shared" si="51"/>
        <v>0</v>
      </c>
    </row>
    <row r="144" spans="2:22" s="8" customFormat="1" ht="19.5" customHeight="1" x14ac:dyDescent="0.2"/>
    <row r="145" spans="1:22" ht="17.25" customHeight="1" x14ac:dyDescent="0.2">
      <c r="A145" s="83" t="s">
        <v>39</v>
      </c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6"/>
    </row>
    <row r="146" spans="1:22" s="9" customFormat="1" ht="17.25" customHeight="1" x14ac:dyDescent="0.2">
      <c r="B146" s="13" t="str">
        <f>CONCATENATE("Projeto  : ", Projeto)</f>
        <v>Projeto  : HouseHub</v>
      </c>
      <c r="C146" s="11"/>
      <c r="D146" s="12" t="s">
        <v>4</v>
      </c>
      <c r="E146" s="94">
        <f>Data</f>
        <v>45755</v>
      </c>
      <c r="F146" s="94"/>
      <c r="G146" s="12"/>
      <c r="H146" s="12"/>
      <c r="I146" s="10" t="str">
        <f>CONCATENATE("Revisor : ",Revisor)</f>
        <v>Revisor : Kauã de Oliveira Santos Menezes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9"/>
    </row>
    <row r="147" spans="1:22" s="9" customFormat="1" ht="17.25" customHeight="1" x14ac:dyDescent="0.2">
      <c r="B147" s="11" t="str">
        <f>CONCATENATE("Responsável : ", Responsável)</f>
        <v>Responsável : Walter Henrique Dos Anjos Santos</v>
      </c>
      <c r="C147" s="14"/>
      <c r="D147" s="19"/>
      <c r="E147" s="15"/>
      <c r="F147" s="15"/>
      <c r="G147" s="15"/>
      <c r="H147" s="15"/>
      <c r="I147" s="10" t="s">
        <v>80</v>
      </c>
      <c r="J147" s="15"/>
      <c r="K147" s="95">
        <f>Revisão</f>
        <v>45755</v>
      </c>
      <c r="L147" s="95"/>
      <c r="M147" s="15"/>
      <c r="N147" s="15"/>
      <c r="O147" s="15"/>
      <c r="P147" s="15"/>
      <c r="Q147" s="15"/>
      <c r="R147" s="15"/>
      <c r="S147" s="19"/>
      <c r="T147" s="19"/>
    </row>
    <row r="148" spans="1:22" s="9" customFormat="1" ht="12" customHeight="1" x14ac:dyDescent="0.2">
      <c r="B148" s="92" t="s">
        <v>0</v>
      </c>
      <c r="C148" s="84" t="s">
        <v>40</v>
      </c>
      <c r="D148" s="86" t="s">
        <v>3</v>
      </c>
      <c r="E148" s="88" t="s">
        <v>87</v>
      </c>
      <c r="F148" s="89"/>
      <c r="G148" s="89"/>
      <c r="H148" s="89"/>
      <c r="I148" s="89"/>
      <c r="J148" s="90"/>
      <c r="K148" s="91" t="s">
        <v>88</v>
      </c>
      <c r="L148" s="89"/>
      <c r="M148" s="89"/>
      <c r="N148" s="89"/>
      <c r="O148" s="89"/>
      <c r="P148" s="90"/>
      <c r="Q148" s="22"/>
      <c r="R148" s="21"/>
      <c r="S148" s="9" t="s">
        <v>41</v>
      </c>
      <c r="T148" s="9" t="s">
        <v>42</v>
      </c>
      <c r="U148" s="9" t="s">
        <v>43</v>
      </c>
      <c r="V148" s="9" t="s">
        <v>44</v>
      </c>
    </row>
    <row r="149" spans="1:22" ht="12" customHeight="1" x14ac:dyDescent="0.2">
      <c r="B149" s="93"/>
      <c r="C149" s="85"/>
      <c r="D149" s="87"/>
      <c r="E149" s="69" t="s">
        <v>36</v>
      </c>
      <c r="F149" s="70" t="s">
        <v>37</v>
      </c>
      <c r="G149" s="70" t="s">
        <v>35</v>
      </c>
      <c r="H149" s="70" t="s">
        <v>1</v>
      </c>
      <c r="I149" s="71" t="s">
        <v>38</v>
      </c>
      <c r="J149" s="72" t="s">
        <v>2</v>
      </c>
      <c r="K149" s="73" t="s">
        <v>36</v>
      </c>
      <c r="L149" s="70" t="s">
        <v>37</v>
      </c>
      <c r="M149" s="70" t="s">
        <v>35</v>
      </c>
      <c r="N149" s="70" t="s">
        <v>1</v>
      </c>
      <c r="O149" s="71" t="s">
        <v>38</v>
      </c>
      <c r="P149" s="72" t="s">
        <v>2</v>
      </c>
      <c r="Q149" s="20"/>
      <c r="R149" s="7"/>
    </row>
    <row r="150" spans="1:22" ht="14.65" customHeight="1" x14ac:dyDescent="0.2">
      <c r="B150" s="16">
        <v>1</v>
      </c>
      <c r="C150" s="57"/>
      <c r="D150" s="58"/>
      <c r="E150" s="58"/>
      <c r="F150" s="58"/>
      <c r="G150" s="58" t="str">
        <f>CONCATENATE(D150,H150)</f>
        <v/>
      </c>
      <c r="H150" s="59" t="str">
        <f>IF(ISBLANK(F150),"",
IF(D150="EE",IF(F150&gt;=3,IF(E150&gt;=5,"H","A"),
IF(F150&gt;=2,IF(E150&gt;=16,"H",IF(E150&lt;=4,"L","A")),
IF(E150&lt;=15,"L","A"))),
IF(OR(D150="SE",D150="CE"),IF(F150&gt;=4,IF(E150&gt;=6,"H","A"),
IF(F150&gt;=2,IF(E150&gt;=20,"H",IF(E150&lt;=5,"L","A")),
IF(E150&lt;=19,"L","A"))),
IF(OR(D150="ALI",D150="AIE"),IF(F150&gt;=6,IF(E150&gt;=20,"H","A"),
IF(F150&gt;=2,IF(E150&gt;=51,"H",IF(E150&lt;=19,"L","A")),
IF(E150&lt;=50,"L","A")))))))</f>
        <v/>
      </c>
      <c r="I150" s="59" t="str">
        <f>IF(H150="L","Baixa",IF(H150="A","Média",IF(H150="","","Alta")))</f>
        <v/>
      </c>
      <c r="J150" s="60" t="str">
        <f>IF(ISBLANK(F150),"",
 IF(D150="ALI",IF(H150="L",7, IF(H150="A",10,15)),
 IF(D150="AIE",IF(H150="L",5, IF(H150="A",7,10)),
 IF(D150="SE",IF(H150="L",4, IF(H150="A",5,7 )),
 IF(OR(D150="EE",D150="CE"),IF(H150="L",3,IF(H150="A",4,6)))))))</f>
        <v/>
      </c>
      <c r="K150" s="61"/>
      <c r="L150" s="58"/>
      <c r="M150" s="58" t="str">
        <f>CONCATENATE(D150,N150)</f>
        <v/>
      </c>
      <c r="N150" s="59" t="str">
        <f>IF(ISBLANK(L150),"",
IF(D150="EE",IF(L150&gt;=3,IF(K150&gt;=5,"H","A"),
IF(L150&gt;=2,IF(K150&gt;=16,"H",IF(K150&lt;=4,"L","A")),
IF(K150&lt;=15,"L","A"))),
IF(OR(D150="SE",D150="CE"),IF(L150&gt;=4,IF(K150&gt;=6,"H","A"),
IF(L150&gt;=2,IF(K150&gt;=20,"H",IF(K150&lt;=5,"L","A")),
IF(K150&lt;=19,"L","A"))),
IF(OR(D150="ALI",D150="AIE"),IF(L150&gt;=6,IF(K150&gt;=20,"H","A"),
IF(L150&gt;=2,IF(K150&gt;=51,"H",IF(K150&lt;=19,"L","A")),
IF(K150&lt;=50,"L","A")))))))</f>
        <v/>
      </c>
      <c r="O150" s="59" t="str">
        <f>IF(N150="L","Baixa",IF(N150="A","Média",IF(N150="","","Alta")))</f>
        <v/>
      </c>
      <c r="P150" s="60" t="str">
        <f>IF(ISBLANK(L150),"",
 IF(D150="ALI",IF(N150="L",7, IF(N150="A",10,15)),
 IF(D150="AIE",IF(N150="L",5, IF(N150="A",7,10)),
 IF(D150="SE",IF(N150="L",4, IF(N150="A",5,7 )),
 IF(OR(D150="EE",D150="CE"),IF(N150="L",3,IF(N150="A",4,6)))))))</f>
        <v/>
      </c>
      <c r="Q150" s="61"/>
      <c r="R150" s="62"/>
      <c r="S150" s="1">
        <f>IF(AND($P150="",$J150&lt;&gt;""),$J150,0)</f>
        <v>0</v>
      </c>
      <c r="T150" s="1">
        <f>IF(OR($P150="",$J150=""),0,$J150)</f>
        <v>0</v>
      </c>
      <c r="U150" s="1">
        <f>IF(OR($P150="",$J150=""),0,$P150)</f>
        <v>0</v>
      </c>
      <c r="V150" s="1">
        <f>IF(AND($J150="",$P150&lt;&gt;""),$P150,0)</f>
        <v>0</v>
      </c>
    </row>
    <row r="151" spans="1:22" ht="14.65" customHeight="1" x14ac:dyDescent="0.2">
      <c r="B151" s="16">
        <v>2</v>
      </c>
      <c r="C151" s="63"/>
      <c r="D151" s="64"/>
      <c r="E151" s="64"/>
      <c r="F151" s="64"/>
      <c r="G151" s="64" t="str">
        <f t="shared" ref="G151:G179" si="52">CONCATENATE(D151,H151)</f>
        <v/>
      </c>
      <c r="H151" s="65" t="str">
        <f t="shared" ref="H151:H179" si="53">IF(ISBLANK(F151),"",
IF(D151="EE",IF(F151&gt;=3,IF(E151&gt;=5,"H","A"),
IF(F151&gt;=2,IF(E151&gt;=16,"H",IF(E151&lt;=4,"L","A")),
IF(E151&lt;=15,"L","A"))),
IF(OR(D151="SE",D151="CE"),IF(F151&gt;=4,IF(E151&gt;=6,"H","A"),
IF(F151&gt;=2,IF(E151&gt;=20,"H",IF(E151&lt;=5,"L","A")),
IF(E151&lt;=19,"L","A"))),
IF(OR(D151="ALI",D151="AIE"),IF(F151&gt;=6,IF(E151&gt;=20,"H","A"),
IF(F151&gt;=2,IF(E151&gt;=51,"H",IF(E151&lt;=19,"L","A")),
IF(E151&lt;=50,"L","A")))))))</f>
        <v/>
      </c>
      <c r="I151" s="65" t="str">
        <f t="shared" ref="I151:I179" si="54">IF(H151="L","Baixa",IF(H151="A","Média",IF(H151="","","Alta")))</f>
        <v/>
      </c>
      <c r="J151" s="66" t="str">
        <f t="shared" ref="J151:J179" si="55">IF(ISBLANK(F151),"",
 IF(D151="ALI",IF(H151="L",7, IF(H151="A",10,15)),
 IF(D151="AIE",IF(H151="L",5, IF(H151="A",7,10)),
 IF(D151="SE",IF(H151="L",4, IF(H151="A",5,7 )),
 IF(OR(D151="EE",D151="CE"),IF(H151="L",3,IF(H151="A",4,6)))))))</f>
        <v/>
      </c>
      <c r="K151" s="67"/>
      <c r="L151" s="64"/>
      <c r="M151" s="64" t="str">
        <f t="shared" ref="M151:M179" si="56">CONCATENATE(D151,N151)</f>
        <v/>
      </c>
      <c r="N151" s="65" t="str">
        <f t="shared" ref="N151:N179" si="57">IF(ISBLANK(L151),"",
IF(D151="EE",IF(L151&gt;=3,IF(K151&gt;=5,"H","A"),
IF(L151&gt;=2,IF(K151&gt;=16,"H",IF(K151&lt;=4,"L","A")),
IF(K151&lt;=15,"L","A"))),
IF(OR(D151="SE",D151="CE"),IF(L151&gt;=4,IF(K151&gt;=6,"H","A"),
IF(L151&gt;=2,IF(K151&gt;=20,"H",IF(K151&lt;=5,"L","A")),
IF(K151&lt;=19,"L","A"))),
IF(OR(D151="ALI",D151="AIE"),IF(L151&gt;=6,IF(K151&gt;=20,"H","A"),
IF(L151&gt;=2,IF(K151&gt;=51,"H",IF(K151&lt;=19,"L","A")),
IF(K151&lt;=50,"L","A")))))))</f>
        <v/>
      </c>
      <c r="O151" s="65" t="str">
        <f t="shared" ref="O151:O179" si="58">IF(N151="L","Baixa",IF(N151="A","Média",IF(N151="","","Alta")))</f>
        <v/>
      </c>
      <c r="P151" s="66" t="str">
        <f t="shared" ref="P151:P179" si="59">IF(ISBLANK(L151),"",
 IF(D151="ALI",IF(N151="L",7, IF(N151="A",10,15)),
 IF(D151="AIE",IF(N151="L",5, IF(N151="A",7,10)),
 IF(D151="SE",IF(N151="L",4, IF(N151="A",5,7 )),
 IF(OR(D151="EE",D151="CE"),IF(N151="L",3,IF(N151="A",4,6)))))))</f>
        <v/>
      </c>
      <c r="Q151" s="67"/>
      <c r="R151" s="68"/>
      <c r="S151" s="1">
        <f t="shared" ref="S151:S179" si="60">IF(AND($P151="",$J151&lt;&gt;""),$J151,0)</f>
        <v>0</v>
      </c>
      <c r="T151" s="1">
        <f t="shared" ref="T151:T179" si="61">IF(OR($P151="",$J151=""),0,$J151)</f>
        <v>0</v>
      </c>
      <c r="U151" s="1">
        <f t="shared" ref="U151:U179" si="62">IF(OR($P151="",$J151=""),0,$P151)</f>
        <v>0</v>
      </c>
      <c r="V151" s="1">
        <f t="shared" ref="V151:V179" si="63">IF(AND($J151="",$P151&lt;&gt;""),$P151,0)</f>
        <v>0</v>
      </c>
    </row>
    <row r="152" spans="1:22" ht="14.65" customHeight="1" x14ac:dyDescent="0.2">
      <c r="B152" s="16">
        <v>3</v>
      </c>
      <c r="C152" s="63"/>
      <c r="D152" s="64"/>
      <c r="E152" s="64"/>
      <c r="F152" s="64"/>
      <c r="G152" s="64" t="str">
        <f t="shared" si="52"/>
        <v/>
      </c>
      <c r="H152" s="65" t="str">
        <f t="shared" si="53"/>
        <v/>
      </c>
      <c r="I152" s="65" t="str">
        <f t="shared" si="54"/>
        <v/>
      </c>
      <c r="J152" s="66" t="str">
        <f t="shared" si="55"/>
        <v/>
      </c>
      <c r="K152" s="67"/>
      <c r="L152" s="64"/>
      <c r="M152" s="64" t="str">
        <f t="shared" si="56"/>
        <v/>
      </c>
      <c r="N152" s="65" t="str">
        <f t="shared" si="57"/>
        <v/>
      </c>
      <c r="O152" s="65" t="str">
        <f t="shared" si="58"/>
        <v/>
      </c>
      <c r="P152" s="66" t="str">
        <f t="shared" si="59"/>
        <v/>
      </c>
      <c r="Q152" s="67"/>
      <c r="R152" s="68"/>
      <c r="S152" s="1">
        <f t="shared" si="60"/>
        <v>0</v>
      </c>
      <c r="T152" s="1">
        <f t="shared" si="61"/>
        <v>0</v>
      </c>
      <c r="U152" s="1">
        <f t="shared" si="62"/>
        <v>0</v>
      </c>
      <c r="V152" s="1">
        <f t="shared" si="63"/>
        <v>0</v>
      </c>
    </row>
    <row r="153" spans="1:22" ht="14.65" customHeight="1" x14ac:dyDescent="0.2">
      <c r="B153" s="16">
        <v>4</v>
      </c>
      <c r="C153" s="63"/>
      <c r="D153" s="64"/>
      <c r="E153" s="64"/>
      <c r="F153" s="64"/>
      <c r="G153" s="64" t="str">
        <f t="shared" si="52"/>
        <v/>
      </c>
      <c r="H153" s="65" t="str">
        <f t="shared" si="53"/>
        <v/>
      </c>
      <c r="I153" s="65" t="str">
        <f t="shared" si="54"/>
        <v/>
      </c>
      <c r="J153" s="66" t="str">
        <f t="shared" si="55"/>
        <v/>
      </c>
      <c r="K153" s="67"/>
      <c r="L153" s="64"/>
      <c r="M153" s="64" t="str">
        <f t="shared" si="56"/>
        <v/>
      </c>
      <c r="N153" s="65" t="str">
        <f t="shared" si="57"/>
        <v/>
      </c>
      <c r="O153" s="65" t="str">
        <f t="shared" si="58"/>
        <v/>
      </c>
      <c r="P153" s="66" t="str">
        <f t="shared" si="59"/>
        <v/>
      </c>
      <c r="Q153" s="67"/>
      <c r="R153" s="68"/>
      <c r="S153" s="1">
        <f t="shared" si="60"/>
        <v>0</v>
      </c>
      <c r="T153" s="1">
        <f t="shared" si="61"/>
        <v>0</v>
      </c>
      <c r="U153" s="1">
        <f t="shared" si="62"/>
        <v>0</v>
      </c>
      <c r="V153" s="1">
        <f t="shared" si="63"/>
        <v>0</v>
      </c>
    </row>
    <row r="154" spans="1:22" ht="14.65" customHeight="1" x14ac:dyDescent="0.2">
      <c r="B154" s="16">
        <v>5</v>
      </c>
      <c r="C154" s="63"/>
      <c r="D154" s="64"/>
      <c r="E154" s="64"/>
      <c r="F154" s="64"/>
      <c r="G154" s="64" t="str">
        <f t="shared" si="52"/>
        <v/>
      </c>
      <c r="H154" s="65" t="str">
        <f t="shared" si="53"/>
        <v/>
      </c>
      <c r="I154" s="65" t="str">
        <f t="shared" si="54"/>
        <v/>
      </c>
      <c r="J154" s="66" t="str">
        <f t="shared" si="55"/>
        <v/>
      </c>
      <c r="K154" s="67"/>
      <c r="L154" s="64"/>
      <c r="M154" s="64" t="str">
        <f t="shared" si="56"/>
        <v/>
      </c>
      <c r="N154" s="65" t="str">
        <f t="shared" si="57"/>
        <v/>
      </c>
      <c r="O154" s="65" t="str">
        <f t="shared" si="58"/>
        <v/>
      </c>
      <c r="P154" s="66" t="str">
        <f t="shared" si="59"/>
        <v/>
      </c>
      <c r="Q154" s="67"/>
      <c r="R154" s="68"/>
      <c r="S154" s="1">
        <f t="shared" si="60"/>
        <v>0</v>
      </c>
      <c r="T154" s="1">
        <f t="shared" si="61"/>
        <v>0</v>
      </c>
      <c r="U154" s="1">
        <f t="shared" si="62"/>
        <v>0</v>
      </c>
      <c r="V154" s="1">
        <f t="shared" si="63"/>
        <v>0</v>
      </c>
    </row>
    <row r="155" spans="1:22" ht="14.65" customHeight="1" x14ac:dyDescent="0.2">
      <c r="B155" s="16">
        <v>6</v>
      </c>
      <c r="C155" s="63"/>
      <c r="D155" s="64"/>
      <c r="E155" s="64"/>
      <c r="F155" s="64"/>
      <c r="G155" s="64" t="str">
        <f t="shared" si="52"/>
        <v/>
      </c>
      <c r="H155" s="65" t="str">
        <f t="shared" si="53"/>
        <v/>
      </c>
      <c r="I155" s="65" t="str">
        <f t="shared" si="54"/>
        <v/>
      </c>
      <c r="J155" s="66" t="str">
        <f t="shared" si="55"/>
        <v/>
      </c>
      <c r="K155" s="67"/>
      <c r="L155" s="64"/>
      <c r="M155" s="64" t="str">
        <f t="shared" si="56"/>
        <v/>
      </c>
      <c r="N155" s="65" t="str">
        <f t="shared" si="57"/>
        <v/>
      </c>
      <c r="O155" s="65" t="str">
        <f t="shared" si="58"/>
        <v/>
      </c>
      <c r="P155" s="66" t="str">
        <f t="shared" si="59"/>
        <v/>
      </c>
      <c r="Q155" s="67"/>
      <c r="R155" s="68"/>
      <c r="S155" s="1">
        <f t="shared" si="60"/>
        <v>0</v>
      </c>
      <c r="T155" s="1">
        <f t="shared" si="61"/>
        <v>0</v>
      </c>
      <c r="U155" s="1">
        <f t="shared" si="62"/>
        <v>0</v>
      </c>
      <c r="V155" s="1">
        <f t="shared" si="63"/>
        <v>0</v>
      </c>
    </row>
    <row r="156" spans="1:22" ht="14.65" customHeight="1" x14ac:dyDescent="0.2">
      <c r="B156" s="16">
        <v>7</v>
      </c>
      <c r="C156" s="63"/>
      <c r="D156" s="64"/>
      <c r="E156" s="64"/>
      <c r="F156" s="64"/>
      <c r="G156" s="64" t="str">
        <f t="shared" si="52"/>
        <v/>
      </c>
      <c r="H156" s="65" t="str">
        <f t="shared" si="53"/>
        <v/>
      </c>
      <c r="I156" s="65" t="str">
        <f t="shared" si="54"/>
        <v/>
      </c>
      <c r="J156" s="66" t="str">
        <f t="shared" si="55"/>
        <v/>
      </c>
      <c r="K156" s="67"/>
      <c r="L156" s="64"/>
      <c r="M156" s="64" t="str">
        <f t="shared" si="56"/>
        <v/>
      </c>
      <c r="N156" s="65" t="str">
        <f t="shared" si="57"/>
        <v/>
      </c>
      <c r="O156" s="65" t="str">
        <f t="shared" si="58"/>
        <v/>
      </c>
      <c r="P156" s="66" t="str">
        <f t="shared" si="59"/>
        <v/>
      </c>
      <c r="Q156" s="67"/>
      <c r="R156" s="68"/>
      <c r="S156" s="1">
        <f t="shared" si="60"/>
        <v>0</v>
      </c>
      <c r="T156" s="1">
        <f t="shared" si="61"/>
        <v>0</v>
      </c>
      <c r="U156" s="1">
        <f t="shared" si="62"/>
        <v>0</v>
      </c>
      <c r="V156" s="1">
        <f t="shared" si="63"/>
        <v>0</v>
      </c>
    </row>
    <row r="157" spans="1:22" ht="14.65" customHeight="1" x14ac:dyDescent="0.2">
      <c r="B157" s="16">
        <v>8</v>
      </c>
      <c r="C157" s="63"/>
      <c r="D157" s="64"/>
      <c r="E157" s="64"/>
      <c r="F157" s="64"/>
      <c r="G157" s="64" t="str">
        <f t="shared" si="52"/>
        <v/>
      </c>
      <c r="H157" s="65" t="str">
        <f t="shared" si="53"/>
        <v/>
      </c>
      <c r="I157" s="65" t="str">
        <f t="shared" si="54"/>
        <v/>
      </c>
      <c r="J157" s="66" t="str">
        <f t="shared" si="55"/>
        <v/>
      </c>
      <c r="K157" s="67"/>
      <c r="L157" s="64"/>
      <c r="M157" s="64" t="str">
        <f t="shared" si="56"/>
        <v/>
      </c>
      <c r="N157" s="65" t="str">
        <f t="shared" si="57"/>
        <v/>
      </c>
      <c r="O157" s="65" t="str">
        <f t="shared" si="58"/>
        <v/>
      </c>
      <c r="P157" s="66" t="str">
        <f t="shared" si="59"/>
        <v/>
      </c>
      <c r="Q157" s="67"/>
      <c r="R157" s="68"/>
      <c r="S157" s="1">
        <f t="shared" si="60"/>
        <v>0</v>
      </c>
      <c r="T157" s="1">
        <f t="shared" si="61"/>
        <v>0</v>
      </c>
      <c r="U157" s="1">
        <f t="shared" si="62"/>
        <v>0</v>
      </c>
      <c r="V157" s="1">
        <f t="shared" si="63"/>
        <v>0</v>
      </c>
    </row>
    <row r="158" spans="1:22" ht="14.65" customHeight="1" x14ac:dyDescent="0.2">
      <c r="B158" s="16">
        <v>9</v>
      </c>
      <c r="C158" s="63"/>
      <c r="D158" s="64"/>
      <c r="E158" s="64"/>
      <c r="F158" s="64"/>
      <c r="G158" s="64" t="str">
        <f t="shared" si="52"/>
        <v/>
      </c>
      <c r="H158" s="65" t="str">
        <f t="shared" si="53"/>
        <v/>
      </c>
      <c r="I158" s="65" t="str">
        <f t="shared" si="54"/>
        <v/>
      </c>
      <c r="J158" s="66" t="str">
        <f t="shared" si="55"/>
        <v/>
      </c>
      <c r="K158" s="67"/>
      <c r="L158" s="64"/>
      <c r="M158" s="64" t="str">
        <f t="shared" si="56"/>
        <v/>
      </c>
      <c r="N158" s="65" t="str">
        <f t="shared" si="57"/>
        <v/>
      </c>
      <c r="O158" s="65" t="str">
        <f t="shared" si="58"/>
        <v/>
      </c>
      <c r="P158" s="66" t="str">
        <f t="shared" si="59"/>
        <v/>
      </c>
      <c r="Q158" s="67"/>
      <c r="R158" s="68"/>
      <c r="S158" s="1">
        <f t="shared" si="60"/>
        <v>0</v>
      </c>
      <c r="T158" s="1">
        <f t="shared" si="61"/>
        <v>0</v>
      </c>
      <c r="U158" s="1">
        <f t="shared" si="62"/>
        <v>0</v>
      </c>
      <c r="V158" s="1">
        <f t="shared" si="63"/>
        <v>0</v>
      </c>
    </row>
    <row r="159" spans="1:22" ht="14.65" customHeight="1" x14ac:dyDescent="0.2">
      <c r="B159" s="16">
        <v>10</v>
      </c>
      <c r="C159" s="63"/>
      <c r="D159" s="64"/>
      <c r="E159" s="64"/>
      <c r="F159" s="64"/>
      <c r="G159" s="64" t="str">
        <f t="shared" si="52"/>
        <v/>
      </c>
      <c r="H159" s="65" t="str">
        <f t="shared" si="53"/>
        <v/>
      </c>
      <c r="I159" s="65" t="str">
        <f t="shared" si="54"/>
        <v/>
      </c>
      <c r="J159" s="66" t="str">
        <f t="shared" si="55"/>
        <v/>
      </c>
      <c r="K159" s="67"/>
      <c r="L159" s="64"/>
      <c r="M159" s="64" t="str">
        <f t="shared" si="56"/>
        <v/>
      </c>
      <c r="N159" s="65" t="str">
        <f t="shared" si="57"/>
        <v/>
      </c>
      <c r="O159" s="65" t="str">
        <f t="shared" si="58"/>
        <v/>
      </c>
      <c r="P159" s="66" t="str">
        <f t="shared" si="59"/>
        <v/>
      </c>
      <c r="Q159" s="67"/>
      <c r="R159" s="68"/>
      <c r="S159" s="1">
        <f t="shared" si="60"/>
        <v>0</v>
      </c>
      <c r="T159" s="1">
        <f t="shared" si="61"/>
        <v>0</v>
      </c>
      <c r="U159" s="1">
        <f t="shared" si="62"/>
        <v>0</v>
      </c>
      <c r="V159" s="1">
        <f t="shared" si="63"/>
        <v>0</v>
      </c>
    </row>
    <row r="160" spans="1:22" ht="14.65" customHeight="1" x14ac:dyDescent="0.2">
      <c r="B160" s="16">
        <v>11</v>
      </c>
      <c r="C160" s="63"/>
      <c r="D160" s="64"/>
      <c r="E160" s="64"/>
      <c r="F160" s="64"/>
      <c r="G160" s="64" t="str">
        <f t="shared" si="52"/>
        <v/>
      </c>
      <c r="H160" s="65" t="str">
        <f t="shared" si="53"/>
        <v/>
      </c>
      <c r="I160" s="65" t="str">
        <f t="shared" si="54"/>
        <v/>
      </c>
      <c r="J160" s="66" t="str">
        <f t="shared" si="55"/>
        <v/>
      </c>
      <c r="K160" s="67"/>
      <c r="L160" s="64"/>
      <c r="M160" s="64" t="str">
        <f t="shared" si="56"/>
        <v/>
      </c>
      <c r="N160" s="65" t="str">
        <f t="shared" si="57"/>
        <v/>
      </c>
      <c r="O160" s="65" t="str">
        <f t="shared" si="58"/>
        <v/>
      </c>
      <c r="P160" s="66" t="str">
        <f t="shared" si="59"/>
        <v/>
      </c>
      <c r="Q160" s="67"/>
      <c r="R160" s="68"/>
      <c r="S160" s="1">
        <f t="shared" si="60"/>
        <v>0</v>
      </c>
      <c r="T160" s="1">
        <f t="shared" si="61"/>
        <v>0</v>
      </c>
      <c r="U160" s="1">
        <f t="shared" si="62"/>
        <v>0</v>
      </c>
      <c r="V160" s="1">
        <f t="shared" si="63"/>
        <v>0</v>
      </c>
    </row>
    <row r="161" spans="2:22" ht="14.65" customHeight="1" x14ac:dyDescent="0.2">
      <c r="B161" s="16">
        <v>12</v>
      </c>
      <c r="C161" s="63"/>
      <c r="D161" s="64"/>
      <c r="E161" s="64"/>
      <c r="F161" s="64"/>
      <c r="G161" s="64" t="str">
        <f t="shared" si="52"/>
        <v/>
      </c>
      <c r="H161" s="65" t="str">
        <f t="shared" si="53"/>
        <v/>
      </c>
      <c r="I161" s="65" t="str">
        <f t="shared" si="54"/>
        <v/>
      </c>
      <c r="J161" s="66" t="str">
        <f t="shared" si="55"/>
        <v/>
      </c>
      <c r="K161" s="67"/>
      <c r="L161" s="64"/>
      <c r="M161" s="64" t="str">
        <f t="shared" si="56"/>
        <v/>
      </c>
      <c r="N161" s="65" t="str">
        <f t="shared" si="57"/>
        <v/>
      </c>
      <c r="O161" s="65" t="str">
        <f t="shared" si="58"/>
        <v/>
      </c>
      <c r="P161" s="66" t="str">
        <f t="shared" si="59"/>
        <v/>
      </c>
      <c r="Q161" s="67"/>
      <c r="R161" s="68"/>
      <c r="S161" s="1">
        <f t="shared" si="60"/>
        <v>0</v>
      </c>
      <c r="T161" s="1">
        <f t="shared" si="61"/>
        <v>0</v>
      </c>
      <c r="U161" s="1">
        <f t="shared" si="62"/>
        <v>0</v>
      </c>
      <c r="V161" s="1">
        <f t="shared" si="63"/>
        <v>0</v>
      </c>
    </row>
    <row r="162" spans="2:22" ht="14.65" customHeight="1" x14ac:dyDescent="0.2">
      <c r="B162" s="16">
        <v>13</v>
      </c>
      <c r="C162" s="63"/>
      <c r="D162" s="64"/>
      <c r="E162" s="64"/>
      <c r="F162" s="64"/>
      <c r="G162" s="64" t="str">
        <f t="shared" si="52"/>
        <v/>
      </c>
      <c r="H162" s="65" t="str">
        <f t="shared" si="53"/>
        <v/>
      </c>
      <c r="I162" s="65" t="str">
        <f t="shared" si="54"/>
        <v/>
      </c>
      <c r="J162" s="66" t="str">
        <f t="shared" si="55"/>
        <v/>
      </c>
      <c r="K162" s="67"/>
      <c r="L162" s="64"/>
      <c r="M162" s="64" t="str">
        <f t="shared" si="56"/>
        <v/>
      </c>
      <c r="N162" s="65" t="str">
        <f t="shared" si="57"/>
        <v/>
      </c>
      <c r="O162" s="65" t="str">
        <f t="shared" si="58"/>
        <v/>
      </c>
      <c r="P162" s="66" t="str">
        <f t="shared" si="59"/>
        <v/>
      </c>
      <c r="Q162" s="67"/>
      <c r="R162" s="68"/>
      <c r="S162" s="1">
        <f t="shared" si="60"/>
        <v>0</v>
      </c>
      <c r="T162" s="1">
        <f t="shared" si="61"/>
        <v>0</v>
      </c>
      <c r="U162" s="1">
        <f t="shared" si="62"/>
        <v>0</v>
      </c>
      <c r="V162" s="1">
        <f t="shared" si="63"/>
        <v>0</v>
      </c>
    </row>
    <row r="163" spans="2:22" ht="14.65" customHeight="1" x14ac:dyDescent="0.2">
      <c r="B163" s="16">
        <v>14</v>
      </c>
      <c r="C163" s="63"/>
      <c r="D163" s="64"/>
      <c r="E163" s="64"/>
      <c r="F163" s="64"/>
      <c r="G163" s="64" t="str">
        <f t="shared" si="52"/>
        <v/>
      </c>
      <c r="H163" s="65" t="str">
        <f t="shared" si="53"/>
        <v/>
      </c>
      <c r="I163" s="65" t="str">
        <f t="shared" si="54"/>
        <v/>
      </c>
      <c r="J163" s="66" t="str">
        <f t="shared" si="55"/>
        <v/>
      </c>
      <c r="K163" s="67"/>
      <c r="L163" s="64"/>
      <c r="M163" s="64" t="str">
        <f t="shared" si="56"/>
        <v/>
      </c>
      <c r="N163" s="65" t="str">
        <f t="shared" si="57"/>
        <v/>
      </c>
      <c r="O163" s="65" t="str">
        <f t="shared" si="58"/>
        <v/>
      </c>
      <c r="P163" s="66" t="str">
        <f t="shared" si="59"/>
        <v/>
      </c>
      <c r="Q163" s="67"/>
      <c r="R163" s="68"/>
      <c r="S163" s="1">
        <f t="shared" si="60"/>
        <v>0</v>
      </c>
      <c r="T163" s="1">
        <f t="shared" si="61"/>
        <v>0</v>
      </c>
      <c r="U163" s="1">
        <f t="shared" si="62"/>
        <v>0</v>
      </c>
      <c r="V163" s="1">
        <f t="shared" si="63"/>
        <v>0</v>
      </c>
    </row>
    <row r="164" spans="2:22" ht="14.65" customHeight="1" x14ac:dyDescent="0.2">
      <c r="B164" s="16">
        <v>15</v>
      </c>
      <c r="C164" s="63"/>
      <c r="D164" s="64"/>
      <c r="E164" s="64"/>
      <c r="F164" s="64"/>
      <c r="G164" s="64" t="str">
        <f t="shared" si="52"/>
        <v/>
      </c>
      <c r="H164" s="65" t="str">
        <f t="shared" si="53"/>
        <v/>
      </c>
      <c r="I164" s="65" t="str">
        <f t="shared" si="54"/>
        <v/>
      </c>
      <c r="J164" s="66" t="str">
        <f t="shared" si="55"/>
        <v/>
      </c>
      <c r="K164" s="67"/>
      <c r="L164" s="64"/>
      <c r="M164" s="64" t="str">
        <f t="shared" si="56"/>
        <v/>
      </c>
      <c r="N164" s="65" t="str">
        <f t="shared" si="57"/>
        <v/>
      </c>
      <c r="O164" s="65" t="str">
        <f t="shared" si="58"/>
        <v/>
      </c>
      <c r="P164" s="66" t="str">
        <f t="shared" si="59"/>
        <v/>
      </c>
      <c r="Q164" s="67"/>
      <c r="R164" s="68"/>
      <c r="S164" s="1">
        <f t="shared" si="60"/>
        <v>0</v>
      </c>
      <c r="T164" s="1">
        <f t="shared" si="61"/>
        <v>0</v>
      </c>
      <c r="U164" s="1">
        <f t="shared" si="62"/>
        <v>0</v>
      </c>
      <c r="V164" s="1">
        <f t="shared" si="63"/>
        <v>0</v>
      </c>
    </row>
    <row r="165" spans="2:22" ht="14.65" customHeight="1" x14ac:dyDescent="0.2">
      <c r="B165" s="16">
        <v>16</v>
      </c>
      <c r="C165" s="63"/>
      <c r="D165" s="64"/>
      <c r="E165" s="64"/>
      <c r="F165" s="64"/>
      <c r="G165" s="64" t="str">
        <f t="shared" si="52"/>
        <v/>
      </c>
      <c r="H165" s="65" t="str">
        <f t="shared" si="53"/>
        <v/>
      </c>
      <c r="I165" s="65" t="str">
        <f t="shared" si="54"/>
        <v/>
      </c>
      <c r="J165" s="66" t="str">
        <f t="shared" si="55"/>
        <v/>
      </c>
      <c r="K165" s="67"/>
      <c r="L165" s="64"/>
      <c r="M165" s="64" t="str">
        <f t="shared" si="56"/>
        <v/>
      </c>
      <c r="N165" s="65" t="str">
        <f t="shared" si="57"/>
        <v/>
      </c>
      <c r="O165" s="65" t="str">
        <f t="shared" si="58"/>
        <v/>
      </c>
      <c r="P165" s="66" t="str">
        <f t="shared" si="59"/>
        <v/>
      </c>
      <c r="Q165" s="67"/>
      <c r="R165" s="68"/>
      <c r="S165" s="1">
        <f t="shared" si="60"/>
        <v>0</v>
      </c>
      <c r="T165" s="1">
        <f t="shared" si="61"/>
        <v>0</v>
      </c>
      <c r="U165" s="1">
        <f t="shared" si="62"/>
        <v>0</v>
      </c>
      <c r="V165" s="1">
        <f t="shared" si="63"/>
        <v>0</v>
      </c>
    </row>
    <row r="166" spans="2:22" ht="14.65" customHeight="1" x14ac:dyDescent="0.2">
      <c r="B166" s="16">
        <v>17</v>
      </c>
      <c r="C166" s="63"/>
      <c r="D166" s="64"/>
      <c r="E166" s="64"/>
      <c r="F166" s="64"/>
      <c r="G166" s="64" t="str">
        <f t="shared" si="52"/>
        <v/>
      </c>
      <c r="H166" s="65" t="str">
        <f t="shared" si="53"/>
        <v/>
      </c>
      <c r="I166" s="65" t="str">
        <f t="shared" si="54"/>
        <v/>
      </c>
      <c r="J166" s="66" t="str">
        <f t="shared" si="55"/>
        <v/>
      </c>
      <c r="K166" s="67"/>
      <c r="L166" s="64"/>
      <c r="M166" s="64" t="str">
        <f t="shared" si="56"/>
        <v/>
      </c>
      <c r="N166" s="65" t="str">
        <f t="shared" si="57"/>
        <v/>
      </c>
      <c r="O166" s="65" t="str">
        <f t="shared" si="58"/>
        <v/>
      </c>
      <c r="P166" s="66" t="str">
        <f t="shared" si="59"/>
        <v/>
      </c>
      <c r="Q166" s="67"/>
      <c r="R166" s="68"/>
      <c r="S166" s="1">
        <f t="shared" si="60"/>
        <v>0</v>
      </c>
      <c r="T166" s="1">
        <f t="shared" si="61"/>
        <v>0</v>
      </c>
      <c r="U166" s="1">
        <f t="shared" si="62"/>
        <v>0</v>
      </c>
      <c r="V166" s="1">
        <f t="shared" si="63"/>
        <v>0</v>
      </c>
    </row>
    <row r="167" spans="2:22" ht="14.65" customHeight="1" x14ac:dyDescent="0.2">
      <c r="B167" s="16">
        <v>18</v>
      </c>
      <c r="C167" s="63"/>
      <c r="D167" s="64"/>
      <c r="E167" s="64"/>
      <c r="F167" s="64"/>
      <c r="G167" s="64" t="str">
        <f t="shared" si="52"/>
        <v/>
      </c>
      <c r="H167" s="65" t="str">
        <f t="shared" si="53"/>
        <v/>
      </c>
      <c r="I167" s="65" t="str">
        <f t="shared" si="54"/>
        <v/>
      </c>
      <c r="J167" s="66" t="str">
        <f t="shared" si="55"/>
        <v/>
      </c>
      <c r="K167" s="67"/>
      <c r="L167" s="64"/>
      <c r="M167" s="64" t="str">
        <f t="shared" si="56"/>
        <v/>
      </c>
      <c r="N167" s="65" t="str">
        <f t="shared" si="57"/>
        <v/>
      </c>
      <c r="O167" s="65" t="str">
        <f t="shared" si="58"/>
        <v/>
      </c>
      <c r="P167" s="66" t="str">
        <f t="shared" si="59"/>
        <v/>
      </c>
      <c r="Q167" s="67"/>
      <c r="R167" s="68"/>
      <c r="S167" s="1">
        <f t="shared" si="60"/>
        <v>0</v>
      </c>
      <c r="T167" s="1">
        <f t="shared" si="61"/>
        <v>0</v>
      </c>
      <c r="U167" s="1">
        <f t="shared" si="62"/>
        <v>0</v>
      </c>
      <c r="V167" s="1">
        <f t="shared" si="63"/>
        <v>0</v>
      </c>
    </row>
    <row r="168" spans="2:22" ht="14.65" customHeight="1" x14ac:dyDescent="0.2">
      <c r="B168" s="16">
        <v>19</v>
      </c>
      <c r="C168" s="63"/>
      <c r="D168" s="64"/>
      <c r="E168" s="64"/>
      <c r="F168" s="64"/>
      <c r="G168" s="64" t="str">
        <f t="shared" si="52"/>
        <v/>
      </c>
      <c r="H168" s="65" t="str">
        <f t="shared" si="53"/>
        <v/>
      </c>
      <c r="I168" s="65" t="str">
        <f t="shared" si="54"/>
        <v/>
      </c>
      <c r="J168" s="66" t="str">
        <f t="shared" si="55"/>
        <v/>
      </c>
      <c r="K168" s="67"/>
      <c r="L168" s="64"/>
      <c r="M168" s="64" t="str">
        <f t="shared" si="56"/>
        <v/>
      </c>
      <c r="N168" s="65" t="str">
        <f t="shared" si="57"/>
        <v/>
      </c>
      <c r="O168" s="65" t="str">
        <f t="shared" si="58"/>
        <v/>
      </c>
      <c r="P168" s="66" t="str">
        <f t="shared" si="59"/>
        <v/>
      </c>
      <c r="Q168" s="67"/>
      <c r="R168" s="68"/>
      <c r="S168" s="1">
        <f t="shared" si="60"/>
        <v>0</v>
      </c>
      <c r="T168" s="1">
        <f t="shared" si="61"/>
        <v>0</v>
      </c>
      <c r="U168" s="1">
        <f t="shared" si="62"/>
        <v>0</v>
      </c>
      <c r="V168" s="1">
        <f t="shared" si="63"/>
        <v>0</v>
      </c>
    </row>
    <row r="169" spans="2:22" ht="14.65" customHeight="1" x14ac:dyDescent="0.2">
      <c r="B169" s="16">
        <v>20</v>
      </c>
      <c r="C169" s="63"/>
      <c r="D169" s="64"/>
      <c r="E169" s="64"/>
      <c r="F169" s="64"/>
      <c r="G169" s="64" t="str">
        <f t="shared" si="52"/>
        <v/>
      </c>
      <c r="H169" s="65" t="str">
        <f t="shared" si="53"/>
        <v/>
      </c>
      <c r="I169" s="65" t="str">
        <f t="shared" si="54"/>
        <v/>
      </c>
      <c r="J169" s="66" t="str">
        <f t="shared" si="55"/>
        <v/>
      </c>
      <c r="K169" s="67"/>
      <c r="L169" s="64"/>
      <c r="M169" s="64" t="str">
        <f t="shared" si="56"/>
        <v/>
      </c>
      <c r="N169" s="65" t="str">
        <f t="shared" si="57"/>
        <v/>
      </c>
      <c r="O169" s="65" t="str">
        <f t="shared" si="58"/>
        <v/>
      </c>
      <c r="P169" s="66" t="str">
        <f t="shared" si="59"/>
        <v/>
      </c>
      <c r="Q169" s="67"/>
      <c r="R169" s="68"/>
      <c r="S169" s="1">
        <f t="shared" si="60"/>
        <v>0</v>
      </c>
      <c r="T169" s="1">
        <f t="shared" si="61"/>
        <v>0</v>
      </c>
      <c r="U169" s="1">
        <f t="shared" si="62"/>
        <v>0</v>
      </c>
      <c r="V169" s="1">
        <f t="shared" si="63"/>
        <v>0</v>
      </c>
    </row>
    <row r="170" spans="2:22" ht="14.65" customHeight="1" x14ac:dyDescent="0.2">
      <c r="B170" s="16">
        <v>21</v>
      </c>
      <c r="C170" s="63"/>
      <c r="D170" s="64"/>
      <c r="E170" s="64"/>
      <c r="F170" s="64"/>
      <c r="G170" s="64" t="str">
        <f t="shared" si="52"/>
        <v/>
      </c>
      <c r="H170" s="65" t="str">
        <f t="shared" si="53"/>
        <v/>
      </c>
      <c r="I170" s="65" t="str">
        <f t="shared" si="54"/>
        <v/>
      </c>
      <c r="J170" s="66" t="str">
        <f t="shared" si="55"/>
        <v/>
      </c>
      <c r="K170" s="67"/>
      <c r="L170" s="64"/>
      <c r="M170" s="64" t="str">
        <f t="shared" si="56"/>
        <v/>
      </c>
      <c r="N170" s="65" t="str">
        <f t="shared" si="57"/>
        <v/>
      </c>
      <c r="O170" s="65" t="str">
        <f t="shared" si="58"/>
        <v/>
      </c>
      <c r="P170" s="66" t="str">
        <f t="shared" si="59"/>
        <v/>
      </c>
      <c r="Q170" s="67"/>
      <c r="R170" s="68"/>
      <c r="S170" s="1">
        <f t="shared" si="60"/>
        <v>0</v>
      </c>
      <c r="T170" s="1">
        <f t="shared" si="61"/>
        <v>0</v>
      </c>
      <c r="U170" s="1">
        <f t="shared" si="62"/>
        <v>0</v>
      </c>
      <c r="V170" s="1">
        <f t="shared" si="63"/>
        <v>0</v>
      </c>
    </row>
    <row r="171" spans="2:22" ht="14.65" customHeight="1" x14ac:dyDescent="0.2">
      <c r="B171" s="16">
        <v>22</v>
      </c>
      <c r="C171" s="63"/>
      <c r="D171" s="64"/>
      <c r="E171" s="64"/>
      <c r="F171" s="64"/>
      <c r="G171" s="64" t="str">
        <f t="shared" si="52"/>
        <v/>
      </c>
      <c r="H171" s="65" t="str">
        <f t="shared" si="53"/>
        <v/>
      </c>
      <c r="I171" s="65" t="str">
        <f t="shared" si="54"/>
        <v/>
      </c>
      <c r="J171" s="66" t="str">
        <f t="shared" si="55"/>
        <v/>
      </c>
      <c r="K171" s="67"/>
      <c r="L171" s="64"/>
      <c r="M171" s="64" t="str">
        <f t="shared" si="56"/>
        <v/>
      </c>
      <c r="N171" s="65" t="str">
        <f t="shared" si="57"/>
        <v/>
      </c>
      <c r="O171" s="65" t="str">
        <f t="shared" si="58"/>
        <v/>
      </c>
      <c r="P171" s="66" t="str">
        <f t="shared" si="59"/>
        <v/>
      </c>
      <c r="Q171" s="67"/>
      <c r="R171" s="68"/>
      <c r="S171" s="1">
        <f t="shared" si="60"/>
        <v>0</v>
      </c>
      <c r="T171" s="1">
        <f t="shared" si="61"/>
        <v>0</v>
      </c>
      <c r="U171" s="1">
        <f t="shared" si="62"/>
        <v>0</v>
      </c>
      <c r="V171" s="1">
        <f t="shared" si="63"/>
        <v>0</v>
      </c>
    </row>
    <row r="172" spans="2:22" ht="14.65" customHeight="1" x14ac:dyDescent="0.2">
      <c r="B172" s="16">
        <v>23</v>
      </c>
      <c r="C172" s="63"/>
      <c r="D172" s="64"/>
      <c r="E172" s="64"/>
      <c r="F172" s="64"/>
      <c r="G172" s="64" t="str">
        <f t="shared" si="52"/>
        <v/>
      </c>
      <c r="H172" s="65" t="str">
        <f t="shared" si="53"/>
        <v/>
      </c>
      <c r="I172" s="65" t="str">
        <f t="shared" si="54"/>
        <v/>
      </c>
      <c r="J172" s="66" t="str">
        <f t="shared" si="55"/>
        <v/>
      </c>
      <c r="K172" s="67"/>
      <c r="L172" s="64"/>
      <c r="M172" s="64" t="str">
        <f t="shared" si="56"/>
        <v/>
      </c>
      <c r="N172" s="65" t="str">
        <f t="shared" si="57"/>
        <v/>
      </c>
      <c r="O172" s="65" t="str">
        <f t="shared" si="58"/>
        <v/>
      </c>
      <c r="P172" s="66" t="str">
        <f t="shared" si="59"/>
        <v/>
      </c>
      <c r="Q172" s="67"/>
      <c r="R172" s="68"/>
      <c r="S172" s="1">
        <f t="shared" si="60"/>
        <v>0</v>
      </c>
      <c r="T172" s="1">
        <f t="shared" si="61"/>
        <v>0</v>
      </c>
      <c r="U172" s="1">
        <f t="shared" si="62"/>
        <v>0</v>
      </c>
      <c r="V172" s="1">
        <f t="shared" si="63"/>
        <v>0</v>
      </c>
    </row>
    <row r="173" spans="2:22" ht="14.65" customHeight="1" x14ac:dyDescent="0.2">
      <c r="B173" s="16">
        <v>24</v>
      </c>
      <c r="C173" s="63"/>
      <c r="D173" s="64"/>
      <c r="E173" s="64"/>
      <c r="F173" s="64"/>
      <c r="G173" s="64" t="str">
        <f t="shared" si="52"/>
        <v/>
      </c>
      <c r="H173" s="65" t="str">
        <f t="shared" si="53"/>
        <v/>
      </c>
      <c r="I173" s="65" t="str">
        <f t="shared" si="54"/>
        <v/>
      </c>
      <c r="J173" s="66" t="str">
        <f t="shared" si="55"/>
        <v/>
      </c>
      <c r="K173" s="67"/>
      <c r="L173" s="64"/>
      <c r="M173" s="64" t="str">
        <f t="shared" si="56"/>
        <v/>
      </c>
      <c r="N173" s="65" t="str">
        <f t="shared" si="57"/>
        <v/>
      </c>
      <c r="O173" s="65" t="str">
        <f t="shared" si="58"/>
        <v/>
      </c>
      <c r="P173" s="66" t="str">
        <f t="shared" si="59"/>
        <v/>
      </c>
      <c r="Q173" s="67"/>
      <c r="R173" s="68"/>
      <c r="S173" s="1">
        <f t="shared" si="60"/>
        <v>0</v>
      </c>
      <c r="T173" s="1">
        <f t="shared" si="61"/>
        <v>0</v>
      </c>
      <c r="U173" s="1">
        <f t="shared" si="62"/>
        <v>0</v>
      </c>
      <c r="V173" s="1">
        <f t="shared" si="63"/>
        <v>0</v>
      </c>
    </row>
    <row r="174" spans="2:22" ht="14.65" customHeight="1" x14ac:dyDescent="0.2">
      <c r="B174" s="16">
        <v>25</v>
      </c>
      <c r="C174" s="63"/>
      <c r="D174" s="64"/>
      <c r="E174" s="64"/>
      <c r="F174" s="64"/>
      <c r="G174" s="64" t="str">
        <f t="shared" si="52"/>
        <v/>
      </c>
      <c r="H174" s="65" t="str">
        <f t="shared" si="53"/>
        <v/>
      </c>
      <c r="I174" s="65" t="str">
        <f t="shared" si="54"/>
        <v/>
      </c>
      <c r="J174" s="66" t="str">
        <f t="shared" si="55"/>
        <v/>
      </c>
      <c r="K174" s="67"/>
      <c r="L174" s="64"/>
      <c r="M174" s="64" t="str">
        <f t="shared" si="56"/>
        <v/>
      </c>
      <c r="N174" s="65" t="str">
        <f t="shared" si="57"/>
        <v/>
      </c>
      <c r="O174" s="65" t="str">
        <f t="shared" si="58"/>
        <v/>
      </c>
      <c r="P174" s="66" t="str">
        <f t="shared" si="59"/>
        <v/>
      </c>
      <c r="Q174" s="67"/>
      <c r="R174" s="68"/>
      <c r="S174" s="1">
        <f t="shared" si="60"/>
        <v>0</v>
      </c>
      <c r="T174" s="1">
        <f t="shared" si="61"/>
        <v>0</v>
      </c>
      <c r="U174" s="1">
        <f t="shared" si="62"/>
        <v>0</v>
      </c>
      <c r="V174" s="1">
        <f t="shared" si="63"/>
        <v>0</v>
      </c>
    </row>
    <row r="175" spans="2:22" ht="14.65" customHeight="1" x14ac:dyDescent="0.2">
      <c r="B175" s="16">
        <v>26</v>
      </c>
      <c r="C175" s="63"/>
      <c r="D175" s="64"/>
      <c r="E175" s="64"/>
      <c r="F175" s="64"/>
      <c r="G175" s="64" t="str">
        <f t="shared" si="52"/>
        <v/>
      </c>
      <c r="H175" s="65" t="str">
        <f t="shared" si="53"/>
        <v/>
      </c>
      <c r="I175" s="65" t="str">
        <f t="shared" si="54"/>
        <v/>
      </c>
      <c r="J175" s="66" t="str">
        <f t="shared" si="55"/>
        <v/>
      </c>
      <c r="K175" s="67"/>
      <c r="L175" s="64"/>
      <c r="M175" s="64" t="str">
        <f t="shared" si="56"/>
        <v/>
      </c>
      <c r="N175" s="65" t="str">
        <f t="shared" si="57"/>
        <v/>
      </c>
      <c r="O175" s="65" t="str">
        <f t="shared" si="58"/>
        <v/>
      </c>
      <c r="P175" s="66" t="str">
        <f t="shared" si="59"/>
        <v/>
      </c>
      <c r="Q175" s="67"/>
      <c r="R175" s="68"/>
      <c r="S175" s="1">
        <f t="shared" si="60"/>
        <v>0</v>
      </c>
      <c r="T175" s="1">
        <f t="shared" si="61"/>
        <v>0</v>
      </c>
      <c r="U175" s="1">
        <f t="shared" si="62"/>
        <v>0</v>
      </c>
      <c r="V175" s="1">
        <f t="shared" si="63"/>
        <v>0</v>
      </c>
    </row>
    <row r="176" spans="2:22" ht="14.65" customHeight="1" x14ac:dyDescent="0.2">
      <c r="B176" s="16">
        <v>27</v>
      </c>
      <c r="C176" s="63"/>
      <c r="D176" s="64"/>
      <c r="E176" s="64"/>
      <c r="F176" s="64"/>
      <c r="G176" s="64" t="str">
        <f t="shared" si="52"/>
        <v/>
      </c>
      <c r="H176" s="65" t="str">
        <f t="shared" si="53"/>
        <v/>
      </c>
      <c r="I176" s="65" t="str">
        <f t="shared" si="54"/>
        <v/>
      </c>
      <c r="J176" s="66" t="str">
        <f t="shared" si="55"/>
        <v/>
      </c>
      <c r="K176" s="67"/>
      <c r="L176" s="64"/>
      <c r="M176" s="64" t="str">
        <f t="shared" si="56"/>
        <v/>
      </c>
      <c r="N176" s="65" t="str">
        <f t="shared" si="57"/>
        <v/>
      </c>
      <c r="O176" s="65" t="str">
        <f t="shared" si="58"/>
        <v/>
      </c>
      <c r="P176" s="66" t="str">
        <f t="shared" si="59"/>
        <v/>
      </c>
      <c r="Q176" s="67"/>
      <c r="R176" s="68"/>
      <c r="S176" s="1">
        <f t="shared" si="60"/>
        <v>0</v>
      </c>
      <c r="T176" s="1">
        <f t="shared" si="61"/>
        <v>0</v>
      </c>
      <c r="U176" s="1">
        <f t="shared" si="62"/>
        <v>0</v>
      </c>
      <c r="V176" s="1">
        <f t="shared" si="63"/>
        <v>0</v>
      </c>
    </row>
    <row r="177" spans="1:22" ht="14.65" customHeight="1" x14ac:dyDescent="0.2">
      <c r="B177" s="16">
        <v>28</v>
      </c>
      <c r="C177" s="63"/>
      <c r="D177" s="64"/>
      <c r="E177" s="64"/>
      <c r="F177" s="64"/>
      <c r="G177" s="64" t="str">
        <f t="shared" si="52"/>
        <v/>
      </c>
      <c r="H177" s="65" t="str">
        <f t="shared" si="53"/>
        <v/>
      </c>
      <c r="I177" s="65" t="str">
        <f t="shared" si="54"/>
        <v/>
      </c>
      <c r="J177" s="66" t="str">
        <f t="shared" si="55"/>
        <v/>
      </c>
      <c r="K177" s="67"/>
      <c r="L177" s="64"/>
      <c r="M177" s="64" t="str">
        <f t="shared" si="56"/>
        <v/>
      </c>
      <c r="N177" s="65" t="str">
        <f t="shared" si="57"/>
        <v/>
      </c>
      <c r="O177" s="65" t="str">
        <f t="shared" si="58"/>
        <v/>
      </c>
      <c r="P177" s="66" t="str">
        <f t="shared" si="59"/>
        <v/>
      </c>
      <c r="Q177" s="67"/>
      <c r="R177" s="68"/>
      <c r="S177" s="1">
        <f t="shared" si="60"/>
        <v>0</v>
      </c>
      <c r="T177" s="1">
        <f t="shared" si="61"/>
        <v>0</v>
      </c>
      <c r="U177" s="1">
        <f t="shared" si="62"/>
        <v>0</v>
      </c>
      <c r="V177" s="1">
        <f t="shared" si="63"/>
        <v>0</v>
      </c>
    </row>
    <row r="178" spans="1:22" ht="14.65" customHeight="1" x14ac:dyDescent="0.2">
      <c r="B178" s="16">
        <v>29</v>
      </c>
      <c r="C178" s="63"/>
      <c r="D178" s="64"/>
      <c r="E178" s="64"/>
      <c r="F178" s="64"/>
      <c r="G178" s="64" t="str">
        <f t="shared" si="52"/>
        <v/>
      </c>
      <c r="H178" s="65" t="str">
        <f t="shared" si="53"/>
        <v/>
      </c>
      <c r="I178" s="65" t="str">
        <f t="shared" si="54"/>
        <v/>
      </c>
      <c r="J178" s="66" t="str">
        <f t="shared" si="55"/>
        <v/>
      </c>
      <c r="K178" s="67"/>
      <c r="L178" s="64"/>
      <c r="M178" s="64" t="str">
        <f t="shared" si="56"/>
        <v/>
      </c>
      <c r="N178" s="65" t="str">
        <f t="shared" si="57"/>
        <v/>
      </c>
      <c r="O178" s="65" t="str">
        <f t="shared" si="58"/>
        <v/>
      </c>
      <c r="P178" s="66" t="str">
        <f t="shared" si="59"/>
        <v/>
      </c>
      <c r="Q178" s="67"/>
      <c r="R178" s="68"/>
      <c r="S178" s="1">
        <f t="shared" si="60"/>
        <v>0</v>
      </c>
      <c r="T178" s="1">
        <f t="shared" si="61"/>
        <v>0</v>
      </c>
      <c r="U178" s="1">
        <f t="shared" si="62"/>
        <v>0</v>
      </c>
      <c r="V178" s="1">
        <f t="shared" si="63"/>
        <v>0</v>
      </c>
    </row>
    <row r="179" spans="1:22" ht="14.65" customHeight="1" x14ac:dyDescent="0.2">
      <c r="B179" s="50">
        <v>30</v>
      </c>
      <c r="C179" s="51"/>
      <c r="D179" s="52"/>
      <c r="E179" s="52"/>
      <c r="F179" s="52"/>
      <c r="G179" s="52" t="str">
        <f t="shared" si="52"/>
        <v/>
      </c>
      <c r="H179" s="53" t="str">
        <f t="shared" si="53"/>
        <v/>
      </c>
      <c r="I179" s="53" t="str">
        <f t="shared" si="54"/>
        <v/>
      </c>
      <c r="J179" s="54" t="str">
        <f t="shared" si="55"/>
        <v/>
      </c>
      <c r="K179" s="55"/>
      <c r="L179" s="52"/>
      <c r="M179" s="52" t="str">
        <f t="shared" si="56"/>
        <v/>
      </c>
      <c r="N179" s="53" t="str">
        <f t="shared" si="57"/>
        <v/>
      </c>
      <c r="O179" s="53" t="str">
        <f t="shared" si="58"/>
        <v/>
      </c>
      <c r="P179" s="54" t="str">
        <f t="shared" si="59"/>
        <v/>
      </c>
      <c r="Q179" s="55"/>
      <c r="R179" s="56"/>
      <c r="S179" s="1">
        <f t="shared" si="60"/>
        <v>0</v>
      </c>
      <c r="T179" s="1">
        <f t="shared" si="61"/>
        <v>0</v>
      </c>
      <c r="U179" s="1">
        <f t="shared" si="62"/>
        <v>0</v>
      </c>
      <c r="V179" s="1">
        <f t="shared" si="63"/>
        <v>0</v>
      </c>
    </row>
    <row r="180" spans="1:22" s="8" customFormat="1" ht="19.5" customHeight="1" x14ac:dyDescent="0.2"/>
    <row r="181" spans="1:22" ht="17.25" customHeight="1" x14ac:dyDescent="0.2">
      <c r="A181" s="83" t="s">
        <v>39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6"/>
    </row>
    <row r="182" spans="1:22" s="9" customFormat="1" ht="17.25" customHeight="1" x14ac:dyDescent="0.2">
      <c r="B182" s="13" t="str">
        <f>CONCATENATE("Projeto  : ", Projeto)</f>
        <v>Projeto  : HouseHub</v>
      </c>
      <c r="C182" s="11"/>
      <c r="D182" s="12" t="s">
        <v>4</v>
      </c>
      <c r="E182" s="94">
        <f>Data</f>
        <v>45755</v>
      </c>
      <c r="F182" s="94"/>
      <c r="G182" s="12"/>
      <c r="H182" s="12"/>
      <c r="I182" s="10" t="str">
        <f>CONCATENATE("Revisor : ",Revisor)</f>
        <v>Revisor : Kauã de Oliveira Santos Menezes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9"/>
    </row>
    <row r="183" spans="1:22" s="9" customFormat="1" ht="17.25" customHeight="1" x14ac:dyDescent="0.2">
      <c r="B183" s="11" t="str">
        <f>CONCATENATE("Responsável : ", Responsável)</f>
        <v>Responsável : Walter Henrique Dos Anjos Santos</v>
      </c>
      <c r="C183" s="14"/>
      <c r="D183" s="19"/>
      <c r="E183" s="15"/>
      <c r="F183" s="15"/>
      <c r="G183" s="15"/>
      <c r="H183" s="15"/>
      <c r="I183" s="10" t="s">
        <v>80</v>
      </c>
      <c r="J183" s="15"/>
      <c r="K183" s="95">
        <f>Revisão</f>
        <v>45755</v>
      </c>
      <c r="L183" s="95"/>
      <c r="M183" s="15"/>
      <c r="N183" s="15"/>
      <c r="O183" s="15"/>
      <c r="P183" s="15"/>
      <c r="Q183" s="15"/>
      <c r="R183" s="15"/>
      <c r="S183" s="19"/>
      <c r="T183" s="19"/>
    </row>
    <row r="184" spans="1:22" s="9" customFormat="1" ht="12" customHeight="1" x14ac:dyDescent="0.2">
      <c r="B184" s="92" t="s">
        <v>0</v>
      </c>
      <c r="C184" s="84" t="s">
        <v>40</v>
      </c>
      <c r="D184" s="86" t="s">
        <v>3</v>
      </c>
      <c r="E184" s="88" t="s">
        <v>87</v>
      </c>
      <c r="F184" s="89"/>
      <c r="G184" s="89"/>
      <c r="H184" s="89"/>
      <c r="I184" s="89"/>
      <c r="J184" s="90"/>
      <c r="K184" s="91" t="s">
        <v>88</v>
      </c>
      <c r="L184" s="89"/>
      <c r="M184" s="89"/>
      <c r="N184" s="89"/>
      <c r="O184" s="89"/>
      <c r="P184" s="90"/>
      <c r="Q184" s="22"/>
      <c r="R184" s="21"/>
      <c r="S184" s="9" t="s">
        <v>41</v>
      </c>
      <c r="T184" s="9" t="s">
        <v>42</v>
      </c>
      <c r="U184" s="9" t="s">
        <v>43</v>
      </c>
      <c r="V184" s="9" t="s">
        <v>44</v>
      </c>
    </row>
    <row r="185" spans="1:22" ht="12" customHeight="1" x14ac:dyDescent="0.2">
      <c r="B185" s="93"/>
      <c r="C185" s="85"/>
      <c r="D185" s="87"/>
      <c r="E185" s="69" t="s">
        <v>36</v>
      </c>
      <c r="F185" s="70" t="s">
        <v>37</v>
      </c>
      <c r="G185" s="70" t="s">
        <v>35</v>
      </c>
      <c r="H185" s="70" t="s">
        <v>1</v>
      </c>
      <c r="I185" s="71" t="s">
        <v>38</v>
      </c>
      <c r="J185" s="72" t="s">
        <v>2</v>
      </c>
      <c r="K185" s="73" t="s">
        <v>36</v>
      </c>
      <c r="L185" s="70" t="s">
        <v>37</v>
      </c>
      <c r="M185" s="70" t="s">
        <v>35</v>
      </c>
      <c r="N185" s="70" t="s">
        <v>1</v>
      </c>
      <c r="O185" s="71" t="s">
        <v>38</v>
      </c>
      <c r="P185" s="72" t="s">
        <v>2</v>
      </c>
      <c r="Q185" s="20"/>
      <c r="R185" s="7"/>
    </row>
    <row r="186" spans="1:22" ht="14.65" customHeight="1" x14ac:dyDescent="0.2">
      <c r="B186" s="16">
        <v>1</v>
      </c>
      <c r="C186" s="57"/>
      <c r="D186" s="58"/>
      <c r="E186" s="58"/>
      <c r="F186" s="58"/>
      <c r="G186" s="58" t="str">
        <f>CONCATENATE(D186,H186)</f>
        <v/>
      </c>
      <c r="H186" s="59" t="str">
        <f>IF(ISBLANK(F186),"",
IF(D186="EE",IF(F186&gt;=3,IF(E186&gt;=5,"H","A"),
IF(F186&gt;=2,IF(E186&gt;=16,"H",IF(E186&lt;=4,"L","A")),
IF(E186&lt;=15,"L","A"))),
IF(OR(D186="SE",D186="CE"),IF(F186&gt;=4,IF(E186&gt;=6,"H","A"),
IF(F186&gt;=2,IF(E186&gt;=20,"H",IF(E186&lt;=5,"L","A")),
IF(E186&lt;=19,"L","A"))),
IF(OR(D186="ALI",D186="AIE"),IF(F186&gt;=6,IF(E186&gt;=20,"H","A"),
IF(F186&gt;=2,IF(E186&gt;=51,"H",IF(E186&lt;=19,"L","A")),
IF(E186&lt;=50,"L","A")))))))</f>
        <v/>
      </c>
      <c r="I186" s="59" t="str">
        <f>IF(H186="L","Baixa",IF(H186="A","Média",IF(H186="","","Alta")))</f>
        <v/>
      </c>
      <c r="J186" s="60" t="str">
        <f>IF(ISBLANK(F186),"",
 IF(D186="ALI",IF(H186="L",7, IF(H186="A",10,15)),
 IF(D186="AIE",IF(H186="L",5, IF(H186="A",7,10)),
 IF(D186="SE",IF(H186="L",4, IF(H186="A",5,7 )),
 IF(OR(D186="EE",D186="CE"),IF(H186="L",3,IF(H186="A",4,6)))))))</f>
        <v/>
      </c>
      <c r="K186" s="61"/>
      <c r="L186" s="58"/>
      <c r="M186" s="58" t="str">
        <f>CONCATENATE(D186,N186)</f>
        <v/>
      </c>
      <c r="N186" s="59" t="str">
        <f>IF(ISBLANK(L186),"",
IF(D186="EE",IF(L186&gt;=3,IF(K186&gt;=5,"H","A"),
IF(L186&gt;=2,IF(K186&gt;=16,"H",IF(K186&lt;=4,"L","A")),
IF(K186&lt;=15,"L","A"))),
IF(OR(D186="SE",D186="CE"),IF(L186&gt;=4,IF(K186&gt;=6,"H","A"),
IF(L186&gt;=2,IF(K186&gt;=20,"H",IF(K186&lt;=5,"L","A")),
IF(K186&lt;=19,"L","A"))),
IF(OR(D186="ALI",D186="AIE"),IF(L186&gt;=6,IF(K186&gt;=20,"H","A"),
IF(L186&gt;=2,IF(K186&gt;=51,"H",IF(K186&lt;=19,"L","A")),
IF(K186&lt;=50,"L","A")))))))</f>
        <v/>
      </c>
      <c r="O186" s="59" t="str">
        <f>IF(N186="L","Baixa",IF(N186="A","Média",IF(N186="","","Alta")))</f>
        <v/>
      </c>
      <c r="P186" s="60" t="str">
        <f>IF(ISBLANK(L186),"",
 IF(D186="ALI",IF(N186="L",7, IF(N186="A",10,15)),
 IF(D186="AIE",IF(N186="L",5, IF(N186="A",7,10)),
 IF(D186="SE",IF(N186="L",4, IF(N186="A",5,7 )),
 IF(OR(D186="EE",D186="CE"),IF(N186="L",3,IF(N186="A",4,6)))))))</f>
        <v/>
      </c>
      <c r="Q186" s="61"/>
      <c r="R186" s="62"/>
      <c r="S186" s="1">
        <f>IF(AND($P186="",$J186&lt;&gt;""),$J186,0)</f>
        <v>0</v>
      </c>
      <c r="T186" s="1">
        <f>IF(OR($P186="",$J186=""),0,$J186)</f>
        <v>0</v>
      </c>
      <c r="U186" s="1">
        <f>IF(OR($P186="",$J186=""),0,$P186)</f>
        <v>0</v>
      </c>
      <c r="V186" s="1">
        <f>IF(AND($J186="",$P186&lt;&gt;""),$P186,0)</f>
        <v>0</v>
      </c>
    </row>
    <row r="187" spans="1:22" ht="14.65" customHeight="1" x14ac:dyDescent="0.2">
      <c r="B187" s="16">
        <v>2</v>
      </c>
      <c r="C187" s="63"/>
      <c r="D187" s="64"/>
      <c r="E187" s="64"/>
      <c r="F187" s="64"/>
      <c r="G187" s="64" t="str">
        <f t="shared" ref="G187:G215" si="64">CONCATENATE(D187,H187)</f>
        <v/>
      </c>
      <c r="H187" s="65" t="str">
        <f t="shared" ref="H187:H215" si="65">IF(ISBLANK(F187),"",
IF(D187="EE",IF(F187&gt;=3,IF(E187&gt;=5,"H","A"),
IF(F187&gt;=2,IF(E187&gt;=16,"H",IF(E187&lt;=4,"L","A")),
IF(E187&lt;=15,"L","A"))),
IF(OR(D187="SE",D187="CE"),IF(F187&gt;=4,IF(E187&gt;=6,"H","A"),
IF(F187&gt;=2,IF(E187&gt;=20,"H",IF(E187&lt;=5,"L","A")),
IF(E187&lt;=19,"L","A"))),
IF(OR(D187="ALI",D187="AIE"),IF(F187&gt;=6,IF(E187&gt;=20,"H","A"),
IF(F187&gt;=2,IF(E187&gt;=51,"H",IF(E187&lt;=19,"L","A")),
IF(E187&lt;=50,"L","A")))))))</f>
        <v/>
      </c>
      <c r="I187" s="65" t="str">
        <f t="shared" ref="I187:I215" si="66">IF(H187="L","Baixa",IF(H187="A","Média",IF(H187="","","Alta")))</f>
        <v/>
      </c>
      <c r="J187" s="66" t="str">
        <f t="shared" ref="J187:J215" si="67">IF(ISBLANK(F187),"",
 IF(D187="ALI",IF(H187="L",7, IF(H187="A",10,15)),
 IF(D187="AIE",IF(H187="L",5, IF(H187="A",7,10)),
 IF(D187="SE",IF(H187="L",4, IF(H187="A",5,7 )),
 IF(OR(D187="EE",D187="CE"),IF(H187="L",3,IF(H187="A",4,6)))))))</f>
        <v/>
      </c>
      <c r="K187" s="67"/>
      <c r="L187" s="64"/>
      <c r="M187" s="64" t="str">
        <f t="shared" ref="M187:M215" si="68">CONCATENATE(D187,N187)</f>
        <v/>
      </c>
      <c r="N187" s="65" t="str">
        <f t="shared" ref="N187:N215" si="69">IF(ISBLANK(L187),"",
IF(D187="EE",IF(L187&gt;=3,IF(K187&gt;=5,"H","A"),
IF(L187&gt;=2,IF(K187&gt;=16,"H",IF(K187&lt;=4,"L","A")),
IF(K187&lt;=15,"L","A"))),
IF(OR(D187="SE",D187="CE"),IF(L187&gt;=4,IF(K187&gt;=6,"H","A"),
IF(L187&gt;=2,IF(K187&gt;=20,"H",IF(K187&lt;=5,"L","A")),
IF(K187&lt;=19,"L","A"))),
IF(OR(D187="ALI",D187="AIE"),IF(L187&gt;=6,IF(K187&gt;=20,"H","A"),
IF(L187&gt;=2,IF(K187&gt;=51,"H",IF(K187&lt;=19,"L","A")),
IF(K187&lt;=50,"L","A")))))))</f>
        <v/>
      </c>
      <c r="O187" s="65" t="str">
        <f t="shared" ref="O187:O215" si="70">IF(N187="L","Baixa",IF(N187="A","Média",IF(N187="","","Alta")))</f>
        <v/>
      </c>
      <c r="P187" s="66" t="str">
        <f t="shared" ref="P187:P215" si="71">IF(ISBLANK(L187),"",
 IF(D187="ALI",IF(N187="L",7, IF(N187="A",10,15)),
 IF(D187="AIE",IF(N187="L",5, IF(N187="A",7,10)),
 IF(D187="SE",IF(N187="L",4, IF(N187="A",5,7 )),
 IF(OR(D187="EE",D187="CE"),IF(N187="L",3,IF(N187="A",4,6)))))))</f>
        <v/>
      </c>
      <c r="Q187" s="67"/>
      <c r="R187" s="68"/>
      <c r="S187" s="1">
        <f t="shared" ref="S187:S215" si="72">IF(AND($P187="",$J187&lt;&gt;""),$J187,0)</f>
        <v>0</v>
      </c>
      <c r="T187" s="1">
        <f t="shared" ref="T187:T215" si="73">IF(OR($P187="",$J187=""),0,$J187)</f>
        <v>0</v>
      </c>
      <c r="U187" s="1">
        <f t="shared" ref="U187:U215" si="74">IF(OR($P187="",$J187=""),0,$P187)</f>
        <v>0</v>
      </c>
      <c r="V187" s="1">
        <f t="shared" ref="V187:V215" si="75">IF(AND($J187="",$P187&lt;&gt;""),$P187,0)</f>
        <v>0</v>
      </c>
    </row>
    <row r="188" spans="1:22" ht="14.65" customHeight="1" x14ac:dyDescent="0.2">
      <c r="B188" s="16">
        <v>3</v>
      </c>
      <c r="C188" s="63"/>
      <c r="D188" s="64"/>
      <c r="E188" s="64"/>
      <c r="F188" s="64"/>
      <c r="G188" s="64" t="str">
        <f t="shared" si="64"/>
        <v/>
      </c>
      <c r="H188" s="65" t="str">
        <f t="shared" si="65"/>
        <v/>
      </c>
      <c r="I188" s="65" t="str">
        <f t="shared" si="66"/>
        <v/>
      </c>
      <c r="J188" s="66" t="str">
        <f t="shared" si="67"/>
        <v/>
      </c>
      <c r="K188" s="67"/>
      <c r="L188" s="64"/>
      <c r="M188" s="64" t="str">
        <f t="shared" si="68"/>
        <v/>
      </c>
      <c r="N188" s="65" t="str">
        <f t="shared" si="69"/>
        <v/>
      </c>
      <c r="O188" s="65" t="str">
        <f t="shared" si="70"/>
        <v/>
      </c>
      <c r="P188" s="66" t="str">
        <f t="shared" si="71"/>
        <v/>
      </c>
      <c r="Q188" s="67"/>
      <c r="R188" s="68"/>
      <c r="S188" s="1">
        <f t="shared" si="72"/>
        <v>0</v>
      </c>
      <c r="T188" s="1">
        <f t="shared" si="73"/>
        <v>0</v>
      </c>
      <c r="U188" s="1">
        <f t="shared" si="74"/>
        <v>0</v>
      </c>
      <c r="V188" s="1">
        <f t="shared" si="75"/>
        <v>0</v>
      </c>
    </row>
    <row r="189" spans="1:22" ht="14.65" customHeight="1" x14ac:dyDescent="0.2">
      <c r="B189" s="16">
        <v>4</v>
      </c>
      <c r="C189" s="63"/>
      <c r="D189" s="64"/>
      <c r="E189" s="64"/>
      <c r="F189" s="64"/>
      <c r="G189" s="64" t="str">
        <f t="shared" si="64"/>
        <v/>
      </c>
      <c r="H189" s="65" t="str">
        <f t="shared" si="65"/>
        <v/>
      </c>
      <c r="I189" s="65" t="str">
        <f t="shared" si="66"/>
        <v/>
      </c>
      <c r="J189" s="66" t="str">
        <f t="shared" si="67"/>
        <v/>
      </c>
      <c r="K189" s="67"/>
      <c r="L189" s="64"/>
      <c r="M189" s="64" t="str">
        <f t="shared" si="68"/>
        <v/>
      </c>
      <c r="N189" s="65" t="str">
        <f t="shared" si="69"/>
        <v/>
      </c>
      <c r="O189" s="65" t="str">
        <f t="shared" si="70"/>
        <v/>
      </c>
      <c r="P189" s="66" t="str">
        <f t="shared" si="71"/>
        <v/>
      </c>
      <c r="Q189" s="67"/>
      <c r="R189" s="68"/>
      <c r="S189" s="1">
        <f t="shared" si="72"/>
        <v>0</v>
      </c>
      <c r="T189" s="1">
        <f t="shared" si="73"/>
        <v>0</v>
      </c>
      <c r="U189" s="1">
        <f t="shared" si="74"/>
        <v>0</v>
      </c>
      <c r="V189" s="1">
        <f t="shared" si="75"/>
        <v>0</v>
      </c>
    </row>
    <row r="190" spans="1:22" ht="14.65" customHeight="1" x14ac:dyDescent="0.2">
      <c r="B190" s="16">
        <v>5</v>
      </c>
      <c r="C190" s="63"/>
      <c r="D190" s="64"/>
      <c r="E190" s="64"/>
      <c r="F190" s="64"/>
      <c r="G190" s="64" t="str">
        <f t="shared" si="64"/>
        <v/>
      </c>
      <c r="H190" s="65" t="str">
        <f t="shared" si="65"/>
        <v/>
      </c>
      <c r="I190" s="65" t="str">
        <f t="shared" si="66"/>
        <v/>
      </c>
      <c r="J190" s="66" t="str">
        <f t="shared" si="67"/>
        <v/>
      </c>
      <c r="K190" s="67"/>
      <c r="L190" s="64"/>
      <c r="M190" s="64" t="str">
        <f t="shared" si="68"/>
        <v/>
      </c>
      <c r="N190" s="65" t="str">
        <f t="shared" si="69"/>
        <v/>
      </c>
      <c r="O190" s="65" t="str">
        <f t="shared" si="70"/>
        <v/>
      </c>
      <c r="P190" s="66" t="str">
        <f t="shared" si="71"/>
        <v/>
      </c>
      <c r="Q190" s="67"/>
      <c r="R190" s="68"/>
      <c r="S190" s="1">
        <f t="shared" si="72"/>
        <v>0</v>
      </c>
      <c r="T190" s="1">
        <f t="shared" si="73"/>
        <v>0</v>
      </c>
      <c r="U190" s="1">
        <f t="shared" si="74"/>
        <v>0</v>
      </c>
      <c r="V190" s="1">
        <f t="shared" si="75"/>
        <v>0</v>
      </c>
    </row>
    <row r="191" spans="1:22" ht="14.65" customHeight="1" x14ac:dyDescent="0.2">
      <c r="B191" s="16">
        <v>6</v>
      </c>
      <c r="C191" s="63"/>
      <c r="D191" s="64"/>
      <c r="E191" s="64"/>
      <c r="F191" s="64"/>
      <c r="G191" s="64" t="str">
        <f t="shared" si="64"/>
        <v/>
      </c>
      <c r="H191" s="65" t="str">
        <f t="shared" si="65"/>
        <v/>
      </c>
      <c r="I191" s="65" t="str">
        <f t="shared" si="66"/>
        <v/>
      </c>
      <c r="J191" s="66" t="str">
        <f t="shared" si="67"/>
        <v/>
      </c>
      <c r="K191" s="67"/>
      <c r="L191" s="64"/>
      <c r="M191" s="64" t="str">
        <f t="shared" si="68"/>
        <v/>
      </c>
      <c r="N191" s="65" t="str">
        <f t="shared" si="69"/>
        <v/>
      </c>
      <c r="O191" s="65" t="str">
        <f t="shared" si="70"/>
        <v/>
      </c>
      <c r="P191" s="66" t="str">
        <f t="shared" si="71"/>
        <v/>
      </c>
      <c r="Q191" s="67"/>
      <c r="R191" s="68"/>
      <c r="S191" s="1">
        <f t="shared" si="72"/>
        <v>0</v>
      </c>
      <c r="T191" s="1">
        <f t="shared" si="73"/>
        <v>0</v>
      </c>
      <c r="U191" s="1">
        <f t="shared" si="74"/>
        <v>0</v>
      </c>
      <c r="V191" s="1">
        <f t="shared" si="75"/>
        <v>0</v>
      </c>
    </row>
    <row r="192" spans="1:22" ht="14.65" customHeight="1" x14ac:dyDescent="0.2">
      <c r="B192" s="16">
        <v>7</v>
      </c>
      <c r="C192" s="63"/>
      <c r="D192" s="64"/>
      <c r="E192" s="64"/>
      <c r="F192" s="64"/>
      <c r="G192" s="64" t="str">
        <f t="shared" si="64"/>
        <v/>
      </c>
      <c r="H192" s="65" t="str">
        <f t="shared" si="65"/>
        <v/>
      </c>
      <c r="I192" s="65" t="str">
        <f t="shared" si="66"/>
        <v/>
      </c>
      <c r="J192" s="66" t="str">
        <f t="shared" si="67"/>
        <v/>
      </c>
      <c r="K192" s="67"/>
      <c r="L192" s="64"/>
      <c r="M192" s="64" t="str">
        <f t="shared" si="68"/>
        <v/>
      </c>
      <c r="N192" s="65" t="str">
        <f t="shared" si="69"/>
        <v/>
      </c>
      <c r="O192" s="65" t="str">
        <f t="shared" si="70"/>
        <v/>
      </c>
      <c r="P192" s="66" t="str">
        <f t="shared" si="71"/>
        <v/>
      </c>
      <c r="Q192" s="67"/>
      <c r="R192" s="68"/>
      <c r="S192" s="1">
        <f t="shared" si="72"/>
        <v>0</v>
      </c>
      <c r="T192" s="1">
        <f t="shared" si="73"/>
        <v>0</v>
      </c>
      <c r="U192" s="1">
        <f t="shared" si="74"/>
        <v>0</v>
      </c>
      <c r="V192" s="1">
        <f t="shared" si="75"/>
        <v>0</v>
      </c>
    </row>
    <row r="193" spans="2:22" ht="14.65" customHeight="1" x14ac:dyDescent="0.2">
      <c r="B193" s="16">
        <v>8</v>
      </c>
      <c r="C193" s="63"/>
      <c r="D193" s="64"/>
      <c r="E193" s="64"/>
      <c r="F193" s="64"/>
      <c r="G193" s="64" t="str">
        <f t="shared" si="64"/>
        <v/>
      </c>
      <c r="H193" s="65" t="str">
        <f t="shared" si="65"/>
        <v/>
      </c>
      <c r="I193" s="65" t="str">
        <f t="shared" si="66"/>
        <v/>
      </c>
      <c r="J193" s="66" t="str">
        <f t="shared" si="67"/>
        <v/>
      </c>
      <c r="K193" s="67"/>
      <c r="L193" s="64"/>
      <c r="M193" s="64" t="str">
        <f t="shared" si="68"/>
        <v/>
      </c>
      <c r="N193" s="65" t="str">
        <f t="shared" si="69"/>
        <v/>
      </c>
      <c r="O193" s="65" t="str">
        <f t="shared" si="70"/>
        <v/>
      </c>
      <c r="P193" s="66" t="str">
        <f t="shared" si="71"/>
        <v/>
      </c>
      <c r="Q193" s="67"/>
      <c r="R193" s="68"/>
      <c r="S193" s="1">
        <f t="shared" si="72"/>
        <v>0</v>
      </c>
      <c r="T193" s="1">
        <f t="shared" si="73"/>
        <v>0</v>
      </c>
      <c r="U193" s="1">
        <f t="shared" si="74"/>
        <v>0</v>
      </c>
      <c r="V193" s="1">
        <f t="shared" si="75"/>
        <v>0</v>
      </c>
    </row>
    <row r="194" spans="2:22" ht="14.65" customHeight="1" x14ac:dyDescent="0.2">
      <c r="B194" s="16">
        <v>9</v>
      </c>
      <c r="C194" s="63"/>
      <c r="D194" s="64"/>
      <c r="E194" s="64"/>
      <c r="F194" s="64"/>
      <c r="G194" s="64" t="str">
        <f t="shared" si="64"/>
        <v/>
      </c>
      <c r="H194" s="65" t="str">
        <f t="shared" si="65"/>
        <v/>
      </c>
      <c r="I194" s="65" t="str">
        <f t="shared" si="66"/>
        <v/>
      </c>
      <c r="J194" s="66" t="str">
        <f t="shared" si="67"/>
        <v/>
      </c>
      <c r="K194" s="67"/>
      <c r="L194" s="64"/>
      <c r="M194" s="64" t="str">
        <f t="shared" si="68"/>
        <v/>
      </c>
      <c r="N194" s="65" t="str">
        <f t="shared" si="69"/>
        <v/>
      </c>
      <c r="O194" s="65" t="str">
        <f t="shared" si="70"/>
        <v/>
      </c>
      <c r="P194" s="66" t="str">
        <f t="shared" si="71"/>
        <v/>
      </c>
      <c r="Q194" s="67"/>
      <c r="R194" s="68"/>
      <c r="S194" s="1">
        <f t="shared" si="72"/>
        <v>0</v>
      </c>
      <c r="T194" s="1">
        <f t="shared" si="73"/>
        <v>0</v>
      </c>
      <c r="U194" s="1">
        <f t="shared" si="74"/>
        <v>0</v>
      </c>
      <c r="V194" s="1">
        <f t="shared" si="75"/>
        <v>0</v>
      </c>
    </row>
    <row r="195" spans="2:22" ht="14.65" customHeight="1" x14ac:dyDescent="0.2">
      <c r="B195" s="16">
        <v>10</v>
      </c>
      <c r="C195" s="63"/>
      <c r="D195" s="64"/>
      <c r="E195" s="64"/>
      <c r="F195" s="64"/>
      <c r="G195" s="64" t="str">
        <f t="shared" si="64"/>
        <v/>
      </c>
      <c r="H195" s="65" t="str">
        <f t="shared" si="65"/>
        <v/>
      </c>
      <c r="I195" s="65" t="str">
        <f t="shared" si="66"/>
        <v/>
      </c>
      <c r="J195" s="66" t="str">
        <f t="shared" si="67"/>
        <v/>
      </c>
      <c r="K195" s="67"/>
      <c r="L195" s="64"/>
      <c r="M195" s="64" t="str">
        <f t="shared" si="68"/>
        <v/>
      </c>
      <c r="N195" s="65" t="str">
        <f t="shared" si="69"/>
        <v/>
      </c>
      <c r="O195" s="65" t="str">
        <f t="shared" si="70"/>
        <v/>
      </c>
      <c r="P195" s="66" t="str">
        <f t="shared" si="71"/>
        <v/>
      </c>
      <c r="Q195" s="67"/>
      <c r="R195" s="68"/>
      <c r="S195" s="1">
        <f t="shared" si="72"/>
        <v>0</v>
      </c>
      <c r="T195" s="1">
        <f t="shared" si="73"/>
        <v>0</v>
      </c>
      <c r="U195" s="1">
        <f t="shared" si="74"/>
        <v>0</v>
      </c>
      <c r="V195" s="1">
        <f t="shared" si="75"/>
        <v>0</v>
      </c>
    </row>
    <row r="196" spans="2:22" ht="14.65" customHeight="1" x14ac:dyDescent="0.2">
      <c r="B196" s="16">
        <v>11</v>
      </c>
      <c r="C196" s="63"/>
      <c r="D196" s="64"/>
      <c r="E196" s="64"/>
      <c r="F196" s="64"/>
      <c r="G196" s="64" t="str">
        <f t="shared" si="64"/>
        <v/>
      </c>
      <c r="H196" s="65" t="str">
        <f t="shared" si="65"/>
        <v/>
      </c>
      <c r="I196" s="65" t="str">
        <f t="shared" si="66"/>
        <v/>
      </c>
      <c r="J196" s="66" t="str">
        <f t="shared" si="67"/>
        <v/>
      </c>
      <c r="K196" s="67"/>
      <c r="L196" s="64"/>
      <c r="M196" s="64" t="str">
        <f t="shared" si="68"/>
        <v/>
      </c>
      <c r="N196" s="65" t="str">
        <f t="shared" si="69"/>
        <v/>
      </c>
      <c r="O196" s="65" t="str">
        <f t="shared" si="70"/>
        <v/>
      </c>
      <c r="P196" s="66" t="str">
        <f t="shared" si="71"/>
        <v/>
      </c>
      <c r="Q196" s="67"/>
      <c r="R196" s="68"/>
      <c r="S196" s="1">
        <f t="shared" si="72"/>
        <v>0</v>
      </c>
      <c r="T196" s="1">
        <f t="shared" si="73"/>
        <v>0</v>
      </c>
      <c r="U196" s="1">
        <f t="shared" si="74"/>
        <v>0</v>
      </c>
      <c r="V196" s="1">
        <f t="shared" si="75"/>
        <v>0</v>
      </c>
    </row>
    <row r="197" spans="2:22" ht="14.65" customHeight="1" x14ac:dyDescent="0.2">
      <c r="B197" s="16">
        <v>12</v>
      </c>
      <c r="C197" s="63"/>
      <c r="D197" s="64"/>
      <c r="E197" s="64"/>
      <c r="F197" s="64"/>
      <c r="G197" s="64" t="str">
        <f t="shared" si="64"/>
        <v/>
      </c>
      <c r="H197" s="65" t="str">
        <f t="shared" si="65"/>
        <v/>
      </c>
      <c r="I197" s="65" t="str">
        <f t="shared" si="66"/>
        <v/>
      </c>
      <c r="J197" s="66" t="str">
        <f t="shared" si="67"/>
        <v/>
      </c>
      <c r="K197" s="67"/>
      <c r="L197" s="64"/>
      <c r="M197" s="64" t="str">
        <f t="shared" si="68"/>
        <v/>
      </c>
      <c r="N197" s="65" t="str">
        <f t="shared" si="69"/>
        <v/>
      </c>
      <c r="O197" s="65" t="str">
        <f t="shared" si="70"/>
        <v/>
      </c>
      <c r="P197" s="66" t="str">
        <f t="shared" si="71"/>
        <v/>
      </c>
      <c r="Q197" s="67"/>
      <c r="R197" s="68"/>
      <c r="S197" s="1">
        <f t="shared" si="72"/>
        <v>0</v>
      </c>
      <c r="T197" s="1">
        <f t="shared" si="73"/>
        <v>0</v>
      </c>
      <c r="U197" s="1">
        <f t="shared" si="74"/>
        <v>0</v>
      </c>
      <c r="V197" s="1">
        <f t="shared" si="75"/>
        <v>0</v>
      </c>
    </row>
    <row r="198" spans="2:22" ht="14.65" customHeight="1" x14ac:dyDescent="0.2">
      <c r="B198" s="16">
        <v>13</v>
      </c>
      <c r="C198" s="63"/>
      <c r="D198" s="64"/>
      <c r="E198" s="64"/>
      <c r="F198" s="64"/>
      <c r="G198" s="64" t="str">
        <f t="shared" si="64"/>
        <v/>
      </c>
      <c r="H198" s="65" t="str">
        <f t="shared" si="65"/>
        <v/>
      </c>
      <c r="I198" s="65" t="str">
        <f t="shared" si="66"/>
        <v/>
      </c>
      <c r="J198" s="66" t="str">
        <f t="shared" si="67"/>
        <v/>
      </c>
      <c r="K198" s="67"/>
      <c r="L198" s="64"/>
      <c r="M198" s="64" t="str">
        <f t="shared" si="68"/>
        <v/>
      </c>
      <c r="N198" s="65" t="str">
        <f t="shared" si="69"/>
        <v/>
      </c>
      <c r="O198" s="65" t="str">
        <f t="shared" si="70"/>
        <v/>
      </c>
      <c r="P198" s="66" t="str">
        <f t="shared" si="71"/>
        <v/>
      </c>
      <c r="Q198" s="67"/>
      <c r="R198" s="68"/>
      <c r="S198" s="1">
        <f t="shared" si="72"/>
        <v>0</v>
      </c>
      <c r="T198" s="1">
        <f t="shared" si="73"/>
        <v>0</v>
      </c>
      <c r="U198" s="1">
        <f t="shared" si="74"/>
        <v>0</v>
      </c>
      <c r="V198" s="1">
        <f t="shared" si="75"/>
        <v>0</v>
      </c>
    </row>
    <row r="199" spans="2:22" ht="14.65" customHeight="1" x14ac:dyDescent="0.2">
      <c r="B199" s="16">
        <v>14</v>
      </c>
      <c r="C199" s="63"/>
      <c r="D199" s="64"/>
      <c r="E199" s="64"/>
      <c r="F199" s="64"/>
      <c r="G199" s="64" t="str">
        <f t="shared" si="64"/>
        <v/>
      </c>
      <c r="H199" s="65" t="str">
        <f t="shared" si="65"/>
        <v/>
      </c>
      <c r="I199" s="65" t="str">
        <f t="shared" si="66"/>
        <v/>
      </c>
      <c r="J199" s="66" t="str">
        <f t="shared" si="67"/>
        <v/>
      </c>
      <c r="K199" s="67"/>
      <c r="L199" s="64"/>
      <c r="M199" s="64" t="str">
        <f t="shared" si="68"/>
        <v/>
      </c>
      <c r="N199" s="65" t="str">
        <f t="shared" si="69"/>
        <v/>
      </c>
      <c r="O199" s="65" t="str">
        <f t="shared" si="70"/>
        <v/>
      </c>
      <c r="P199" s="66" t="str">
        <f t="shared" si="71"/>
        <v/>
      </c>
      <c r="Q199" s="67"/>
      <c r="R199" s="68"/>
      <c r="S199" s="1">
        <f t="shared" si="72"/>
        <v>0</v>
      </c>
      <c r="T199" s="1">
        <f t="shared" si="73"/>
        <v>0</v>
      </c>
      <c r="U199" s="1">
        <f t="shared" si="74"/>
        <v>0</v>
      </c>
      <c r="V199" s="1">
        <f t="shared" si="75"/>
        <v>0</v>
      </c>
    </row>
    <row r="200" spans="2:22" ht="14.65" customHeight="1" x14ac:dyDescent="0.2">
      <c r="B200" s="16">
        <v>15</v>
      </c>
      <c r="C200" s="63"/>
      <c r="D200" s="64"/>
      <c r="E200" s="64"/>
      <c r="F200" s="64"/>
      <c r="G200" s="64" t="str">
        <f t="shared" si="64"/>
        <v/>
      </c>
      <c r="H200" s="65" t="str">
        <f t="shared" si="65"/>
        <v/>
      </c>
      <c r="I200" s="65" t="str">
        <f t="shared" si="66"/>
        <v/>
      </c>
      <c r="J200" s="66" t="str">
        <f t="shared" si="67"/>
        <v/>
      </c>
      <c r="K200" s="67"/>
      <c r="L200" s="64"/>
      <c r="M200" s="64" t="str">
        <f t="shared" si="68"/>
        <v/>
      </c>
      <c r="N200" s="65" t="str">
        <f t="shared" si="69"/>
        <v/>
      </c>
      <c r="O200" s="65" t="str">
        <f t="shared" si="70"/>
        <v/>
      </c>
      <c r="P200" s="66" t="str">
        <f t="shared" si="71"/>
        <v/>
      </c>
      <c r="Q200" s="67"/>
      <c r="R200" s="68"/>
      <c r="S200" s="1">
        <f t="shared" si="72"/>
        <v>0</v>
      </c>
      <c r="T200" s="1">
        <f t="shared" si="73"/>
        <v>0</v>
      </c>
      <c r="U200" s="1">
        <f t="shared" si="74"/>
        <v>0</v>
      </c>
      <c r="V200" s="1">
        <f t="shared" si="75"/>
        <v>0</v>
      </c>
    </row>
    <row r="201" spans="2:22" ht="14.65" customHeight="1" x14ac:dyDescent="0.2">
      <c r="B201" s="16">
        <v>16</v>
      </c>
      <c r="C201" s="63"/>
      <c r="D201" s="64"/>
      <c r="E201" s="64"/>
      <c r="F201" s="64"/>
      <c r="G201" s="64" t="str">
        <f t="shared" si="64"/>
        <v/>
      </c>
      <c r="H201" s="65" t="str">
        <f t="shared" si="65"/>
        <v/>
      </c>
      <c r="I201" s="65" t="str">
        <f t="shared" si="66"/>
        <v/>
      </c>
      <c r="J201" s="66" t="str">
        <f t="shared" si="67"/>
        <v/>
      </c>
      <c r="K201" s="67"/>
      <c r="L201" s="64"/>
      <c r="M201" s="64" t="str">
        <f t="shared" si="68"/>
        <v/>
      </c>
      <c r="N201" s="65" t="str">
        <f t="shared" si="69"/>
        <v/>
      </c>
      <c r="O201" s="65" t="str">
        <f t="shared" si="70"/>
        <v/>
      </c>
      <c r="P201" s="66" t="str">
        <f t="shared" si="71"/>
        <v/>
      </c>
      <c r="Q201" s="67"/>
      <c r="R201" s="68"/>
      <c r="S201" s="1">
        <f t="shared" si="72"/>
        <v>0</v>
      </c>
      <c r="T201" s="1">
        <f t="shared" si="73"/>
        <v>0</v>
      </c>
      <c r="U201" s="1">
        <f t="shared" si="74"/>
        <v>0</v>
      </c>
      <c r="V201" s="1">
        <f t="shared" si="75"/>
        <v>0</v>
      </c>
    </row>
    <row r="202" spans="2:22" ht="14.65" customHeight="1" x14ac:dyDescent="0.2">
      <c r="B202" s="16">
        <v>17</v>
      </c>
      <c r="C202" s="63"/>
      <c r="D202" s="64"/>
      <c r="E202" s="64"/>
      <c r="F202" s="64"/>
      <c r="G202" s="64" t="str">
        <f t="shared" si="64"/>
        <v/>
      </c>
      <c r="H202" s="65" t="str">
        <f t="shared" si="65"/>
        <v/>
      </c>
      <c r="I202" s="65" t="str">
        <f t="shared" si="66"/>
        <v/>
      </c>
      <c r="J202" s="66" t="str">
        <f t="shared" si="67"/>
        <v/>
      </c>
      <c r="K202" s="67"/>
      <c r="L202" s="64"/>
      <c r="M202" s="64" t="str">
        <f t="shared" si="68"/>
        <v/>
      </c>
      <c r="N202" s="65" t="str">
        <f t="shared" si="69"/>
        <v/>
      </c>
      <c r="O202" s="65" t="str">
        <f t="shared" si="70"/>
        <v/>
      </c>
      <c r="P202" s="66" t="str">
        <f t="shared" si="71"/>
        <v/>
      </c>
      <c r="Q202" s="67"/>
      <c r="R202" s="68"/>
      <c r="S202" s="1">
        <f t="shared" si="72"/>
        <v>0</v>
      </c>
      <c r="T202" s="1">
        <f t="shared" si="73"/>
        <v>0</v>
      </c>
      <c r="U202" s="1">
        <f t="shared" si="74"/>
        <v>0</v>
      </c>
      <c r="V202" s="1">
        <f t="shared" si="75"/>
        <v>0</v>
      </c>
    </row>
    <row r="203" spans="2:22" ht="14.65" customHeight="1" x14ac:dyDescent="0.2">
      <c r="B203" s="16">
        <v>18</v>
      </c>
      <c r="C203" s="63"/>
      <c r="D203" s="64"/>
      <c r="E203" s="64"/>
      <c r="F203" s="64"/>
      <c r="G203" s="64" t="str">
        <f t="shared" si="64"/>
        <v/>
      </c>
      <c r="H203" s="65" t="str">
        <f t="shared" si="65"/>
        <v/>
      </c>
      <c r="I203" s="65" t="str">
        <f t="shared" si="66"/>
        <v/>
      </c>
      <c r="J203" s="66" t="str">
        <f t="shared" si="67"/>
        <v/>
      </c>
      <c r="K203" s="67"/>
      <c r="L203" s="64"/>
      <c r="M203" s="64" t="str">
        <f t="shared" si="68"/>
        <v/>
      </c>
      <c r="N203" s="65" t="str">
        <f t="shared" si="69"/>
        <v/>
      </c>
      <c r="O203" s="65" t="str">
        <f t="shared" si="70"/>
        <v/>
      </c>
      <c r="P203" s="66" t="str">
        <f t="shared" si="71"/>
        <v/>
      </c>
      <c r="Q203" s="67"/>
      <c r="R203" s="68"/>
      <c r="S203" s="1">
        <f t="shared" si="72"/>
        <v>0</v>
      </c>
      <c r="T203" s="1">
        <f t="shared" si="73"/>
        <v>0</v>
      </c>
      <c r="U203" s="1">
        <f t="shared" si="74"/>
        <v>0</v>
      </c>
      <c r="V203" s="1">
        <f t="shared" si="75"/>
        <v>0</v>
      </c>
    </row>
    <row r="204" spans="2:22" ht="14.65" customHeight="1" x14ac:dyDescent="0.2">
      <c r="B204" s="16">
        <v>19</v>
      </c>
      <c r="C204" s="63"/>
      <c r="D204" s="64"/>
      <c r="E204" s="64"/>
      <c r="F204" s="64"/>
      <c r="G204" s="64" t="str">
        <f t="shared" si="64"/>
        <v/>
      </c>
      <c r="H204" s="65" t="str">
        <f t="shared" si="65"/>
        <v/>
      </c>
      <c r="I204" s="65" t="str">
        <f t="shared" si="66"/>
        <v/>
      </c>
      <c r="J204" s="66" t="str">
        <f t="shared" si="67"/>
        <v/>
      </c>
      <c r="K204" s="67"/>
      <c r="L204" s="64"/>
      <c r="M204" s="64" t="str">
        <f t="shared" si="68"/>
        <v/>
      </c>
      <c r="N204" s="65" t="str">
        <f t="shared" si="69"/>
        <v/>
      </c>
      <c r="O204" s="65" t="str">
        <f t="shared" si="70"/>
        <v/>
      </c>
      <c r="P204" s="66" t="str">
        <f t="shared" si="71"/>
        <v/>
      </c>
      <c r="Q204" s="67"/>
      <c r="R204" s="68"/>
      <c r="S204" s="1">
        <f t="shared" si="72"/>
        <v>0</v>
      </c>
      <c r="T204" s="1">
        <f t="shared" si="73"/>
        <v>0</v>
      </c>
      <c r="U204" s="1">
        <f t="shared" si="74"/>
        <v>0</v>
      </c>
      <c r="V204" s="1">
        <f t="shared" si="75"/>
        <v>0</v>
      </c>
    </row>
    <row r="205" spans="2:22" ht="14.65" customHeight="1" x14ac:dyDescent="0.2">
      <c r="B205" s="16">
        <v>20</v>
      </c>
      <c r="C205" s="63"/>
      <c r="D205" s="64"/>
      <c r="E205" s="64"/>
      <c r="F205" s="64"/>
      <c r="G205" s="64" t="str">
        <f t="shared" si="64"/>
        <v/>
      </c>
      <c r="H205" s="65" t="str">
        <f t="shared" si="65"/>
        <v/>
      </c>
      <c r="I205" s="65" t="str">
        <f t="shared" si="66"/>
        <v/>
      </c>
      <c r="J205" s="66" t="str">
        <f t="shared" si="67"/>
        <v/>
      </c>
      <c r="K205" s="67"/>
      <c r="L205" s="64"/>
      <c r="M205" s="64" t="str">
        <f t="shared" si="68"/>
        <v/>
      </c>
      <c r="N205" s="65" t="str">
        <f t="shared" si="69"/>
        <v/>
      </c>
      <c r="O205" s="65" t="str">
        <f t="shared" si="70"/>
        <v/>
      </c>
      <c r="P205" s="66" t="str">
        <f t="shared" si="71"/>
        <v/>
      </c>
      <c r="Q205" s="67"/>
      <c r="R205" s="68"/>
      <c r="S205" s="1">
        <f t="shared" si="72"/>
        <v>0</v>
      </c>
      <c r="T205" s="1">
        <f t="shared" si="73"/>
        <v>0</v>
      </c>
      <c r="U205" s="1">
        <f t="shared" si="74"/>
        <v>0</v>
      </c>
      <c r="V205" s="1">
        <f t="shared" si="75"/>
        <v>0</v>
      </c>
    </row>
    <row r="206" spans="2:22" ht="14.65" customHeight="1" x14ac:dyDescent="0.2">
      <c r="B206" s="16">
        <v>21</v>
      </c>
      <c r="C206" s="63"/>
      <c r="D206" s="64"/>
      <c r="E206" s="64"/>
      <c r="F206" s="64"/>
      <c r="G206" s="64" t="str">
        <f t="shared" si="64"/>
        <v/>
      </c>
      <c r="H206" s="65" t="str">
        <f t="shared" si="65"/>
        <v/>
      </c>
      <c r="I206" s="65" t="str">
        <f t="shared" si="66"/>
        <v/>
      </c>
      <c r="J206" s="66" t="str">
        <f t="shared" si="67"/>
        <v/>
      </c>
      <c r="K206" s="67"/>
      <c r="L206" s="64"/>
      <c r="M206" s="64" t="str">
        <f t="shared" si="68"/>
        <v/>
      </c>
      <c r="N206" s="65" t="str">
        <f t="shared" si="69"/>
        <v/>
      </c>
      <c r="O206" s="65" t="str">
        <f t="shared" si="70"/>
        <v/>
      </c>
      <c r="P206" s="66" t="str">
        <f t="shared" si="71"/>
        <v/>
      </c>
      <c r="Q206" s="67"/>
      <c r="R206" s="68"/>
      <c r="S206" s="1">
        <f t="shared" si="72"/>
        <v>0</v>
      </c>
      <c r="T206" s="1">
        <f t="shared" si="73"/>
        <v>0</v>
      </c>
      <c r="U206" s="1">
        <f t="shared" si="74"/>
        <v>0</v>
      </c>
      <c r="V206" s="1">
        <f t="shared" si="75"/>
        <v>0</v>
      </c>
    </row>
    <row r="207" spans="2:22" ht="14.65" customHeight="1" x14ac:dyDescent="0.2">
      <c r="B207" s="16">
        <v>22</v>
      </c>
      <c r="C207" s="63"/>
      <c r="D207" s="64"/>
      <c r="E207" s="64"/>
      <c r="F207" s="64"/>
      <c r="G207" s="64" t="str">
        <f t="shared" si="64"/>
        <v/>
      </c>
      <c r="H207" s="65" t="str">
        <f t="shared" si="65"/>
        <v/>
      </c>
      <c r="I207" s="65" t="str">
        <f t="shared" si="66"/>
        <v/>
      </c>
      <c r="J207" s="66" t="str">
        <f t="shared" si="67"/>
        <v/>
      </c>
      <c r="K207" s="67"/>
      <c r="L207" s="64"/>
      <c r="M207" s="64" t="str">
        <f t="shared" si="68"/>
        <v/>
      </c>
      <c r="N207" s="65" t="str">
        <f t="shared" si="69"/>
        <v/>
      </c>
      <c r="O207" s="65" t="str">
        <f t="shared" si="70"/>
        <v/>
      </c>
      <c r="P207" s="66" t="str">
        <f t="shared" si="71"/>
        <v/>
      </c>
      <c r="Q207" s="67"/>
      <c r="R207" s="68"/>
      <c r="S207" s="1">
        <f t="shared" si="72"/>
        <v>0</v>
      </c>
      <c r="T207" s="1">
        <f t="shared" si="73"/>
        <v>0</v>
      </c>
      <c r="U207" s="1">
        <f t="shared" si="74"/>
        <v>0</v>
      </c>
      <c r="V207" s="1">
        <f t="shared" si="75"/>
        <v>0</v>
      </c>
    </row>
    <row r="208" spans="2:22" ht="14.65" customHeight="1" x14ac:dyDescent="0.2">
      <c r="B208" s="16">
        <v>23</v>
      </c>
      <c r="C208" s="63"/>
      <c r="D208" s="64"/>
      <c r="E208" s="64"/>
      <c r="F208" s="64"/>
      <c r="G208" s="64" t="str">
        <f t="shared" si="64"/>
        <v/>
      </c>
      <c r="H208" s="65" t="str">
        <f t="shared" si="65"/>
        <v/>
      </c>
      <c r="I208" s="65" t="str">
        <f t="shared" si="66"/>
        <v/>
      </c>
      <c r="J208" s="66" t="str">
        <f t="shared" si="67"/>
        <v/>
      </c>
      <c r="K208" s="67"/>
      <c r="L208" s="64"/>
      <c r="M208" s="64" t="str">
        <f t="shared" si="68"/>
        <v/>
      </c>
      <c r="N208" s="65" t="str">
        <f t="shared" si="69"/>
        <v/>
      </c>
      <c r="O208" s="65" t="str">
        <f t="shared" si="70"/>
        <v/>
      </c>
      <c r="P208" s="66" t="str">
        <f t="shared" si="71"/>
        <v/>
      </c>
      <c r="Q208" s="67"/>
      <c r="R208" s="68"/>
      <c r="S208" s="1">
        <f t="shared" si="72"/>
        <v>0</v>
      </c>
      <c r="T208" s="1">
        <f t="shared" si="73"/>
        <v>0</v>
      </c>
      <c r="U208" s="1">
        <f t="shared" si="74"/>
        <v>0</v>
      </c>
      <c r="V208" s="1">
        <f t="shared" si="75"/>
        <v>0</v>
      </c>
    </row>
    <row r="209" spans="1:22" ht="14.65" customHeight="1" x14ac:dyDescent="0.2">
      <c r="B209" s="16">
        <v>24</v>
      </c>
      <c r="C209" s="63"/>
      <c r="D209" s="64"/>
      <c r="E209" s="64"/>
      <c r="F209" s="64"/>
      <c r="G209" s="64" t="str">
        <f t="shared" si="64"/>
        <v/>
      </c>
      <c r="H209" s="65" t="str">
        <f t="shared" si="65"/>
        <v/>
      </c>
      <c r="I209" s="65" t="str">
        <f t="shared" si="66"/>
        <v/>
      </c>
      <c r="J209" s="66" t="str">
        <f t="shared" si="67"/>
        <v/>
      </c>
      <c r="K209" s="67"/>
      <c r="L209" s="64"/>
      <c r="M209" s="64" t="str">
        <f t="shared" si="68"/>
        <v/>
      </c>
      <c r="N209" s="65" t="str">
        <f t="shared" si="69"/>
        <v/>
      </c>
      <c r="O209" s="65" t="str">
        <f t="shared" si="70"/>
        <v/>
      </c>
      <c r="P209" s="66" t="str">
        <f t="shared" si="71"/>
        <v/>
      </c>
      <c r="Q209" s="67"/>
      <c r="R209" s="68"/>
      <c r="S209" s="1">
        <f t="shared" si="72"/>
        <v>0</v>
      </c>
      <c r="T209" s="1">
        <f t="shared" si="73"/>
        <v>0</v>
      </c>
      <c r="U209" s="1">
        <f t="shared" si="74"/>
        <v>0</v>
      </c>
      <c r="V209" s="1">
        <f t="shared" si="75"/>
        <v>0</v>
      </c>
    </row>
    <row r="210" spans="1:22" ht="14.65" customHeight="1" x14ac:dyDescent="0.2">
      <c r="B210" s="16">
        <v>25</v>
      </c>
      <c r="C210" s="63"/>
      <c r="D210" s="64"/>
      <c r="E210" s="64"/>
      <c r="F210" s="64"/>
      <c r="G210" s="64" t="str">
        <f t="shared" si="64"/>
        <v/>
      </c>
      <c r="H210" s="65" t="str">
        <f t="shared" si="65"/>
        <v/>
      </c>
      <c r="I210" s="65" t="str">
        <f t="shared" si="66"/>
        <v/>
      </c>
      <c r="J210" s="66" t="str">
        <f t="shared" si="67"/>
        <v/>
      </c>
      <c r="K210" s="67"/>
      <c r="L210" s="64"/>
      <c r="M210" s="64" t="str">
        <f t="shared" si="68"/>
        <v/>
      </c>
      <c r="N210" s="65" t="str">
        <f t="shared" si="69"/>
        <v/>
      </c>
      <c r="O210" s="65" t="str">
        <f t="shared" si="70"/>
        <v/>
      </c>
      <c r="P210" s="66" t="str">
        <f t="shared" si="71"/>
        <v/>
      </c>
      <c r="Q210" s="67"/>
      <c r="R210" s="68"/>
      <c r="S210" s="1">
        <f t="shared" si="72"/>
        <v>0</v>
      </c>
      <c r="T210" s="1">
        <f t="shared" si="73"/>
        <v>0</v>
      </c>
      <c r="U210" s="1">
        <f t="shared" si="74"/>
        <v>0</v>
      </c>
      <c r="V210" s="1">
        <f t="shared" si="75"/>
        <v>0</v>
      </c>
    </row>
    <row r="211" spans="1:22" ht="14.65" customHeight="1" x14ac:dyDescent="0.2">
      <c r="B211" s="16">
        <v>26</v>
      </c>
      <c r="C211" s="63"/>
      <c r="D211" s="64"/>
      <c r="E211" s="64"/>
      <c r="F211" s="64"/>
      <c r="G211" s="64" t="str">
        <f t="shared" si="64"/>
        <v/>
      </c>
      <c r="H211" s="65" t="str">
        <f t="shared" si="65"/>
        <v/>
      </c>
      <c r="I211" s="65" t="str">
        <f t="shared" si="66"/>
        <v/>
      </c>
      <c r="J211" s="66" t="str">
        <f t="shared" si="67"/>
        <v/>
      </c>
      <c r="K211" s="67"/>
      <c r="L211" s="64"/>
      <c r="M211" s="64" t="str">
        <f t="shared" si="68"/>
        <v/>
      </c>
      <c r="N211" s="65" t="str">
        <f t="shared" si="69"/>
        <v/>
      </c>
      <c r="O211" s="65" t="str">
        <f t="shared" si="70"/>
        <v/>
      </c>
      <c r="P211" s="66" t="str">
        <f t="shared" si="71"/>
        <v/>
      </c>
      <c r="Q211" s="67"/>
      <c r="R211" s="68"/>
      <c r="S211" s="1">
        <f t="shared" si="72"/>
        <v>0</v>
      </c>
      <c r="T211" s="1">
        <f t="shared" si="73"/>
        <v>0</v>
      </c>
      <c r="U211" s="1">
        <f t="shared" si="74"/>
        <v>0</v>
      </c>
      <c r="V211" s="1">
        <f t="shared" si="75"/>
        <v>0</v>
      </c>
    </row>
    <row r="212" spans="1:22" ht="14.65" customHeight="1" x14ac:dyDescent="0.2">
      <c r="B212" s="16">
        <v>27</v>
      </c>
      <c r="C212" s="63"/>
      <c r="D212" s="64"/>
      <c r="E212" s="64"/>
      <c r="F212" s="64"/>
      <c r="G212" s="64" t="str">
        <f t="shared" si="64"/>
        <v/>
      </c>
      <c r="H212" s="65" t="str">
        <f t="shared" si="65"/>
        <v/>
      </c>
      <c r="I212" s="65" t="str">
        <f t="shared" si="66"/>
        <v/>
      </c>
      <c r="J212" s="66" t="str">
        <f t="shared" si="67"/>
        <v/>
      </c>
      <c r="K212" s="67"/>
      <c r="L212" s="64"/>
      <c r="M212" s="64" t="str">
        <f t="shared" si="68"/>
        <v/>
      </c>
      <c r="N212" s="65" t="str">
        <f t="shared" si="69"/>
        <v/>
      </c>
      <c r="O212" s="65" t="str">
        <f t="shared" si="70"/>
        <v/>
      </c>
      <c r="P212" s="66" t="str">
        <f t="shared" si="71"/>
        <v/>
      </c>
      <c r="Q212" s="67"/>
      <c r="R212" s="68"/>
      <c r="S212" s="1">
        <f t="shared" si="72"/>
        <v>0</v>
      </c>
      <c r="T212" s="1">
        <f t="shared" si="73"/>
        <v>0</v>
      </c>
      <c r="U212" s="1">
        <f t="shared" si="74"/>
        <v>0</v>
      </c>
      <c r="V212" s="1">
        <f t="shared" si="75"/>
        <v>0</v>
      </c>
    </row>
    <row r="213" spans="1:22" ht="14.65" customHeight="1" x14ac:dyDescent="0.2">
      <c r="B213" s="16">
        <v>28</v>
      </c>
      <c r="C213" s="63"/>
      <c r="D213" s="64"/>
      <c r="E213" s="64"/>
      <c r="F213" s="64"/>
      <c r="G213" s="64" t="str">
        <f t="shared" si="64"/>
        <v/>
      </c>
      <c r="H213" s="65" t="str">
        <f t="shared" si="65"/>
        <v/>
      </c>
      <c r="I213" s="65" t="str">
        <f t="shared" si="66"/>
        <v/>
      </c>
      <c r="J213" s="66" t="str">
        <f t="shared" si="67"/>
        <v/>
      </c>
      <c r="K213" s="67"/>
      <c r="L213" s="64"/>
      <c r="M213" s="64" t="str">
        <f t="shared" si="68"/>
        <v/>
      </c>
      <c r="N213" s="65" t="str">
        <f t="shared" si="69"/>
        <v/>
      </c>
      <c r="O213" s="65" t="str">
        <f t="shared" si="70"/>
        <v/>
      </c>
      <c r="P213" s="66" t="str">
        <f t="shared" si="71"/>
        <v/>
      </c>
      <c r="Q213" s="67"/>
      <c r="R213" s="68"/>
      <c r="S213" s="1">
        <f t="shared" si="72"/>
        <v>0</v>
      </c>
      <c r="T213" s="1">
        <f t="shared" si="73"/>
        <v>0</v>
      </c>
      <c r="U213" s="1">
        <f t="shared" si="74"/>
        <v>0</v>
      </c>
      <c r="V213" s="1">
        <f t="shared" si="75"/>
        <v>0</v>
      </c>
    </row>
    <row r="214" spans="1:22" ht="14.65" customHeight="1" x14ac:dyDescent="0.2">
      <c r="B214" s="16">
        <v>29</v>
      </c>
      <c r="C214" s="63"/>
      <c r="D214" s="64"/>
      <c r="E214" s="64"/>
      <c r="F214" s="64"/>
      <c r="G214" s="64" t="str">
        <f t="shared" si="64"/>
        <v/>
      </c>
      <c r="H214" s="65" t="str">
        <f t="shared" si="65"/>
        <v/>
      </c>
      <c r="I214" s="65" t="str">
        <f t="shared" si="66"/>
        <v/>
      </c>
      <c r="J214" s="66" t="str">
        <f t="shared" si="67"/>
        <v/>
      </c>
      <c r="K214" s="67"/>
      <c r="L214" s="64"/>
      <c r="M214" s="64" t="str">
        <f t="shared" si="68"/>
        <v/>
      </c>
      <c r="N214" s="65" t="str">
        <f t="shared" si="69"/>
        <v/>
      </c>
      <c r="O214" s="65" t="str">
        <f t="shared" si="70"/>
        <v/>
      </c>
      <c r="P214" s="66" t="str">
        <f t="shared" si="71"/>
        <v/>
      </c>
      <c r="Q214" s="67"/>
      <c r="R214" s="68"/>
      <c r="S214" s="1">
        <f t="shared" si="72"/>
        <v>0</v>
      </c>
      <c r="T214" s="1">
        <f t="shared" si="73"/>
        <v>0</v>
      </c>
      <c r="U214" s="1">
        <f t="shared" si="74"/>
        <v>0</v>
      </c>
      <c r="V214" s="1">
        <f t="shared" si="75"/>
        <v>0</v>
      </c>
    </row>
    <row r="215" spans="1:22" ht="14.65" customHeight="1" x14ac:dyDescent="0.2">
      <c r="B215" s="50">
        <v>30</v>
      </c>
      <c r="C215" s="51"/>
      <c r="D215" s="52"/>
      <c r="E215" s="52"/>
      <c r="F215" s="52"/>
      <c r="G215" s="52" t="str">
        <f t="shared" si="64"/>
        <v/>
      </c>
      <c r="H215" s="53" t="str">
        <f t="shared" si="65"/>
        <v/>
      </c>
      <c r="I215" s="53" t="str">
        <f t="shared" si="66"/>
        <v/>
      </c>
      <c r="J215" s="54" t="str">
        <f t="shared" si="67"/>
        <v/>
      </c>
      <c r="K215" s="55"/>
      <c r="L215" s="52"/>
      <c r="M215" s="52" t="str">
        <f t="shared" si="68"/>
        <v/>
      </c>
      <c r="N215" s="53" t="str">
        <f t="shared" si="69"/>
        <v/>
      </c>
      <c r="O215" s="53" t="str">
        <f t="shared" si="70"/>
        <v/>
      </c>
      <c r="P215" s="54" t="str">
        <f t="shared" si="71"/>
        <v/>
      </c>
      <c r="Q215" s="55"/>
      <c r="R215" s="56"/>
      <c r="S215" s="1">
        <f t="shared" si="72"/>
        <v>0</v>
      </c>
      <c r="T215" s="1">
        <f t="shared" si="73"/>
        <v>0</v>
      </c>
      <c r="U215" s="1">
        <f t="shared" si="74"/>
        <v>0</v>
      </c>
      <c r="V215" s="1">
        <f t="shared" si="75"/>
        <v>0</v>
      </c>
    </row>
    <row r="216" spans="1:22" s="8" customFormat="1" ht="19.5" customHeight="1" x14ac:dyDescent="0.2"/>
    <row r="217" spans="1:22" ht="17.25" customHeight="1" x14ac:dyDescent="0.2">
      <c r="A217" s="83" t="s">
        <v>39</v>
      </c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6"/>
    </row>
    <row r="218" spans="1:22" s="9" customFormat="1" ht="17.25" customHeight="1" x14ac:dyDescent="0.2">
      <c r="B218" s="13" t="str">
        <f>CONCATENATE("Projeto  : ", Projeto)</f>
        <v>Projeto  : HouseHub</v>
      </c>
      <c r="C218" s="11"/>
      <c r="D218" s="12" t="s">
        <v>4</v>
      </c>
      <c r="E218" s="94">
        <f>Data</f>
        <v>45755</v>
      </c>
      <c r="F218" s="94"/>
      <c r="G218" s="12"/>
      <c r="H218" s="12"/>
      <c r="I218" s="10" t="str">
        <f>CONCATENATE("Revisor : ",Revisor)</f>
        <v>Revisor : Kauã de Oliveira Santos Menezes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9"/>
    </row>
    <row r="219" spans="1:22" s="9" customFormat="1" ht="17.25" customHeight="1" x14ac:dyDescent="0.2">
      <c r="B219" s="11" t="str">
        <f>CONCATENATE("Responsável : ", Responsável)</f>
        <v>Responsável : Walter Henrique Dos Anjos Santos</v>
      </c>
      <c r="C219" s="14"/>
      <c r="D219" s="19"/>
      <c r="E219" s="15"/>
      <c r="F219" s="15"/>
      <c r="G219" s="15"/>
      <c r="H219" s="15"/>
      <c r="I219" s="10" t="s">
        <v>80</v>
      </c>
      <c r="J219" s="15"/>
      <c r="K219" s="95">
        <f>Revisão</f>
        <v>45755</v>
      </c>
      <c r="L219" s="95"/>
      <c r="M219" s="15"/>
      <c r="N219" s="15"/>
      <c r="O219" s="15"/>
      <c r="P219" s="15"/>
      <c r="Q219" s="15"/>
      <c r="R219" s="15"/>
      <c r="S219" s="19"/>
      <c r="T219" s="19"/>
    </row>
    <row r="220" spans="1:22" s="9" customFormat="1" ht="12" customHeight="1" x14ac:dyDescent="0.2">
      <c r="B220" s="92" t="s">
        <v>0</v>
      </c>
      <c r="C220" s="84" t="s">
        <v>40</v>
      </c>
      <c r="D220" s="86" t="s">
        <v>3</v>
      </c>
      <c r="E220" s="88" t="s">
        <v>87</v>
      </c>
      <c r="F220" s="89"/>
      <c r="G220" s="89"/>
      <c r="H220" s="89"/>
      <c r="I220" s="89"/>
      <c r="J220" s="90"/>
      <c r="K220" s="91" t="s">
        <v>88</v>
      </c>
      <c r="L220" s="89"/>
      <c r="M220" s="89"/>
      <c r="N220" s="89"/>
      <c r="O220" s="89"/>
      <c r="P220" s="90"/>
      <c r="Q220" s="22"/>
      <c r="R220" s="21"/>
      <c r="S220" s="9" t="s">
        <v>41</v>
      </c>
      <c r="T220" s="9" t="s">
        <v>42</v>
      </c>
      <c r="U220" s="9" t="s">
        <v>43</v>
      </c>
      <c r="V220" s="9" t="s">
        <v>44</v>
      </c>
    </row>
    <row r="221" spans="1:22" ht="12" customHeight="1" x14ac:dyDescent="0.2">
      <c r="B221" s="93"/>
      <c r="C221" s="85"/>
      <c r="D221" s="87"/>
      <c r="E221" s="69" t="s">
        <v>36</v>
      </c>
      <c r="F221" s="70" t="s">
        <v>37</v>
      </c>
      <c r="G221" s="70" t="s">
        <v>35</v>
      </c>
      <c r="H221" s="70" t="s">
        <v>1</v>
      </c>
      <c r="I221" s="71" t="s">
        <v>38</v>
      </c>
      <c r="J221" s="72" t="s">
        <v>2</v>
      </c>
      <c r="K221" s="73" t="s">
        <v>36</v>
      </c>
      <c r="L221" s="70" t="s">
        <v>37</v>
      </c>
      <c r="M221" s="70" t="s">
        <v>35</v>
      </c>
      <c r="N221" s="70" t="s">
        <v>1</v>
      </c>
      <c r="O221" s="71" t="s">
        <v>38</v>
      </c>
      <c r="P221" s="72" t="s">
        <v>2</v>
      </c>
      <c r="Q221" s="20"/>
      <c r="R221" s="7"/>
    </row>
    <row r="222" spans="1:22" ht="14.65" customHeight="1" x14ac:dyDescent="0.2">
      <c r="B222" s="16">
        <v>1</v>
      </c>
      <c r="C222" s="57"/>
      <c r="D222" s="58"/>
      <c r="E222" s="58"/>
      <c r="F222" s="58"/>
      <c r="G222" s="58" t="str">
        <f>CONCATENATE(D222,H222)</f>
        <v/>
      </c>
      <c r="H222" s="59" t="str">
        <f>IF(ISBLANK(F222),"",
IF(D222="EE",IF(F222&gt;=3,IF(E222&gt;=5,"H","A"),
IF(F222&gt;=2,IF(E222&gt;=16,"H",IF(E222&lt;=4,"L","A")),
IF(E222&lt;=15,"L","A"))),
IF(OR(D222="SE",D222="CE"),IF(F222&gt;=4,IF(E222&gt;=6,"H","A"),
IF(F222&gt;=2,IF(E222&gt;=20,"H",IF(E222&lt;=5,"L","A")),
IF(E222&lt;=19,"L","A"))),
IF(OR(D222="ALI",D222="AIE"),IF(F222&gt;=6,IF(E222&gt;=20,"H","A"),
IF(F222&gt;=2,IF(E222&gt;=51,"H",IF(E222&lt;=19,"L","A")),
IF(E222&lt;=50,"L","A")))))))</f>
        <v/>
      </c>
      <c r="I222" s="59" t="str">
        <f>IF(H222="L","Baixa",IF(H222="A","Média",IF(H222="","","Alta")))</f>
        <v/>
      </c>
      <c r="J222" s="60" t="str">
        <f>IF(ISBLANK(F222),"",
 IF(D222="ALI",IF(H222="L",7, IF(H222="A",10,15)),
 IF(D222="AIE",IF(H222="L",5, IF(H222="A",7,10)),
 IF(D222="SE",IF(H222="L",4, IF(H222="A",5,7 )),
 IF(OR(D222="EE",D222="CE"),IF(H222="L",3,IF(H222="A",4,6)))))))</f>
        <v/>
      </c>
      <c r="K222" s="61"/>
      <c r="L222" s="58"/>
      <c r="M222" s="58" t="str">
        <f>CONCATENATE(D222,N222)</f>
        <v/>
      </c>
      <c r="N222" s="59" t="str">
        <f>IF(ISBLANK(L222),"",
IF(D222="EE",IF(L222&gt;=3,IF(K222&gt;=5,"H","A"),
IF(L222&gt;=2,IF(K222&gt;=16,"H",IF(K222&lt;=4,"L","A")),
IF(K222&lt;=15,"L","A"))),
IF(OR(D222="SE",D222="CE"),IF(L222&gt;=4,IF(K222&gt;=6,"H","A"),
IF(L222&gt;=2,IF(K222&gt;=20,"H",IF(K222&lt;=5,"L","A")),
IF(K222&lt;=19,"L","A"))),
IF(OR(D222="ALI",D222="AIE"),IF(L222&gt;=6,IF(K222&gt;=20,"H","A"),
IF(L222&gt;=2,IF(K222&gt;=51,"H",IF(K222&lt;=19,"L","A")),
IF(K222&lt;=50,"L","A")))))))</f>
        <v/>
      </c>
      <c r="O222" s="59" t="str">
        <f>IF(N222="L","Baixa",IF(N222="A","Média",IF(N222="","","Alta")))</f>
        <v/>
      </c>
      <c r="P222" s="60" t="str">
        <f>IF(ISBLANK(L222),"",
 IF(D222="ALI",IF(N222="L",7, IF(N222="A",10,15)),
 IF(D222="AIE",IF(N222="L",5, IF(N222="A",7,10)),
 IF(D222="SE",IF(N222="L",4, IF(N222="A",5,7 )),
 IF(OR(D222="EE",D222="CE"),IF(N222="L",3,IF(N222="A",4,6)))))))</f>
        <v/>
      </c>
      <c r="Q222" s="61"/>
      <c r="R222" s="62"/>
      <c r="S222" s="1">
        <f>IF(AND($P222="",$J222&lt;&gt;""),$J222,0)</f>
        <v>0</v>
      </c>
      <c r="T222" s="1">
        <f>IF(OR($P222="",$J222=""),0,$J222)</f>
        <v>0</v>
      </c>
      <c r="U222" s="1">
        <f>IF(OR($P222="",$J222=""),0,$P222)</f>
        <v>0</v>
      </c>
      <c r="V222" s="1">
        <f>IF(AND($J222="",$P222&lt;&gt;""),$P222,0)</f>
        <v>0</v>
      </c>
    </row>
    <row r="223" spans="1:22" ht="14.65" customHeight="1" x14ac:dyDescent="0.2">
      <c r="B223" s="16">
        <v>2</v>
      </c>
      <c r="C223" s="63"/>
      <c r="D223" s="64"/>
      <c r="E223" s="64"/>
      <c r="F223" s="64"/>
      <c r="G223" s="64" t="str">
        <f t="shared" ref="G223:G251" si="76">CONCATENATE(D223,H223)</f>
        <v/>
      </c>
      <c r="H223" s="65" t="str">
        <f t="shared" ref="H223:H251" si="77">IF(ISBLANK(F223),"",
IF(D223="EE",IF(F223&gt;=3,IF(E223&gt;=5,"H","A"),
IF(F223&gt;=2,IF(E223&gt;=16,"H",IF(E223&lt;=4,"L","A")),
IF(E223&lt;=15,"L","A"))),
IF(OR(D223="SE",D223="CE"),IF(F223&gt;=4,IF(E223&gt;=6,"H","A"),
IF(F223&gt;=2,IF(E223&gt;=20,"H",IF(E223&lt;=5,"L","A")),
IF(E223&lt;=19,"L","A"))),
IF(OR(D223="ALI",D223="AIE"),IF(F223&gt;=6,IF(E223&gt;=20,"H","A"),
IF(F223&gt;=2,IF(E223&gt;=51,"H",IF(E223&lt;=19,"L","A")),
IF(E223&lt;=50,"L","A")))))))</f>
        <v/>
      </c>
      <c r="I223" s="65" t="str">
        <f t="shared" ref="I223:I251" si="78">IF(H223="L","Baixa",IF(H223="A","Média",IF(H223="","","Alta")))</f>
        <v/>
      </c>
      <c r="J223" s="66" t="str">
        <f t="shared" ref="J223:J251" si="79">IF(ISBLANK(F223),"",
 IF(D223="ALI",IF(H223="L",7, IF(H223="A",10,15)),
 IF(D223="AIE",IF(H223="L",5, IF(H223="A",7,10)),
 IF(D223="SE",IF(H223="L",4, IF(H223="A",5,7 )),
 IF(OR(D223="EE",D223="CE"),IF(H223="L",3,IF(H223="A",4,6)))))))</f>
        <v/>
      </c>
      <c r="K223" s="67"/>
      <c r="L223" s="64"/>
      <c r="M223" s="64" t="str">
        <f t="shared" ref="M223:M251" si="80">CONCATENATE(D223,N223)</f>
        <v/>
      </c>
      <c r="N223" s="65" t="str">
        <f t="shared" ref="N223:N251" si="81">IF(ISBLANK(L223),"",
IF(D223="EE",IF(L223&gt;=3,IF(K223&gt;=5,"H","A"),
IF(L223&gt;=2,IF(K223&gt;=16,"H",IF(K223&lt;=4,"L","A")),
IF(K223&lt;=15,"L","A"))),
IF(OR(D223="SE",D223="CE"),IF(L223&gt;=4,IF(K223&gt;=6,"H","A"),
IF(L223&gt;=2,IF(K223&gt;=20,"H",IF(K223&lt;=5,"L","A")),
IF(K223&lt;=19,"L","A"))),
IF(OR(D223="ALI",D223="AIE"),IF(L223&gt;=6,IF(K223&gt;=20,"H","A"),
IF(L223&gt;=2,IF(K223&gt;=51,"H",IF(K223&lt;=19,"L","A")),
IF(K223&lt;=50,"L","A")))))))</f>
        <v/>
      </c>
      <c r="O223" s="65" t="str">
        <f t="shared" ref="O223:O251" si="82">IF(N223="L","Baixa",IF(N223="A","Média",IF(N223="","","Alta")))</f>
        <v/>
      </c>
      <c r="P223" s="66" t="str">
        <f t="shared" ref="P223:P251" si="83">IF(ISBLANK(L223),"",
 IF(D223="ALI",IF(N223="L",7, IF(N223="A",10,15)),
 IF(D223="AIE",IF(N223="L",5, IF(N223="A",7,10)),
 IF(D223="SE",IF(N223="L",4, IF(N223="A",5,7 )),
 IF(OR(D223="EE",D223="CE"),IF(N223="L",3,IF(N223="A",4,6)))))))</f>
        <v/>
      </c>
      <c r="Q223" s="67"/>
      <c r="R223" s="68"/>
      <c r="S223" s="1">
        <f t="shared" ref="S223:S251" si="84">IF(AND($P223="",$J223&lt;&gt;""),$J223,0)</f>
        <v>0</v>
      </c>
      <c r="T223" s="1">
        <f t="shared" ref="T223:T251" si="85">IF(OR($P223="",$J223=""),0,$J223)</f>
        <v>0</v>
      </c>
      <c r="U223" s="1">
        <f t="shared" ref="U223:U251" si="86">IF(OR($P223="",$J223=""),0,$P223)</f>
        <v>0</v>
      </c>
      <c r="V223" s="1">
        <f t="shared" ref="V223:V251" si="87">IF(AND($J223="",$P223&lt;&gt;""),$P223,0)</f>
        <v>0</v>
      </c>
    </row>
    <row r="224" spans="1:22" ht="14.65" customHeight="1" x14ac:dyDescent="0.2">
      <c r="B224" s="16">
        <v>3</v>
      </c>
      <c r="C224" s="63"/>
      <c r="D224" s="64"/>
      <c r="E224" s="64"/>
      <c r="F224" s="64"/>
      <c r="G224" s="64" t="str">
        <f t="shared" si="76"/>
        <v/>
      </c>
      <c r="H224" s="65" t="str">
        <f t="shared" si="77"/>
        <v/>
      </c>
      <c r="I224" s="65" t="str">
        <f t="shared" si="78"/>
        <v/>
      </c>
      <c r="J224" s="66" t="str">
        <f t="shared" si="79"/>
        <v/>
      </c>
      <c r="K224" s="67"/>
      <c r="L224" s="64"/>
      <c r="M224" s="64" t="str">
        <f t="shared" si="80"/>
        <v/>
      </c>
      <c r="N224" s="65" t="str">
        <f t="shared" si="81"/>
        <v/>
      </c>
      <c r="O224" s="65" t="str">
        <f t="shared" si="82"/>
        <v/>
      </c>
      <c r="P224" s="66" t="str">
        <f t="shared" si="83"/>
        <v/>
      </c>
      <c r="Q224" s="67"/>
      <c r="R224" s="68"/>
      <c r="S224" s="1">
        <f t="shared" si="84"/>
        <v>0</v>
      </c>
      <c r="T224" s="1">
        <f t="shared" si="85"/>
        <v>0</v>
      </c>
      <c r="U224" s="1">
        <f t="shared" si="86"/>
        <v>0</v>
      </c>
      <c r="V224" s="1">
        <f t="shared" si="87"/>
        <v>0</v>
      </c>
    </row>
    <row r="225" spans="2:22" ht="14.65" customHeight="1" x14ac:dyDescent="0.2">
      <c r="B225" s="16">
        <v>4</v>
      </c>
      <c r="C225" s="63"/>
      <c r="D225" s="64"/>
      <c r="E225" s="64"/>
      <c r="F225" s="64"/>
      <c r="G225" s="64" t="str">
        <f t="shared" si="76"/>
        <v/>
      </c>
      <c r="H225" s="65" t="str">
        <f t="shared" si="77"/>
        <v/>
      </c>
      <c r="I225" s="65" t="str">
        <f t="shared" si="78"/>
        <v/>
      </c>
      <c r="J225" s="66" t="str">
        <f t="shared" si="79"/>
        <v/>
      </c>
      <c r="K225" s="67"/>
      <c r="L225" s="64"/>
      <c r="M225" s="64" t="str">
        <f t="shared" si="80"/>
        <v/>
      </c>
      <c r="N225" s="65" t="str">
        <f t="shared" si="81"/>
        <v/>
      </c>
      <c r="O225" s="65" t="str">
        <f t="shared" si="82"/>
        <v/>
      </c>
      <c r="P225" s="66" t="str">
        <f t="shared" si="83"/>
        <v/>
      </c>
      <c r="Q225" s="67"/>
      <c r="R225" s="68"/>
      <c r="S225" s="1">
        <f t="shared" si="84"/>
        <v>0</v>
      </c>
      <c r="T225" s="1">
        <f t="shared" si="85"/>
        <v>0</v>
      </c>
      <c r="U225" s="1">
        <f t="shared" si="86"/>
        <v>0</v>
      </c>
      <c r="V225" s="1">
        <f t="shared" si="87"/>
        <v>0</v>
      </c>
    </row>
    <row r="226" spans="2:22" ht="14.65" customHeight="1" x14ac:dyDescent="0.2">
      <c r="B226" s="16">
        <v>5</v>
      </c>
      <c r="C226" s="63"/>
      <c r="D226" s="64"/>
      <c r="E226" s="64"/>
      <c r="F226" s="64"/>
      <c r="G226" s="64" t="str">
        <f t="shared" si="76"/>
        <v/>
      </c>
      <c r="H226" s="65" t="str">
        <f t="shared" si="77"/>
        <v/>
      </c>
      <c r="I226" s="65" t="str">
        <f t="shared" si="78"/>
        <v/>
      </c>
      <c r="J226" s="66" t="str">
        <f t="shared" si="79"/>
        <v/>
      </c>
      <c r="K226" s="67"/>
      <c r="L226" s="64"/>
      <c r="M226" s="64" t="str">
        <f t="shared" si="80"/>
        <v/>
      </c>
      <c r="N226" s="65" t="str">
        <f t="shared" si="81"/>
        <v/>
      </c>
      <c r="O226" s="65" t="str">
        <f t="shared" si="82"/>
        <v/>
      </c>
      <c r="P226" s="66" t="str">
        <f t="shared" si="83"/>
        <v/>
      </c>
      <c r="Q226" s="67"/>
      <c r="R226" s="68"/>
      <c r="S226" s="1">
        <f t="shared" si="84"/>
        <v>0</v>
      </c>
      <c r="T226" s="1">
        <f t="shared" si="85"/>
        <v>0</v>
      </c>
      <c r="U226" s="1">
        <f t="shared" si="86"/>
        <v>0</v>
      </c>
      <c r="V226" s="1">
        <f t="shared" si="87"/>
        <v>0</v>
      </c>
    </row>
    <row r="227" spans="2:22" ht="14.65" customHeight="1" x14ac:dyDescent="0.2">
      <c r="B227" s="16">
        <v>6</v>
      </c>
      <c r="C227" s="63"/>
      <c r="D227" s="64"/>
      <c r="E227" s="64"/>
      <c r="F227" s="64"/>
      <c r="G227" s="64" t="str">
        <f t="shared" si="76"/>
        <v/>
      </c>
      <c r="H227" s="65" t="str">
        <f t="shared" si="77"/>
        <v/>
      </c>
      <c r="I227" s="65" t="str">
        <f t="shared" si="78"/>
        <v/>
      </c>
      <c r="J227" s="66" t="str">
        <f t="shared" si="79"/>
        <v/>
      </c>
      <c r="K227" s="67"/>
      <c r="L227" s="64"/>
      <c r="M227" s="64" t="str">
        <f t="shared" si="80"/>
        <v/>
      </c>
      <c r="N227" s="65" t="str">
        <f t="shared" si="81"/>
        <v/>
      </c>
      <c r="O227" s="65" t="str">
        <f t="shared" si="82"/>
        <v/>
      </c>
      <c r="P227" s="66" t="str">
        <f t="shared" si="83"/>
        <v/>
      </c>
      <c r="Q227" s="67"/>
      <c r="R227" s="68"/>
      <c r="S227" s="1">
        <f t="shared" si="84"/>
        <v>0</v>
      </c>
      <c r="T227" s="1">
        <f t="shared" si="85"/>
        <v>0</v>
      </c>
      <c r="U227" s="1">
        <f t="shared" si="86"/>
        <v>0</v>
      </c>
      <c r="V227" s="1">
        <f t="shared" si="87"/>
        <v>0</v>
      </c>
    </row>
    <row r="228" spans="2:22" ht="14.65" customHeight="1" x14ac:dyDescent="0.2">
      <c r="B228" s="16">
        <v>7</v>
      </c>
      <c r="C228" s="63"/>
      <c r="D228" s="64"/>
      <c r="E228" s="64"/>
      <c r="F228" s="64"/>
      <c r="G228" s="64" t="str">
        <f t="shared" si="76"/>
        <v/>
      </c>
      <c r="H228" s="65" t="str">
        <f t="shared" si="77"/>
        <v/>
      </c>
      <c r="I228" s="65" t="str">
        <f t="shared" si="78"/>
        <v/>
      </c>
      <c r="J228" s="66" t="str">
        <f t="shared" si="79"/>
        <v/>
      </c>
      <c r="K228" s="67"/>
      <c r="L228" s="64"/>
      <c r="M228" s="64" t="str">
        <f t="shared" si="80"/>
        <v/>
      </c>
      <c r="N228" s="65" t="str">
        <f t="shared" si="81"/>
        <v/>
      </c>
      <c r="O228" s="65" t="str">
        <f t="shared" si="82"/>
        <v/>
      </c>
      <c r="P228" s="66" t="str">
        <f t="shared" si="83"/>
        <v/>
      </c>
      <c r="Q228" s="67"/>
      <c r="R228" s="68"/>
      <c r="S228" s="1">
        <f t="shared" si="84"/>
        <v>0</v>
      </c>
      <c r="T228" s="1">
        <f t="shared" si="85"/>
        <v>0</v>
      </c>
      <c r="U228" s="1">
        <f t="shared" si="86"/>
        <v>0</v>
      </c>
      <c r="V228" s="1">
        <f t="shared" si="87"/>
        <v>0</v>
      </c>
    </row>
    <row r="229" spans="2:22" ht="14.65" customHeight="1" x14ac:dyDescent="0.2">
      <c r="B229" s="16">
        <v>8</v>
      </c>
      <c r="C229" s="63"/>
      <c r="D229" s="64"/>
      <c r="E229" s="64"/>
      <c r="F229" s="64"/>
      <c r="G229" s="64" t="str">
        <f t="shared" si="76"/>
        <v/>
      </c>
      <c r="H229" s="65" t="str">
        <f t="shared" si="77"/>
        <v/>
      </c>
      <c r="I229" s="65" t="str">
        <f t="shared" si="78"/>
        <v/>
      </c>
      <c r="J229" s="66" t="str">
        <f t="shared" si="79"/>
        <v/>
      </c>
      <c r="K229" s="67"/>
      <c r="L229" s="64"/>
      <c r="M229" s="64" t="str">
        <f t="shared" si="80"/>
        <v/>
      </c>
      <c r="N229" s="65" t="str">
        <f t="shared" si="81"/>
        <v/>
      </c>
      <c r="O229" s="65" t="str">
        <f t="shared" si="82"/>
        <v/>
      </c>
      <c r="P229" s="66" t="str">
        <f t="shared" si="83"/>
        <v/>
      </c>
      <c r="Q229" s="67"/>
      <c r="R229" s="68"/>
      <c r="S229" s="1">
        <f t="shared" si="84"/>
        <v>0</v>
      </c>
      <c r="T229" s="1">
        <f t="shared" si="85"/>
        <v>0</v>
      </c>
      <c r="U229" s="1">
        <f t="shared" si="86"/>
        <v>0</v>
      </c>
      <c r="V229" s="1">
        <f t="shared" si="87"/>
        <v>0</v>
      </c>
    </row>
    <row r="230" spans="2:22" ht="14.65" customHeight="1" x14ac:dyDescent="0.2">
      <c r="B230" s="16">
        <v>9</v>
      </c>
      <c r="C230" s="63"/>
      <c r="D230" s="64"/>
      <c r="E230" s="64"/>
      <c r="F230" s="64"/>
      <c r="G230" s="64" t="str">
        <f t="shared" si="76"/>
        <v/>
      </c>
      <c r="H230" s="65" t="str">
        <f t="shared" si="77"/>
        <v/>
      </c>
      <c r="I230" s="65" t="str">
        <f t="shared" si="78"/>
        <v/>
      </c>
      <c r="J230" s="66" t="str">
        <f t="shared" si="79"/>
        <v/>
      </c>
      <c r="K230" s="67"/>
      <c r="L230" s="64"/>
      <c r="M230" s="64" t="str">
        <f t="shared" si="80"/>
        <v/>
      </c>
      <c r="N230" s="65" t="str">
        <f t="shared" si="81"/>
        <v/>
      </c>
      <c r="O230" s="65" t="str">
        <f t="shared" si="82"/>
        <v/>
      </c>
      <c r="P230" s="66" t="str">
        <f t="shared" si="83"/>
        <v/>
      </c>
      <c r="Q230" s="67"/>
      <c r="R230" s="68"/>
      <c r="S230" s="1">
        <f t="shared" si="84"/>
        <v>0</v>
      </c>
      <c r="T230" s="1">
        <f t="shared" si="85"/>
        <v>0</v>
      </c>
      <c r="U230" s="1">
        <f t="shared" si="86"/>
        <v>0</v>
      </c>
      <c r="V230" s="1">
        <f t="shared" si="87"/>
        <v>0</v>
      </c>
    </row>
    <row r="231" spans="2:22" ht="14.65" customHeight="1" x14ac:dyDescent="0.2">
      <c r="B231" s="16">
        <v>10</v>
      </c>
      <c r="C231" s="63"/>
      <c r="D231" s="64"/>
      <c r="E231" s="64"/>
      <c r="F231" s="64"/>
      <c r="G231" s="64" t="str">
        <f t="shared" si="76"/>
        <v/>
      </c>
      <c r="H231" s="65" t="str">
        <f t="shared" si="77"/>
        <v/>
      </c>
      <c r="I231" s="65" t="str">
        <f t="shared" si="78"/>
        <v/>
      </c>
      <c r="J231" s="66" t="str">
        <f t="shared" si="79"/>
        <v/>
      </c>
      <c r="K231" s="67"/>
      <c r="L231" s="64"/>
      <c r="M231" s="64" t="str">
        <f t="shared" si="80"/>
        <v/>
      </c>
      <c r="N231" s="65" t="str">
        <f t="shared" si="81"/>
        <v/>
      </c>
      <c r="O231" s="65" t="str">
        <f t="shared" si="82"/>
        <v/>
      </c>
      <c r="P231" s="66" t="str">
        <f t="shared" si="83"/>
        <v/>
      </c>
      <c r="Q231" s="67"/>
      <c r="R231" s="68"/>
      <c r="S231" s="1">
        <f t="shared" si="84"/>
        <v>0</v>
      </c>
      <c r="T231" s="1">
        <f t="shared" si="85"/>
        <v>0</v>
      </c>
      <c r="U231" s="1">
        <f t="shared" si="86"/>
        <v>0</v>
      </c>
      <c r="V231" s="1">
        <f t="shared" si="87"/>
        <v>0</v>
      </c>
    </row>
    <row r="232" spans="2:22" ht="14.65" customHeight="1" x14ac:dyDescent="0.2">
      <c r="B232" s="16">
        <v>11</v>
      </c>
      <c r="C232" s="63"/>
      <c r="D232" s="64"/>
      <c r="E232" s="64"/>
      <c r="F232" s="64"/>
      <c r="G232" s="64" t="str">
        <f t="shared" si="76"/>
        <v/>
      </c>
      <c r="H232" s="65" t="str">
        <f t="shared" si="77"/>
        <v/>
      </c>
      <c r="I232" s="65" t="str">
        <f t="shared" si="78"/>
        <v/>
      </c>
      <c r="J232" s="66" t="str">
        <f t="shared" si="79"/>
        <v/>
      </c>
      <c r="K232" s="67"/>
      <c r="L232" s="64"/>
      <c r="M232" s="64" t="str">
        <f t="shared" si="80"/>
        <v/>
      </c>
      <c r="N232" s="65" t="str">
        <f t="shared" si="81"/>
        <v/>
      </c>
      <c r="O232" s="65" t="str">
        <f t="shared" si="82"/>
        <v/>
      </c>
      <c r="P232" s="66" t="str">
        <f t="shared" si="83"/>
        <v/>
      </c>
      <c r="Q232" s="67"/>
      <c r="R232" s="68"/>
      <c r="S232" s="1">
        <f t="shared" si="84"/>
        <v>0</v>
      </c>
      <c r="T232" s="1">
        <f t="shared" si="85"/>
        <v>0</v>
      </c>
      <c r="U232" s="1">
        <f t="shared" si="86"/>
        <v>0</v>
      </c>
      <c r="V232" s="1">
        <f t="shared" si="87"/>
        <v>0</v>
      </c>
    </row>
    <row r="233" spans="2:22" ht="14.65" customHeight="1" x14ac:dyDescent="0.2">
      <c r="B233" s="16">
        <v>12</v>
      </c>
      <c r="C233" s="63"/>
      <c r="D233" s="64"/>
      <c r="E233" s="64"/>
      <c r="F233" s="64"/>
      <c r="G233" s="64" t="str">
        <f t="shared" si="76"/>
        <v/>
      </c>
      <c r="H233" s="65" t="str">
        <f t="shared" si="77"/>
        <v/>
      </c>
      <c r="I233" s="65" t="str">
        <f t="shared" si="78"/>
        <v/>
      </c>
      <c r="J233" s="66" t="str">
        <f t="shared" si="79"/>
        <v/>
      </c>
      <c r="K233" s="67"/>
      <c r="L233" s="64"/>
      <c r="M233" s="64" t="str">
        <f t="shared" si="80"/>
        <v/>
      </c>
      <c r="N233" s="65" t="str">
        <f t="shared" si="81"/>
        <v/>
      </c>
      <c r="O233" s="65" t="str">
        <f t="shared" si="82"/>
        <v/>
      </c>
      <c r="P233" s="66" t="str">
        <f t="shared" si="83"/>
        <v/>
      </c>
      <c r="Q233" s="67"/>
      <c r="R233" s="68"/>
      <c r="S233" s="1">
        <f t="shared" si="84"/>
        <v>0</v>
      </c>
      <c r="T233" s="1">
        <f t="shared" si="85"/>
        <v>0</v>
      </c>
      <c r="U233" s="1">
        <f t="shared" si="86"/>
        <v>0</v>
      </c>
      <c r="V233" s="1">
        <f t="shared" si="87"/>
        <v>0</v>
      </c>
    </row>
    <row r="234" spans="2:22" ht="14.65" customHeight="1" x14ac:dyDescent="0.2">
      <c r="B234" s="16">
        <v>13</v>
      </c>
      <c r="C234" s="63"/>
      <c r="D234" s="64"/>
      <c r="E234" s="64"/>
      <c r="F234" s="64"/>
      <c r="G234" s="64" t="str">
        <f t="shared" si="76"/>
        <v/>
      </c>
      <c r="H234" s="65" t="str">
        <f t="shared" si="77"/>
        <v/>
      </c>
      <c r="I234" s="65" t="str">
        <f t="shared" si="78"/>
        <v/>
      </c>
      <c r="J234" s="66" t="str">
        <f t="shared" si="79"/>
        <v/>
      </c>
      <c r="K234" s="67"/>
      <c r="L234" s="64"/>
      <c r="M234" s="64" t="str">
        <f t="shared" si="80"/>
        <v/>
      </c>
      <c r="N234" s="65" t="str">
        <f t="shared" si="81"/>
        <v/>
      </c>
      <c r="O234" s="65" t="str">
        <f t="shared" si="82"/>
        <v/>
      </c>
      <c r="P234" s="66" t="str">
        <f t="shared" si="83"/>
        <v/>
      </c>
      <c r="Q234" s="67"/>
      <c r="R234" s="68"/>
      <c r="S234" s="1">
        <f t="shared" si="84"/>
        <v>0</v>
      </c>
      <c r="T234" s="1">
        <f t="shared" si="85"/>
        <v>0</v>
      </c>
      <c r="U234" s="1">
        <f t="shared" si="86"/>
        <v>0</v>
      </c>
      <c r="V234" s="1">
        <f t="shared" si="87"/>
        <v>0</v>
      </c>
    </row>
    <row r="235" spans="2:22" ht="14.65" customHeight="1" x14ac:dyDescent="0.2">
      <c r="B235" s="16">
        <v>14</v>
      </c>
      <c r="C235" s="63"/>
      <c r="D235" s="64"/>
      <c r="E235" s="64"/>
      <c r="F235" s="64"/>
      <c r="G235" s="64" t="str">
        <f t="shared" si="76"/>
        <v/>
      </c>
      <c r="H235" s="65" t="str">
        <f t="shared" si="77"/>
        <v/>
      </c>
      <c r="I235" s="65" t="str">
        <f t="shared" si="78"/>
        <v/>
      </c>
      <c r="J235" s="66" t="str">
        <f t="shared" si="79"/>
        <v/>
      </c>
      <c r="K235" s="67"/>
      <c r="L235" s="64"/>
      <c r="M235" s="64" t="str">
        <f t="shared" si="80"/>
        <v/>
      </c>
      <c r="N235" s="65" t="str">
        <f t="shared" si="81"/>
        <v/>
      </c>
      <c r="O235" s="65" t="str">
        <f t="shared" si="82"/>
        <v/>
      </c>
      <c r="P235" s="66" t="str">
        <f t="shared" si="83"/>
        <v/>
      </c>
      <c r="Q235" s="67"/>
      <c r="R235" s="68"/>
      <c r="S235" s="1">
        <f t="shared" si="84"/>
        <v>0</v>
      </c>
      <c r="T235" s="1">
        <f t="shared" si="85"/>
        <v>0</v>
      </c>
      <c r="U235" s="1">
        <f t="shared" si="86"/>
        <v>0</v>
      </c>
      <c r="V235" s="1">
        <f t="shared" si="87"/>
        <v>0</v>
      </c>
    </row>
    <row r="236" spans="2:22" ht="14.65" customHeight="1" x14ac:dyDescent="0.2">
      <c r="B236" s="16">
        <v>15</v>
      </c>
      <c r="C236" s="63"/>
      <c r="D236" s="64"/>
      <c r="E236" s="64"/>
      <c r="F236" s="64"/>
      <c r="G236" s="64" t="str">
        <f t="shared" si="76"/>
        <v/>
      </c>
      <c r="H236" s="65" t="str">
        <f t="shared" si="77"/>
        <v/>
      </c>
      <c r="I236" s="65" t="str">
        <f t="shared" si="78"/>
        <v/>
      </c>
      <c r="J236" s="66" t="str">
        <f t="shared" si="79"/>
        <v/>
      </c>
      <c r="K236" s="67"/>
      <c r="L236" s="64"/>
      <c r="M236" s="64" t="str">
        <f t="shared" si="80"/>
        <v/>
      </c>
      <c r="N236" s="65" t="str">
        <f t="shared" si="81"/>
        <v/>
      </c>
      <c r="O236" s="65" t="str">
        <f t="shared" si="82"/>
        <v/>
      </c>
      <c r="P236" s="66" t="str">
        <f t="shared" si="83"/>
        <v/>
      </c>
      <c r="Q236" s="67"/>
      <c r="R236" s="68"/>
      <c r="S236" s="1">
        <f t="shared" si="84"/>
        <v>0</v>
      </c>
      <c r="T236" s="1">
        <f t="shared" si="85"/>
        <v>0</v>
      </c>
      <c r="U236" s="1">
        <f t="shared" si="86"/>
        <v>0</v>
      </c>
      <c r="V236" s="1">
        <f t="shared" si="87"/>
        <v>0</v>
      </c>
    </row>
    <row r="237" spans="2:22" ht="14.65" customHeight="1" x14ac:dyDescent="0.2">
      <c r="B237" s="16">
        <v>16</v>
      </c>
      <c r="C237" s="63"/>
      <c r="D237" s="64"/>
      <c r="E237" s="64"/>
      <c r="F237" s="64"/>
      <c r="G237" s="64" t="str">
        <f t="shared" si="76"/>
        <v/>
      </c>
      <c r="H237" s="65" t="str">
        <f t="shared" si="77"/>
        <v/>
      </c>
      <c r="I237" s="65" t="str">
        <f t="shared" si="78"/>
        <v/>
      </c>
      <c r="J237" s="66" t="str">
        <f t="shared" si="79"/>
        <v/>
      </c>
      <c r="K237" s="67"/>
      <c r="L237" s="64"/>
      <c r="M237" s="64" t="str">
        <f t="shared" si="80"/>
        <v/>
      </c>
      <c r="N237" s="65" t="str">
        <f t="shared" si="81"/>
        <v/>
      </c>
      <c r="O237" s="65" t="str">
        <f t="shared" si="82"/>
        <v/>
      </c>
      <c r="P237" s="66" t="str">
        <f t="shared" si="83"/>
        <v/>
      </c>
      <c r="Q237" s="67"/>
      <c r="R237" s="68"/>
      <c r="S237" s="1">
        <f t="shared" si="84"/>
        <v>0</v>
      </c>
      <c r="T237" s="1">
        <f t="shared" si="85"/>
        <v>0</v>
      </c>
      <c r="U237" s="1">
        <f t="shared" si="86"/>
        <v>0</v>
      </c>
      <c r="V237" s="1">
        <f t="shared" si="87"/>
        <v>0</v>
      </c>
    </row>
    <row r="238" spans="2:22" ht="14.65" customHeight="1" x14ac:dyDescent="0.2">
      <c r="B238" s="16">
        <v>17</v>
      </c>
      <c r="C238" s="63"/>
      <c r="D238" s="64"/>
      <c r="E238" s="64"/>
      <c r="F238" s="64"/>
      <c r="G238" s="64" t="str">
        <f t="shared" si="76"/>
        <v/>
      </c>
      <c r="H238" s="65" t="str">
        <f t="shared" si="77"/>
        <v/>
      </c>
      <c r="I238" s="65" t="str">
        <f t="shared" si="78"/>
        <v/>
      </c>
      <c r="J238" s="66" t="str">
        <f t="shared" si="79"/>
        <v/>
      </c>
      <c r="K238" s="67"/>
      <c r="L238" s="64"/>
      <c r="M238" s="64" t="str">
        <f t="shared" si="80"/>
        <v/>
      </c>
      <c r="N238" s="65" t="str">
        <f t="shared" si="81"/>
        <v/>
      </c>
      <c r="O238" s="65" t="str">
        <f t="shared" si="82"/>
        <v/>
      </c>
      <c r="P238" s="66" t="str">
        <f t="shared" si="83"/>
        <v/>
      </c>
      <c r="Q238" s="67"/>
      <c r="R238" s="68"/>
      <c r="S238" s="1">
        <f t="shared" si="84"/>
        <v>0</v>
      </c>
      <c r="T238" s="1">
        <f t="shared" si="85"/>
        <v>0</v>
      </c>
      <c r="U238" s="1">
        <f t="shared" si="86"/>
        <v>0</v>
      </c>
      <c r="V238" s="1">
        <f t="shared" si="87"/>
        <v>0</v>
      </c>
    </row>
    <row r="239" spans="2:22" ht="14.65" customHeight="1" x14ac:dyDescent="0.2">
      <c r="B239" s="16">
        <v>18</v>
      </c>
      <c r="C239" s="63"/>
      <c r="D239" s="64"/>
      <c r="E239" s="64"/>
      <c r="F239" s="64"/>
      <c r="G239" s="64" t="str">
        <f t="shared" si="76"/>
        <v/>
      </c>
      <c r="H239" s="65" t="str">
        <f t="shared" si="77"/>
        <v/>
      </c>
      <c r="I239" s="65" t="str">
        <f t="shared" si="78"/>
        <v/>
      </c>
      <c r="J239" s="66" t="str">
        <f t="shared" si="79"/>
        <v/>
      </c>
      <c r="K239" s="67"/>
      <c r="L239" s="64"/>
      <c r="M239" s="64" t="str">
        <f t="shared" si="80"/>
        <v/>
      </c>
      <c r="N239" s="65" t="str">
        <f t="shared" si="81"/>
        <v/>
      </c>
      <c r="O239" s="65" t="str">
        <f t="shared" si="82"/>
        <v/>
      </c>
      <c r="P239" s="66" t="str">
        <f t="shared" si="83"/>
        <v/>
      </c>
      <c r="Q239" s="67"/>
      <c r="R239" s="68"/>
      <c r="S239" s="1">
        <f t="shared" si="84"/>
        <v>0</v>
      </c>
      <c r="T239" s="1">
        <f t="shared" si="85"/>
        <v>0</v>
      </c>
      <c r="U239" s="1">
        <f t="shared" si="86"/>
        <v>0</v>
      </c>
      <c r="V239" s="1">
        <f t="shared" si="87"/>
        <v>0</v>
      </c>
    </row>
    <row r="240" spans="2:22" ht="14.65" customHeight="1" x14ac:dyDescent="0.2">
      <c r="B240" s="16">
        <v>19</v>
      </c>
      <c r="C240" s="63"/>
      <c r="D240" s="64"/>
      <c r="E240" s="64"/>
      <c r="F240" s="64"/>
      <c r="G240" s="64" t="str">
        <f t="shared" si="76"/>
        <v/>
      </c>
      <c r="H240" s="65" t="str">
        <f t="shared" si="77"/>
        <v/>
      </c>
      <c r="I240" s="65" t="str">
        <f t="shared" si="78"/>
        <v/>
      </c>
      <c r="J240" s="66" t="str">
        <f t="shared" si="79"/>
        <v/>
      </c>
      <c r="K240" s="67"/>
      <c r="L240" s="64"/>
      <c r="M240" s="64" t="str">
        <f t="shared" si="80"/>
        <v/>
      </c>
      <c r="N240" s="65" t="str">
        <f t="shared" si="81"/>
        <v/>
      </c>
      <c r="O240" s="65" t="str">
        <f t="shared" si="82"/>
        <v/>
      </c>
      <c r="P240" s="66" t="str">
        <f t="shared" si="83"/>
        <v/>
      </c>
      <c r="Q240" s="67"/>
      <c r="R240" s="68"/>
      <c r="S240" s="1">
        <f t="shared" si="84"/>
        <v>0</v>
      </c>
      <c r="T240" s="1">
        <f t="shared" si="85"/>
        <v>0</v>
      </c>
      <c r="U240" s="1">
        <f t="shared" si="86"/>
        <v>0</v>
      </c>
      <c r="V240" s="1">
        <f t="shared" si="87"/>
        <v>0</v>
      </c>
    </row>
    <row r="241" spans="1:22" ht="14.65" customHeight="1" x14ac:dyDescent="0.2">
      <c r="B241" s="16">
        <v>20</v>
      </c>
      <c r="C241" s="63"/>
      <c r="D241" s="64"/>
      <c r="E241" s="64"/>
      <c r="F241" s="64"/>
      <c r="G241" s="64" t="str">
        <f t="shared" si="76"/>
        <v/>
      </c>
      <c r="H241" s="65" t="str">
        <f t="shared" si="77"/>
        <v/>
      </c>
      <c r="I241" s="65" t="str">
        <f t="shared" si="78"/>
        <v/>
      </c>
      <c r="J241" s="66" t="str">
        <f t="shared" si="79"/>
        <v/>
      </c>
      <c r="K241" s="67"/>
      <c r="L241" s="64"/>
      <c r="M241" s="64" t="str">
        <f t="shared" si="80"/>
        <v/>
      </c>
      <c r="N241" s="65" t="str">
        <f t="shared" si="81"/>
        <v/>
      </c>
      <c r="O241" s="65" t="str">
        <f t="shared" si="82"/>
        <v/>
      </c>
      <c r="P241" s="66" t="str">
        <f t="shared" si="83"/>
        <v/>
      </c>
      <c r="Q241" s="67"/>
      <c r="R241" s="68"/>
      <c r="S241" s="1">
        <f t="shared" si="84"/>
        <v>0</v>
      </c>
      <c r="T241" s="1">
        <f t="shared" si="85"/>
        <v>0</v>
      </c>
      <c r="U241" s="1">
        <f t="shared" si="86"/>
        <v>0</v>
      </c>
      <c r="V241" s="1">
        <f t="shared" si="87"/>
        <v>0</v>
      </c>
    </row>
    <row r="242" spans="1:22" ht="14.65" customHeight="1" x14ac:dyDescent="0.2">
      <c r="B242" s="16">
        <v>21</v>
      </c>
      <c r="C242" s="63"/>
      <c r="D242" s="64"/>
      <c r="E242" s="64"/>
      <c r="F242" s="64"/>
      <c r="G242" s="64" t="str">
        <f t="shared" si="76"/>
        <v/>
      </c>
      <c r="H242" s="65" t="str">
        <f t="shared" si="77"/>
        <v/>
      </c>
      <c r="I242" s="65" t="str">
        <f t="shared" si="78"/>
        <v/>
      </c>
      <c r="J242" s="66" t="str">
        <f t="shared" si="79"/>
        <v/>
      </c>
      <c r="K242" s="67"/>
      <c r="L242" s="64"/>
      <c r="M242" s="64" t="str">
        <f t="shared" si="80"/>
        <v/>
      </c>
      <c r="N242" s="65" t="str">
        <f t="shared" si="81"/>
        <v/>
      </c>
      <c r="O242" s="65" t="str">
        <f t="shared" si="82"/>
        <v/>
      </c>
      <c r="P242" s="66" t="str">
        <f t="shared" si="83"/>
        <v/>
      </c>
      <c r="Q242" s="67"/>
      <c r="R242" s="68"/>
      <c r="S242" s="1">
        <f t="shared" si="84"/>
        <v>0</v>
      </c>
      <c r="T242" s="1">
        <f t="shared" si="85"/>
        <v>0</v>
      </c>
      <c r="U242" s="1">
        <f t="shared" si="86"/>
        <v>0</v>
      </c>
      <c r="V242" s="1">
        <f t="shared" si="87"/>
        <v>0</v>
      </c>
    </row>
    <row r="243" spans="1:22" ht="14.65" customHeight="1" x14ac:dyDescent="0.2">
      <c r="B243" s="16">
        <v>22</v>
      </c>
      <c r="C243" s="63"/>
      <c r="D243" s="64"/>
      <c r="E243" s="64"/>
      <c r="F243" s="64"/>
      <c r="G243" s="64" t="str">
        <f t="shared" si="76"/>
        <v/>
      </c>
      <c r="H243" s="65" t="str">
        <f t="shared" si="77"/>
        <v/>
      </c>
      <c r="I243" s="65" t="str">
        <f t="shared" si="78"/>
        <v/>
      </c>
      <c r="J243" s="66" t="str">
        <f t="shared" si="79"/>
        <v/>
      </c>
      <c r="K243" s="67"/>
      <c r="L243" s="64"/>
      <c r="M243" s="64" t="str">
        <f t="shared" si="80"/>
        <v/>
      </c>
      <c r="N243" s="65" t="str">
        <f t="shared" si="81"/>
        <v/>
      </c>
      <c r="O243" s="65" t="str">
        <f t="shared" si="82"/>
        <v/>
      </c>
      <c r="P243" s="66" t="str">
        <f t="shared" si="83"/>
        <v/>
      </c>
      <c r="Q243" s="67"/>
      <c r="R243" s="68"/>
      <c r="S243" s="1">
        <f t="shared" si="84"/>
        <v>0</v>
      </c>
      <c r="T243" s="1">
        <f t="shared" si="85"/>
        <v>0</v>
      </c>
      <c r="U243" s="1">
        <f t="shared" si="86"/>
        <v>0</v>
      </c>
      <c r="V243" s="1">
        <f t="shared" si="87"/>
        <v>0</v>
      </c>
    </row>
    <row r="244" spans="1:22" ht="14.65" customHeight="1" x14ac:dyDescent="0.2">
      <c r="B244" s="16">
        <v>23</v>
      </c>
      <c r="C244" s="63"/>
      <c r="D244" s="64"/>
      <c r="E244" s="64"/>
      <c r="F244" s="64"/>
      <c r="G244" s="64" t="str">
        <f t="shared" si="76"/>
        <v/>
      </c>
      <c r="H244" s="65" t="str">
        <f t="shared" si="77"/>
        <v/>
      </c>
      <c r="I244" s="65" t="str">
        <f t="shared" si="78"/>
        <v/>
      </c>
      <c r="J244" s="66" t="str">
        <f t="shared" si="79"/>
        <v/>
      </c>
      <c r="K244" s="67"/>
      <c r="L244" s="64"/>
      <c r="M244" s="64" t="str">
        <f t="shared" si="80"/>
        <v/>
      </c>
      <c r="N244" s="65" t="str">
        <f t="shared" si="81"/>
        <v/>
      </c>
      <c r="O244" s="65" t="str">
        <f t="shared" si="82"/>
        <v/>
      </c>
      <c r="P244" s="66" t="str">
        <f t="shared" si="83"/>
        <v/>
      </c>
      <c r="Q244" s="67"/>
      <c r="R244" s="68"/>
      <c r="S244" s="1">
        <f t="shared" si="84"/>
        <v>0</v>
      </c>
      <c r="T244" s="1">
        <f t="shared" si="85"/>
        <v>0</v>
      </c>
      <c r="U244" s="1">
        <f t="shared" si="86"/>
        <v>0</v>
      </c>
      <c r="V244" s="1">
        <f t="shared" si="87"/>
        <v>0</v>
      </c>
    </row>
    <row r="245" spans="1:22" ht="14.65" customHeight="1" x14ac:dyDescent="0.2">
      <c r="B245" s="16">
        <v>24</v>
      </c>
      <c r="C245" s="63"/>
      <c r="D245" s="64"/>
      <c r="E245" s="64"/>
      <c r="F245" s="64"/>
      <c r="G245" s="64" t="str">
        <f t="shared" si="76"/>
        <v/>
      </c>
      <c r="H245" s="65" t="str">
        <f t="shared" si="77"/>
        <v/>
      </c>
      <c r="I245" s="65" t="str">
        <f t="shared" si="78"/>
        <v/>
      </c>
      <c r="J245" s="66" t="str">
        <f t="shared" si="79"/>
        <v/>
      </c>
      <c r="K245" s="67"/>
      <c r="L245" s="64"/>
      <c r="M245" s="64" t="str">
        <f t="shared" si="80"/>
        <v/>
      </c>
      <c r="N245" s="65" t="str">
        <f t="shared" si="81"/>
        <v/>
      </c>
      <c r="O245" s="65" t="str">
        <f t="shared" si="82"/>
        <v/>
      </c>
      <c r="P245" s="66" t="str">
        <f t="shared" si="83"/>
        <v/>
      </c>
      <c r="Q245" s="67"/>
      <c r="R245" s="68"/>
      <c r="S245" s="1">
        <f t="shared" si="84"/>
        <v>0</v>
      </c>
      <c r="T245" s="1">
        <f t="shared" si="85"/>
        <v>0</v>
      </c>
      <c r="U245" s="1">
        <f t="shared" si="86"/>
        <v>0</v>
      </c>
      <c r="V245" s="1">
        <f t="shared" si="87"/>
        <v>0</v>
      </c>
    </row>
    <row r="246" spans="1:22" ht="14.65" customHeight="1" x14ac:dyDescent="0.2">
      <c r="B246" s="16">
        <v>25</v>
      </c>
      <c r="C246" s="63"/>
      <c r="D246" s="64"/>
      <c r="E246" s="64"/>
      <c r="F246" s="64"/>
      <c r="G246" s="64" t="str">
        <f t="shared" si="76"/>
        <v/>
      </c>
      <c r="H246" s="65" t="str">
        <f t="shared" si="77"/>
        <v/>
      </c>
      <c r="I246" s="65" t="str">
        <f t="shared" si="78"/>
        <v/>
      </c>
      <c r="J246" s="66" t="str">
        <f t="shared" si="79"/>
        <v/>
      </c>
      <c r="K246" s="67"/>
      <c r="L246" s="64"/>
      <c r="M246" s="64" t="str">
        <f t="shared" si="80"/>
        <v/>
      </c>
      <c r="N246" s="65" t="str">
        <f t="shared" si="81"/>
        <v/>
      </c>
      <c r="O246" s="65" t="str">
        <f t="shared" si="82"/>
        <v/>
      </c>
      <c r="P246" s="66" t="str">
        <f t="shared" si="83"/>
        <v/>
      </c>
      <c r="Q246" s="67"/>
      <c r="R246" s="68"/>
      <c r="S246" s="1">
        <f t="shared" si="84"/>
        <v>0</v>
      </c>
      <c r="T246" s="1">
        <f t="shared" si="85"/>
        <v>0</v>
      </c>
      <c r="U246" s="1">
        <f t="shared" si="86"/>
        <v>0</v>
      </c>
      <c r="V246" s="1">
        <f t="shared" si="87"/>
        <v>0</v>
      </c>
    </row>
    <row r="247" spans="1:22" ht="14.65" customHeight="1" x14ac:dyDescent="0.2">
      <c r="B247" s="16">
        <v>26</v>
      </c>
      <c r="C247" s="63"/>
      <c r="D247" s="64"/>
      <c r="E247" s="64"/>
      <c r="F247" s="64"/>
      <c r="G247" s="64" t="str">
        <f t="shared" si="76"/>
        <v/>
      </c>
      <c r="H247" s="65" t="str">
        <f t="shared" si="77"/>
        <v/>
      </c>
      <c r="I247" s="65" t="str">
        <f t="shared" si="78"/>
        <v/>
      </c>
      <c r="J247" s="66" t="str">
        <f t="shared" si="79"/>
        <v/>
      </c>
      <c r="K247" s="67"/>
      <c r="L247" s="64"/>
      <c r="M247" s="64" t="str">
        <f t="shared" si="80"/>
        <v/>
      </c>
      <c r="N247" s="65" t="str">
        <f t="shared" si="81"/>
        <v/>
      </c>
      <c r="O247" s="65" t="str">
        <f t="shared" si="82"/>
        <v/>
      </c>
      <c r="P247" s="66" t="str">
        <f t="shared" si="83"/>
        <v/>
      </c>
      <c r="Q247" s="67"/>
      <c r="R247" s="68"/>
      <c r="S247" s="1">
        <f t="shared" si="84"/>
        <v>0</v>
      </c>
      <c r="T247" s="1">
        <f t="shared" si="85"/>
        <v>0</v>
      </c>
      <c r="U247" s="1">
        <f t="shared" si="86"/>
        <v>0</v>
      </c>
      <c r="V247" s="1">
        <f t="shared" si="87"/>
        <v>0</v>
      </c>
    </row>
    <row r="248" spans="1:22" ht="14.65" customHeight="1" x14ac:dyDescent="0.2">
      <c r="B248" s="16">
        <v>27</v>
      </c>
      <c r="C248" s="63"/>
      <c r="D248" s="64"/>
      <c r="E248" s="64"/>
      <c r="F248" s="64"/>
      <c r="G248" s="64" t="str">
        <f t="shared" si="76"/>
        <v/>
      </c>
      <c r="H248" s="65" t="str">
        <f t="shared" si="77"/>
        <v/>
      </c>
      <c r="I248" s="65" t="str">
        <f t="shared" si="78"/>
        <v/>
      </c>
      <c r="J248" s="66" t="str">
        <f t="shared" si="79"/>
        <v/>
      </c>
      <c r="K248" s="67"/>
      <c r="L248" s="64"/>
      <c r="M248" s="64" t="str">
        <f t="shared" si="80"/>
        <v/>
      </c>
      <c r="N248" s="65" t="str">
        <f t="shared" si="81"/>
        <v/>
      </c>
      <c r="O248" s="65" t="str">
        <f t="shared" si="82"/>
        <v/>
      </c>
      <c r="P248" s="66" t="str">
        <f t="shared" si="83"/>
        <v/>
      </c>
      <c r="Q248" s="67"/>
      <c r="R248" s="68"/>
      <c r="S248" s="1">
        <f t="shared" si="84"/>
        <v>0</v>
      </c>
      <c r="T248" s="1">
        <f t="shared" si="85"/>
        <v>0</v>
      </c>
      <c r="U248" s="1">
        <f t="shared" si="86"/>
        <v>0</v>
      </c>
      <c r="V248" s="1">
        <f t="shared" si="87"/>
        <v>0</v>
      </c>
    </row>
    <row r="249" spans="1:22" ht="14.65" customHeight="1" x14ac:dyDescent="0.2">
      <c r="B249" s="16">
        <v>28</v>
      </c>
      <c r="C249" s="63"/>
      <c r="D249" s="64"/>
      <c r="E249" s="64"/>
      <c r="F249" s="64"/>
      <c r="G249" s="64" t="str">
        <f t="shared" si="76"/>
        <v/>
      </c>
      <c r="H249" s="65" t="str">
        <f t="shared" si="77"/>
        <v/>
      </c>
      <c r="I249" s="65" t="str">
        <f t="shared" si="78"/>
        <v/>
      </c>
      <c r="J249" s="66" t="str">
        <f t="shared" si="79"/>
        <v/>
      </c>
      <c r="K249" s="67"/>
      <c r="L249" s="64"/>
      <c r="M249" s="64" t="str">
        <f t="shared" si="80"/>
        <v/>
      </c>
      <c r="N249" s="65" t="str">
        <f t="shared" si="81"/>
        <v/>
      </c>
      <c r="O249" s="65" t="str">
        <f t="shared" si="82"/>
        <v/>
      </c>
      <c r="P249" s="66" t="str">
        <f t="shared" si="83"/>
        <v/>
      </c>
      <c r="Q249" s="67"/>
      <c r="R249" s="68"/>
      <c r="S249" s="1">
        <f t="shared" si="84"/>
        <v>0</v>
      </c>
      <c r="T249" s="1">
        <f t="shared" si="85"/>
        <v>0</v>
      </c>
      <c r="U249" s="1">
        <f t="shared" si="86"/>
        <v>0</v>
      </c>
      <c r="V249" s="1">
        <f t="shared" si="87"/>
        <v>0</v>
      </c>
    </row>
    <row r="250" spans="1:22" ht="14.65" customHeight="1" x14ac:dyDescent="0.2">
      <c r="B250" s="16">
        <v>29</v>
      </c>
      <c r="C250" s="63"/>
      <c r="D250" s="64"/>
      <c r="E250" s="64"/>
      <c r="F250" s="64"/>
      <c r="G250" s="64" t="str">
        <f t="shared" si="76"/>
        <v/>
      </c>
      <c r="H250" s="65" t="str">
        <f t="shared" si="77"/>
        <v/>
      </c>
      <c r="I250" s="65" t="str">
        <f t="shared" si="78"/>
        <v/>
      </c>
      <c r="J250" s="66" t="str">
        <f t="shared" si="79"/>
        <v/>
      </c>
      <c r="K250" s="67"/>
      <c r="L250" s="64"/>
      <c r="M250" s="64" t="str">
        <f t="shared" si="80"/>
        <v/>
      </c>
      <c r="N250" s="65" t="str">
        <f t="shared" si="81"/>
        <v/>
      </c>
      <c r="O250" s="65" t="str">
        <f t="shared" si="82"/>
        <v/>
      </c>
      <c r="P250" s="66" t="str">
        <f t="shared" si="83"/>
        <v/>
      </c>
      <c r="Q250" s="67"/>
      <c r="R250" s="68"/>
      <c r="S250" s="1">
        <f t="shared" si="84"/>
        <v>0</v>
      </c>
      <c r="T250" s="1">
        <f t="shared" si="85"/>
        <v>0</v>
      </c>
      <c r="U250" s="1">
        <f t="shared" si="86"/>
        <v>0</v>
      </c>
      <c r="V250" s="1">
        <f t="shared" si="87"/>
        <v>0</v>
      </c>
    </row>
    <row r="251" spans="1:22" ht="14.65" customHeight="1" x14ac:dyDescent="0.2">
      <c r="B251" s="50">
        <v>30</v>
      </c>
      <c r="C251" s="51"/>
      <c r="D251" s="52"/>
      <c r="E251" s="52"/>
      <c r="F251" s="52"/>
      <c r="G251" s="52" t="str">
        <f t="shared" si="76"/>
        <v/>
      </c>
      <c r="H251" s="53" t="str">
        <f t="shared" si="77"/>
        <v/>
      </c>
      <c r="I251" s="53" t="str">
        <f t="shared" si="78"/>
        <v/>
      </c>
      <c r="J251" s="54" t="str">
        <f t="shared" si="79"/>
        <v/>
      </c>
      <c r="K251" s="55"/>
      <c r="L251" s="52"/>
      <c r="M251" s="52" t="str">
        <f t="shared" si="80"/>
        <v/>
      </c>
      <c r="N251" s="53" t="str">
        <f t="shared" si="81"/>
        <v/>
      </c>
      <c r="O251" s="53" t="str">
        <f t="shared" si="82"/>
        <v/>
      </c>
      <c r="P251" s="54" t="str">
        <f t="shared" si="83"/>
        <v/>
      </c>
      <c r="Q251" s="55"/>
      <c r="R251" s="56"/>
      <c r="S251" s="1">
        <f t="shared" si="84"/>
        <v>0</v>
      </c>
      <c r="T251" s="1">
        <f t="shared" si="85"/>
        <v>0</v>
      </c>
      <c r="U251" s="1">
        <f t="shared" si="86"/>
        <v>0</v>
      </c>
      <c r="V251" s="1">
        <f t="shared" si="87"/>
        <v>0</v>
      </c>
    </row>
    <row r="252" spans="1:22" s="8" customFormat="1" ht="19.5" customHeight="1" x14ac:dyDescent="0.2"/>
    <row r="253" spans="1:22" ht="17.25" customHeight="1" x14ac:dyDescent="0.2">
      <c r="A253" s="83" t="s">
        <v>39</v>
      </c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6"/>
    </row>
    <row r="254" spans="1:22" s="9" customFormat="1" ht="17.25" customHeight="1" x14ac:dyDescent="0.2">
      <c r="B254" s="13" t="str">
        <f>CONCATENATE("Projeto  : ", Projeto)</f>
        <v>Projeto  : HouseHub</v>
      </c>
      <c r="C254" s="11"/>
      <c r="D254" s="12" t="s">
        <v>4</v>
      </c>
      <c r="E254" s="94">
        <f>Data</f>
        <v>45755</v>
      </c>
      <c r="F254" s="94"/>
      <c r="G254" s="12"/>
      <c r="H254" s="12"/>
      <c r="I254" s="10" t="str">
        <f>CONCATENATE("Revisor : ",Revisor)</f>
        <v>Revisor : Kauã de Oliveira Santos Menezes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9"/>
    </row>
    <row r="255" spans="1:22" s="9" customFormat="1" ht="17.25" customHeight="1" x14ac:dyDescent="0.2">
      <c r="B255" s="11" t="str">
        <f>CONCATENATE("Responsável : ", Responsável)</f>
        <v>Responsável : Walter Henrique Dos Anjos Santos</v>
      </c>
      <c r="C255" s="14"/>
      <c r="D255" s="19"/>
      <c r="E255" s="15"/>
      <c r="F255" s="15"/>
      <c r="G255" s="15"/>
      <c r="H255" s="15"/>
      <c r="I255" s="10" t="s">
        <v>80</v>
      </c>
      <c r="J255" s="15"/>
      <c r="K255" s="95">
        <f>Revisão</f>
        <v>45755</v>
      </c>
      <c r="L255" s="95"/>
      <c r="M255" s="15"/>
      <c r="N255" s="15"/>
      <c r="O255" s="15"/>
      <c r="P255" s="15"/>
      <c r="Q255" s="15"/>
      <c r="R255" s="15"/>
      <c r="S255" s="19"/>
      <c r="T255" s="19"/>
    </row>
    <row r="256" spans="1:22" s="9" customFormat="1" ht="12" customHeight="1" x14ac:dyDescent="0.2">
      <c r="B256" s="92" t="s">
        <v>0</v>
      </c>
      <c r="C256" s="84" t="s">
        <v>40</v>
      </c>
      <c r="D256" s="86" t="s">
        <v>3</v>
      </c>
      <c r="E256" s="88" t="s">
        <v>87</v>
      </c>
      <c r="F256" s="89"/>
      <c r="G256" s="89"/>
      <c r="H256" s="89"/>
      <c r="I256" s="89"/>
      <c r="J256" s="90"/>
      <c r="K256" s="91" t="s">
        <v>88</v>
      </c>
      <c r="L256" s="89"/>
      <c r="M256" s="89"/>
      <c r="N256" s="89"/>
      <c r="O256" s="89"/>
      <c r="P256" s="90"/>
      <c r="Q256" s="22"/>
      <c r="R256" s="21"/>
      <c r="S256" s="9" t="s">
        <v>41</v>
      </c>
      <c r="T256" s="9" t="s">
        <v>42</v>
      </c>
      <c r="U256" s="9" t="s">
        <v>43</v>
      </c>
      <c r="V256" s="9" t="s">
        <v>44</v>
      </c>
    </row>
    <row r="257" spans="2:22" ht="12" customHeight="1" x14ac:dyDescent="0.2">
      <c r="B257" s="93"/>
      <c r="C257" s="85"/>
      <c r="D257" s="87"/>
      <c r="E257" s="69" t="s">
        <v>36</v>
      </c>
      <c r="F257" s="70" t="s">
        <v>37</v>
      </c>
      <c r="G257" s="70" t="s">
        <v>35</v>
      </c>
      <c r="H257" s="70" t="s">
        <v>1</v>
      </c>
      <c r="I257" s="71" t="s">
        <v>38</v>
      </c>
      <c r="J257" s="72" t="s">
        <v>2</v>
      </c>
      <c r="K257" s="73" t="s">
        <v>36</v>
      </c>
      <c r="L257" s="70" t="s">
        <v>37</v>
      </c>
      <c r="M257" s="70" t="s">
        <v>35</v>
      </c>
      <c r="N257" s="70" t="s">
        <v>1</v>
      </c>
      <c r="O257" s="71" t="s">
        <v>38</v>
      </c>
      <c r="P257" s="72" t="s">
        <v>2</v>
      </c>
      <c r="Q257" s="20"/>
      <c r="R257" s="7"/>
    </row>
    <row r="258" spans="2:22" ht="14.65" customHeight="1" x14ac:dyDescent="0.2">
      <c r="B258" s="16">
        <v>1</v>
      </c>
      <c r="C258" s="57"/>
      <c r="D258" s="58"/>
      <c r="E258" s="58"/>
      <c r="F258" s="58"/>
      <c r="G258" s="58" t="str">
        <f>CONCATENATE(D258,H258)</f>
        <v/>
      </c>
      <c r="H258" s="59" t="str">
        <f>IF(ISBLANK(F258),"",
IF(D258="EE",IF(F258&gt;=3,IF(E258&gt;=5,"H","A"),
IF(F258&gt;=2,IF(E258&gt;=16,"H",IF(E258&lt;=4,"L","A")),
IF(E258&lt;=15,"L","A"))),
IF(OR(D258="SE",D258="CE"),IF(F258&gt;=4,IF(E258&gt;=6,"H","A"),
IF(F258&gt;=2,IF(E258&gt;=20,"H",IF(E258&lt;=5,"L","A")),
IF(E258&lt;=19,"L","A"))),
IF(OR(D258="ALI",D258="AIE"),IF(F258&gt;=6,IF(E258&gt;=20,"H","A"),
IF(F258&gt;=2,IF(E258&gt;=51,"H",IF(E258&lt;=19,"L","A")),
IF(E258&lt;=50,"L","A")))))))</f>
        <v/>
      </c>
      <c r="I258" s="59" t="str">
        <f>IF(H258="L","Baixa",IF(H258="A","Média",IF(H258="","","Alta")))</f>
        <v/>
      </c>
      <c r="J258" s="60" t="str">
        <f>IF(ISBLANK(F258),"",
 IF(D258="ALI",IF(H258="L",7, IF(H258="A",10,15)),
 IF(D258="AIE",IF(H258="L",5, IF(H258="A",7,10)),
 IF(D258="SE",IF(H258="L",4, IF(H258="A",5,7 )),
 IF(OR(D258="EE",D258="CE"),IF(H258="L",3,IF(H258="A",4,6)))))))</f>
        <v/>
      </c>
      <c r="K258" s="61"/>
      <c r="L258" s="58"/>
      <c r="M258" s="58" t="str">
        <f>CONCATENATE(D258,N258)</f>
        <v/>
      </c>
      <c r="N258" s="59" t="str">
        <f>IF(ISBLANK(L258),"",
IF(D258="EE",IF(L258&gt;=3,IF(K258&gt;=5,"H","A"),
IF(L258&gt;=2,IF(K258&gt;=16,"H",IF(K258&lt;=4,"L","A")),
IF(K258&lt;=15,"L","A"))),
IF(OR(D258="SE",D258="CE"),IF(L258&gt;=4,IF(K258&gt;=6,"H","A"),
IF(L258&gt;=2,IF(K258&gt;=20,"H",IF(K258&lt;=5,"L","A")),
IF(K258&lt;=19,"L","A"))),
IF(OR(D258="ALI",D258="AIE"),IF(L258&gt;=6,IF(K258&gt;=20,"H","A"),
IF(L258&gt;=2,IF(K258&gt;=51,"H",IF(K258&lt;=19,"L","A")),
IF(K258&lt;=50,"L","A")))))))</f>
        <v/>
      </c>
      <c r="O258" s="59" t="str">
        <f>IF(N258="L","Baixa",IF(N258="A","Média",IF(N258="","","Alta")))</f>
        <v/>
      </c>
      <c r="P258" s="60" t="str">
        <f>IF(ISBLANK(L258),"",
 IF(D258="ALI",IF(N258="L",7, IF(N258="A",10,15)),
 IF(D258="AIE",IF(N258="L",5, IF(N258="A",7,10)),
 IF(D258="SE",IF(N258="L",4, IF(N258="A",5,7 )),
 IF(OR(D258="EE",D258="CE"),IF(N258="L",3,IF(N258="A",4,6)))))))</f>
        <v/>
      </c>
      <c r="Q258" s="61"/>
      <c r="R258" s="62"/>
      <c r="S258" s="1">
        <f>IF(AND($P258="",$J258&lt;&gt;""),$J258,0)</f>
        <v>0</v>
      </c>
      <c r="T258" s="1">
        <f>IF(OR($P258="",$J258=""),0,$J258)</f>
        <v>0</v>
      </c>
      <c r="U258" s="1">
        <f>IF(OR($P258="",$J258=""),0,$P258)</f>
        <v>0</v>
      </c>
      <c r="V258" s="1">
        <f>IF(AND($J258="",$P258&lt;&gt;""),$P258,0)</f>
        <v>0</v>
      </c>
    </row>
    <row r="259" spans="2:22" ht="14.65" customHeight="1" x14ac:dyDescent="0.2">
      <c r="B259" s="16">
        <v>2</v>
      </c>
      <c r="C259" s="63"/>
      <c r="D259" s="64"/>
      <c r="E259" s="64"/>
      <c r="F259" s="64"/>
      <c r="G259" s="64" t="str">
        <f t="shared" ref="G259:G287" si="88">CONCATENATE(D259,H259)</f>
        <v/>
      </c>
      <c r="H259" s="65" t="str">
        <f t="shared" ref="H259:H287" si="89">IF(ISBLANK(F259),"",
IF(D259="EE",IF(F259&gt;=3,IF(E259&gt;=5,"H","A"),
IF(F259&gt;=2,IF(E259&gt;=16,"H",IF(E259&lt;=4,"L","A")),
IF(E259&lt;=15,"L","A"))),
IF(OR(D259="SE",D259="CE"),IF(F259&gt;=4,IF(E259&gt;=6,"H","A"),
IF(F259&gt;=2,IF(E259&gt;=20,"H",IF(E259&lt;=5,"L","A")),
IF(E259&lt;=19,"L","A"))),
IF(OR(D259="ALI",D259="AIE"),IF(F259&gt;=6,IF(E259&gt;=20,"H","A"),
IF(F259&gt;=2,IF(E259&gt;=51,"H",IF(E259&lt;=19,"L","A")),
IF(E259&lt;=50,"L","A")))))))</f>
        <v/>
      </c>
      <c r="I259" s="65" t="str">
        <f t="shared" ref="I259:I287" si="90">IF(H259="L","Baixa",IF(H259="A","Média",IF(H259="","","Alta")))</f>
        <v/>
      </c>
      <c r="J259" s="66" t="str">
        <f t="shared" ref="J259:J287" si="91">IF(ISBLANK(F259),"",
 IF(D259="ALI",IF(H259="L",7, IF(H259="A",10,15)),
 IF(D259="AIE",IF(H259="L",5, IF(H259="A",7,10)),
 IF(D259="SE",IF(H259="L",4, IF(H259="A",5,7 )),
 IF(OR(D259="EE",D259="CE"),IF(H259="L",3,IF(H259="A",4,6)))))))</f>
        <v/>
      </c>
      <c r="K259" s="67"/>
      <c r="L259" s="64"/>
      <c r="M259" s="64" t="str">
        <f t="shared" ref="M259:M287" si="92">CONCATENATE(D259,N259)</f>
        <v/>
      </c>
      <c r="N259" s="65" t="str">
        <f t="shared" ref="N259:N287" si="93">IF(ISBLANK(L259),"",
IF(D259="EE",IF(L259&gt;=3,IF(K259&gt;=5,"H","A"),
IF(L259&gt;=2,IF(K259&gt;=16,"H",IF(K259&lt;=4,"L","A")),
IF(K259&lt;=15,"L","A"))),
IF(OR(D259="SE",D259="CE"),IF(L259&gt;=4,IF(K259&gt;=6,"H","A"),
IF(L259&gt;=2,IF(K259&gt;=20,"H",IF(K259&lt;=5,"L","A")),
IF(K259&lt;=19,"L","A"))),
IF(OR(D259="ALI",D259="AIE"),IF(L259&gt;=6,IF(K259&gt;=20,"H","A"),
IF(L259&gt;=2,IF(K259&gt;=51,"H",IF(K259&lt;=19,"L","A")),
IF(K259&lt;=50,"L","A")))))))</f>
        <v/>
      </c>
      <c r="O259" s="65" t="str">
        <f t="shared" ref="O259:O287" si="94">IF(N259="L","Baixa",IF(N259="A","Média",IF(N259="","","Alta")))</f>
        <v/>
      </c>
      <c r="P259" s="66" t="str">
        <f t="shared" ref="P259:P287" si="95">IF(ISBLANK(L259),"",
 IF(D259="ALI",IF(N259="L",7, IF(N259="A",10,15)),
 IF(D259="AIE",IF(N259="L",5, IF(N259="A",7,10)),
 IF(D259="SE",IF(N259="L",4, IF(N259="A",5,7 )),
 IF(OR(D259="EE",D259="CE"),IF(N259="L",3,IF(N259="A",4,6)))))))</f>
        <v/>
      </c>
      <c r="Q259" s="67"/>
      <c r="R259" s="68"/>
      <c r="S259" s="1">
        <f t="shared" ref="S259:S287" si="96">IF(AND($P259="",$J259&lt;&gt;""),$J259,0)</f>
        <v>0</v>
      </c>
      <c r="T259" s="1">
        <f t="shared" ref="T259:T287" si="97">IF(OR($P259="",$J259=""),0,$J259)</f>
        <v>0</v>
      </c>
      <c r="U259" s="1">
        <f t="shared" ref="U259:U287" si="98">IF(OR($P259="",$J259=""),0,$P259)</f>
        <v>0</v>
      </c>
      <c r="V259" s="1">
        <f t="shared" ref="V259:V287" si="99">IF(AND($J259="",$P259&lt;&gt;""),$P259,0)</f>
        <v>0</v>
      </c>
    </row>
    <row r="260" spans="2:22" ht="14.65" customHeight="1" x14ac:dyDescent="0.2">
      <c r="B260" s="16">
        <v>3</v>
      </c>
      <c r="C260" s="63"/>
      <c r="D260" s="64"/>
      <c r="E260" s="64"/>
      <c r="F260" s="64"/>
      <c r="G260" s="64" t="str">
        <f t="shared" si="88"/>
        <v/>
      </c>
      <c r="H260" s="65" t="str">
        <f t="shared" si="89"/>
        <v/>
      </c>
      <c r="I260" s="65" t="str">
        <f t="shared" si="90"/>
        <v/>
      </c>
      <c r="J260" s="66" t="str">
        <f t="shared" si="91"/>
        <v/>
      </c>
      <c r="K260" s="67"/>
      <c r="L260" s="64"/>
      <c r="M260" s="64" t="str">
        <f t="shared" si="92"/>
        <v/>
      </c>
      <c r="N260" s="65" t="str">
        <f t="shared" si="93"/>
        <v/>
      </c>
      <c r="O260" s="65" t="str">
        <f t="shared" si="94"/>
        <v/>
      </c>
      <c r="P260" s="66" t="str">
        <f t="shared" si="95"/>
        <v/>
      </c>
      <c r="Q260" s="67"/>
      <c r="R260" s="68"/>
      <c r="S260" s="1">
        <f t="shared" si="96"/>
        <v>0</v>
      </c>
      <c r="T260" s="1">
        <f t="shared" si="97"/>
        <v>0</v>
      </c>
      <c r="U260" s="1">
        <f t="shared" si="98"/>
        <v>0</v>
      </c>
      <c r="V260" s="1">
        <f t="shared" si="99"/>
        <v>0</v>
      </c>
    </row>
    <row r="261" spans="2:22" ht="14.65" customHeight="1" x14ac:dyDescent="0.2">
      <c r="B261" s="16">
        <v>4</v>
      </c>
      <c r="C261" s="63"/>
      <c r="D261" s="64"/>
      <c r="E261" s="64"/>
      <c r="F261" s="64"/>
      <c r="G261" s="64" t="str">
        <f t="shared" si="88"/>
        <v/>
      </c>
      <c r="H261" s="65" t="str">
        <f t="shared" si="89"/>
        <v/>
      </c>
      <c r="I261" s="65" t="str">
        <f t="shared" si="90"/>
        <v/>
      </c>
      <c r="J261" s="66" t="str">
        <f t="shared" si="91"/>
        <v/>
      </c>
      <c r="K261" s="67"/>
      <c r="L261" s="64"/>
      <c r="M261" s="64" t="str">
        <f t="shared" si="92"/>
        <v/>
      </c>
      <c r="N261" s="65" t="str">
        <f t="shared" si="93"/>
        <v/>
      </c>
      <c r="O261" s="65" t="str">
        <f t="shared" si="94"/>
        <v/>
      </c>
      <c r="P261" s="66" t="str">
        <f t="shared" si="95"/>
        <v/>
      </c>
      <c r="Q261" s="67"/>
      <c r="R261" s="68"/>
      <c r="S261" s="1">
        <f t="shared" si="96"/>
        <v>0</v>
      </c>
      <c r="T261" s="1">
        <f t="shared" si="97"/>
        <v>0</v>
      </c>
      <c r="U261" s="1">
        <f t="shared" si="98"/>
        <v>0</v>
      </c>
      <c r="V261" s="1">
        <f t="shared" si="99"/>
        <v>0</v>
      </c>
    </row>
    <row r="262" spans="2:22" ht="14.65" customHeight="1" x14ac:dyDescent="0.2">
      <c r="B262" s="16">
        <v>5</v>
      </c>
      <c r="C262" s="63"/>
      <c r="D262" s="64"/>
      <c r="E262" s="64"/>
      <c r="F262" s="64"/>
      <c r="G262" s="64" t="str">
        <f t="shared" si="88"/>
        <v/>
      </c>
      <c r="H262" s="65" t="str">
        <f t="shared" si="89"/>
        <v/>
      </c>
      <c r="I262" s="65" t="str">
        <f t="shared" si="90"/>
        <v/>
      </c>
      <c r="J262" s="66" t="str">
        <f t="shared" si="91"/>
        <v/>
      </c>
      <c r="K262" s="67"/>
      <c r="L262" s="64"/>
      <c r="M262" s="64" t="str">
        <f t="shared" si="92"/>
        <v/>
      </c>
      <c r="N262" s="65" t="str">
        <f t="shared" si="93"/>
        <v/>
      </c>
      <c r="O262" s="65" t="str">
        <f t="shared" si="94"/>
        <v/>
      </c>
      <c r="P262" s="66" t="str">
        <f t="shared" si="95"/>
        <v/>
      </c>
      <c r="Q262" s="67"/>
      <c r="R262" s="68"/>
      <c r="S262" s="1">
        <f t="shared" si="96"/>
        <v>0</v>
      </c>
      <c r="T262" s="1">
        <f t="shared" si="97"/>
        <v>0</v>
      </c>
      <c r="U262" s="1">
        <f t="shared" si="98"/>
        <v>0</v>
      </c>
      <c r="V262" s="1">
        <f t="shared" si="99"/>
        <v>0</v>
      </c>
    </row>
    <row r="263" spans="2:22" ht="14.65" customHeight="1" x14ac:dyDescent="0.2">
      <c r="B263" s="16">
        <v>6</v>
      </c>
      <c r="C263" s="63"/>
      <c r="D263" s="64"/>
      <c r="E263" s="64"/>
      <c r="F263" s="64"/>
      <c r="G263" s="64" t="str">
        <f t="shared" si="88"/>
        <v/>
      </c>
      <c r="H263" s="65" t="str">
        <f t="shared" si="89"/>
        <v/>
      </c>
      <c r="I263" s="65" t="str">
        <f t="shared" si="90"/>
        <v/>
      </c>
      <c r="J263" s="66" t="str">
        <f t="shared" si="91"/>
        <v/>
      </c>
      <c r="K263" s="67"/>
      <c r="L263" s="64"/>
      <c r="M263" s="64" t="str">
        <f t="shared" si="92"/>
        <v/>
      </c>
      <c r="N263" s="65" t="str">
        <f t="shared" si="93"/>
        <v/>
      </c>
      <c r="O263" s="65" t="str">
        <f t="shared" si="94"/>
        <v/>
      </c>
      <c r="P263" s="66" t="str">
        <f t="shared" si="95"/>
        <v/>
      </c>
      <c r="Q263" s="67"/>
      <c r="R263" s="68"/>
      <c r="S263" s="1">
        <f t="shared" si="96"/>
        <v>0</v>
      </c>
      <c r="T263" s="1">
        <f t="shared" si="97"/>
        <v>0</v>
      </c>
      <c r="U263" s="1">
        <f t="shared" si="98"/>
        <v>0</v>
      </c>
      <c r="V263" s="1">
        <f t="shared" si="99"/>
        <v>0</v>
      </c>
    </row>
    <row r="264" spans="2:22" ht="14.65" customHeight="1" x14ac:dyDescent="0.2">
      <c r="B264" s="16">
        <v>7</v>
      </c>
      <c r="C264" s="63"/>
      <c r="D264" s="64"/>
      <c r="E264" s="64"/>
      <c r="F264" s="64"/>
      <c r="G264" s="64" t="str">
        <f t="shared" si="88"/>
        <v/>
      </c>
      <c r="H264" s="65" t="str">
        <f t="shared" si="89"/>
        <v/>
      </c>
      <c r="I264" s="65" t="str">
        <f t="shared" si="90"/>
        <v/>
      </c>
      <c r="J264" s="66" t="str">
        <f t="shared" si="91"/>
        <v/>
      </c>
      <c r="K264" s="67"/>
      <c r="L264" s="64"/>
      <c r="M264" s="64" t="str">
        <f t="shared" si="92"/>
        <v/>
      </c>
      <c r="N264" s="65" t="str">
        <f t="shared" si="93"/>
        <v/>
      </c>
      <c r="O264" s="65" t="str">
        <f t="shared" si="94"/>
        <v/>
      </c>
      <c r="P264" s="66" t="str">
        <f t="shared" si="95"/>
        <v/>
      </c>
      <c r="Q264" s="67"/>
      <c r="R264" s="68"/>
      <c r="S264" s="1">
        <f t="shared" si="96"/>
        <v>0</v>
      </c>
      <c r="T264" s="1">
        <f t="shared" si="97"/>
        <v>0</v>
      </c>
      <c r="U264" s="1">
        <f t="shared" si="98"/>
        <v>0</v>
      </c>
      <c r="V264" s="1">
        <f t="shared" si="99"/>
        <v>0</v>
      </c>
    </row>
    <row r="265" spans="2:22" ht="14.65" customHeight="1" x14ac:dyDescent="0.2">
      <c r="B265" s="16">
        <v>8</v>
      </c>
      <c r="C265" s="63"/>
      <c r="D265" s="64"/>
      <c r="E265" s="64"/>
      <c r="F265" s="64"/>
      <c r="G265" s="64" t="str">
        <f t="shared" si="88"/>
        <v/>
      </c>
      <c r="H265" s="65" t="str">
        <f t="shared" si="89"/>
        <v/>
      </c>
      <c r="I265" s="65" t="str">
        <f t="shared" si="90"/>
        <v/>
      </c>
      <c r="J265" s="66" t="str">
        <f t="shared" si="91"/>
        <v/>
      </c>
      <c r="K265" s="67"/>
      <c r="L265" s="64"/>
      <c r="M265" s="64" t="str">
        <f t="shared" si="92"/>
        <v/>
      </c>
      <c r="N265" s="65" t="str">
        <f t="shared" si="93"/>
        <v/>
      </c>
      <c r="O265" s="65" t="str">
        <f t="shared" si="94"/>
        <v/>
      </c>
      <c r="P265" s="66" t="str">
        <f t="shared" si="95"/>
        <v/>
      </c>
      <c r="Q265" s="67"/>
      <c r="R265" s="68"/>
      <c r="S265" s="1">
        <f t="shared" si="96"/>
        <v>0</v>
      </c>
      <c r="T265" s="1">
        <f t="shared" si="97"/>
        <v>0</v>
      </c>
      <c r="U265" s="1">
        <f t="shared" si="98"/>
        <v>0</v>
      </c>
      <c r="V265" s="1">
        <f t="shared" si="99"/>
        <v>0</v>
      </c>
    </row>
    <row r="266" spans="2:22" ht="14.65" customHeight="1" x14ac:dyDescent="0.2">
      <c r="B266" s="16">
        <v>9</v>
      </c>
      <c r="C266" s="63"/>
      <c r="D266" s="64"/>
      <c r="E266" s="64"/>
      <c r="F266" s="64"/>
      <c r="G266" s="64" t="str">
        <f t="shared" si="88"/>
        <v/>
      </c>
      <c r="H266" s="65" t="str">
        <f t="shared" si="89"/>
        <v/>
      </c>
      <c r="I266" s="65" t="str">
        <f t="shared" si="90"/>
        <v/>
      </c>
      <c r="J266" s="66" t="str">
        <f t="shared" si="91"/>
        <v/>
      </c>
      <c r="K266" s="67"/>
      <c r="L266" s="64"/>
      <c r="M266" s="64" t="str">
        <f t="shared" si="92"/>
        <v/>
      </c>
      <c r="N266" s="65" t="str">
        <f t="shared" si="93"/>
        <v/>
      </c>
      <c r="O266" s="65" t="str">
        <f t="shared" si="94"/>
        <v/>
      </c>
      <c r="P266" s="66" t="str">
        <f t="shared" si="95"/>
        <v/>
      </c>
      <c r="Q266" s="67"/>
      <c r="R266" s="68"/>
      <c r="S266" s="1">
        <f t="shared" si="96"/>
        <v>0</v>
      </c>
      <c r="T266" s="1">
        <f t="shared" si="97"/>
        <v>0</v>
      </c>
      <c r="U266" s="1">
        <f t="shared" si="98"/>
        <v>0</v>
      </c>
      <c r="V266" s="1">
        <f t="shared" si="99"/>
        <v>0</v>
      </c>
    </row>
    <row r="267" spans="2:22" ht="14.65" customHeight="1" x14ac:dyDescent="0.2">
      <c r="B267" s="16">
        <v>10</v>
      </c>
      <c r="C267" s="63"/>
      <c r="D267" s="64"/>
      <c r="E267" s="64"/>
      <c r="F267" s="64"/>
      <c r="G267" s="64" t="str">
        <f t="shared" si="88"/>
        <v/>
      </c>
      <c r="H267" s="65" t="str">
        <f t="shared" si="89"/>
        <v/>
      </c>
      <c r="I267" s="65" t="str">
        <f t="shared" si="90"/>
        <v/>
      </c>
      <c r="J267" s="66" t="str">
        <f t="shared" si="91"/>
        <v/>
      </c>
      <c r="K267" s="67"/>
      <c r="L267" s="64"/>
      <c r="M267" s="64" t="str">
        <f t="shared" si="92"/>
        <v/>
      </c>
      <c r="N267" s="65" t="str">
        <f t="shared" si="93"/>
        <v/>
      </c>
      <c r="O267" s="65" t="str">
        <f t="shared" si="94"/>
        <v/>
      </c>
      <c r="P267" s="66" t="str">
        <f t="shared" si="95"/>
        <v/>
      </c>
      <c r="Q267" s="67"/>
      <c r="R267" s="68"/>
      <c r="S267" s="1">
        <f t="shared" si="96"/>
        <v>0</v>
      </c>
      <c r="T267" s="1">
        <f t="shared" si="97"/>
        <v>0</v>
      </c>
      <c r="U267" s="1">
        <f t="shared" si="98"/>
        <v>0</v>
      </c>
      <c r="V267" s="1">
        <f t="shared" si="99"/>
        <v>0</v>
      </c>
    </row>
    <row r="268" spans="2:22" ht="14.65" customHeight="1" x14ac:dyDescent="0.2">
      <c r="B268" s="16">
        <v>11</v>
      </c>
      <c r="C268" s="63"/>
      <c r="D268" s="64"/>
      <c r="E268" s="64"/>
      <c r="F268" s="64"/>
      <c r="G268" s="64" t="str">
        <f t="shared" si="88"/>
        <v/>
      </c>
      <c r="H268" s="65" t="str">
        <f t="shared" si="89"/>
        <v/>
      </c>
      <c r="I268" s="65" t="str">
        <f t="shared" si="90"/>
        <v/>
      </c>
      <c r="J268" s="66" t="str">
        <f t="shared" si="91"/>
        <v/>
      </c>
      <c r="K268" s="67"/>
      <c r="L268" s="64"/>
      <c r="M268" s="64" t="str">
        <f t="shared" si="92"/>
        <v/>
      </c>
      <c r="N268" s="65" t="str">
        <f t="shared" si="93"/>
        <v/>
      </c>
      <c r="O268" s="65" t="str">
        <f t="shared" si="94"/>
        <v/>
      </c>
      <c r="P268" s="66" t="str">
        <f t="shared" si="95"/>
        <v/>
      </c>
      <c r="Q268" s="67"/>
      <c r="R268" s="68"/>
      <c r="S268" s="1">
        <f t="shared" si="96"/>
        <v>0</v>
      </c>
      <c r="T268" s="1">
        <f t="shared" si="97"/>
        <v>0</v>
      </c>
      <c r="U268" s="1">
        <f t="shared" si="98"/>
        <v>0</v>
      </c>
      <c r="V268" s="1">
        <f t="shared" si="99"/>
        <v>0</v>
      </c>
    </row>
    <row r="269" spans="2:22" ht="14.65" customHeight="1" x14ac:dyDescent="0.2">
      <c r="B269" s="16">
        <v>12</v>
      </c>
      <c r="C269" s="63"/>
      <c r="D269" s="64"/>
      <c r="E269" s="64"/>
      <c r="F269" s="64"/>
      <c r="G269" s="64" t="str">
        <f t="shared" si="88"/>
        <v/>
      </c>
      <c r="H269" s="65" t="str">
        <f t="shared" si="89"/>
        <v/>
      </c>
      <c r="I269" s="65" t="str">
        <f t="shared" si="90"/>
        <v/>
      </c>
      <c r="J269" s="66" t="str">
        <f t="shared" si="91"/>
        <v/>
      </c>
      <c r="K269" s="67"/>
      <c r="L269" s="64"/>
      <c r="M269" s="64" t="str">
        <f t="shared" si="92"/>
        <v/>
      </c>
      <c r="N269" s="65" t="str">
        <f t="shared" si="93"/>
        <v/>
      </c>
      <c r="O269" s="65" t="str">
        <f t="shared" si="94"/>
        <v/>
      </c>
      <c r="P269" s="66" t="str">
        <f t="shared" si="95"/>
        <v/>
      </c>
      <c r="Q269" s="67"/>
      <c r="R269" s="68"/>
      <c r="S269" s="1">
        <f t="shared" si="96"/>
        <v>0</v>
      </c>
      <c r="T269" s="1">
        <f t="shared" si="97"/>
        <v>0</v>
      </c>
      <c r="U269" s="1">
        <f t="shared" si="98"/>
        <v>0</v>
      </c>
      <c r="V269" s="1">
        <f t="shared" si="99"/>
        <v>0</v>
      </c>
    </row>
    <row r="270" spans="2:22" ht="14.65" customHeight="1" x14ac:dyDescent="0.2">
      <c r="B270" s="16">
        <v>13</v>
      </c>
      <c r="C270" s="63"/>
      <c r="D270" s="64"/>
      <c r="E270" s="64"/>
      <c r="F270" s="64"/>
      <c r="G270" s="64" t="str">
        <f t="shared" si="88"/>
        <v/>
      </c>
      <c r="H270" s="65" t="str">
        <f t="shared" si="89"/>
        <v/>
      </c>
      <c r="I270" s="65" t="str">
        <f t="shared" si="90"/>
        <v/>
      </c>
      <c r="J270" s="66" t="str">
        <f t="shared" si="91"/>
        <v/>
      </c>
      <c r="K270" s="67"/>
      <c r="L270" s="64"/>
      <c r="M270" s="64" t="str">
        <f t="shared" si="92"/>
        <v/>
      </c>
      <c r="N270" s="65" t="str">
        <f t="shared" si="93"/>
        <v/>
      </c>
      <c r="O270" s="65" t="str">
        <f t="shared" si="94"/>
        <v/>
      </c>
      <c r="P270" s="66" t="str">
        <f t="shared" si="95"/>
        <v/>
      </c>
      <c r="Q270" s="67"/>
      <c r="R270" s="68"/>
      <c r="S270" s="1">
        <f t="shared" si="96"/>
        <v>0</v>
      </c>
      <c r="T270" s="1">
        <f t="shared" si="97"/>
        <v>0</v>
      </c>
      <c r="U270" s="1">
        <f t="shared" si="98"/>
        <v>0</v>
      </c>
      <c r="V270" s="1">
        <f t="shared" si="99"/>
        <v>0</v>
      </c>
    </row>
    <row r="271" spans="2:22" ht="14.65" customHeight="1" x14ac:dyDescent="0.2">
      <c r="B271" s="16">
        <v>14</v>
      </c>
      <c r="C271" s="63"/>
      <c r="D271" s="64"/>
      <c r="E271" s="64"/>
      <c r="F271" s="64"/>
      <c r="G271" s="64" t="str">
        <f t="shared" si="88"/>
        <v/>
      </c>
      <c r="H271" s="65" t="str">
        <f t="shared" si="89"/>
        <v/>
      </c>
      <c r="I271" s="65" t="str">
        <f t="shared" si="90"/>
        <v/>
      </c>
      <c r="J271" s="66" t="str">
        <f t="shared" si="91"/>
        <v/>
      </c>
      <c r="K271" s="67"/>
      <c r="L271" s="64"/>
      <c r="M271" s="64" t="str">
        <f t="shared" si="92"/>
        <v/>
      </c>
      <c r="N271" s="65" t="str">
        <f t="shared" si="93"/>
        <v/>
      </c>
      <c r="O271" s="65" t="str">
        <f t="shared" si="94"/>
        <v/>
      </c>
      <c r="P271" s="66" t="str">
        <f t="shared" si="95"/>
        <v/>
      </c>
      <c r="Q271" s="67"/>
      <c r="R271" s="68"/>
      <c r="S271" s="1">
        <f t="shared" si="96"/>
        <v>0</v>
      </c>
      <c r="T271" s="1">
        <f t="shared" si="97"/>
        <v>0</v>
      </c>
      <c r="U271" s="1">
        <f t="shared" si="98"/>
        <v>0</v>
      </c>
      <c r="V271" s="1">
        <f t="shared" si="99"/>
        <v>0</v>
      </c>
    </row>
    <row r="272" spans="2:22" ht="14.65" customHeight="1" x14ac:dyDescent="0.2">
      <c r="B272" s="16">
        <v>15</v>
      </c>
      <c r="C272" s="63"/>
      <c r="D272" s="64"/>
      <c r="E272" s="64"/>
      <c r="F272" s="64"/>
      <c r="G272" s="64" t="str">
        <f t="shared" si="88"/>
        <v/>
      </c>
      <c r="H272" s="65" t="str">
        <f t="shared" si="89"/>
        <v/>
      </c>
      <c r="I272" s="65" t="str">
        <f t="shared" si="90"/>
        <v/>
      </c>
      <c r="J272" s="66" t="str">
        <f t="shared" si="91"/>
        <v/>
      </c>
      <c r="K272" s="67"/>
      <c r="L272" s="64"/>
      <c r="M272" s="64" t="str">
        <f t="shared" si="92"/>
        <v/>
      </c>
      <c r="N272" s="65" t="str">
        <f t="shared" si="93"/>
        <v/>
      </c>
      <c r="O272" s="65" t="str">
        <f t="shared" si="94"/>
        <v/>
      </c>
      <c r="P272" s="66" t="str">
        <f t="shared" si="95"/>
        <v/>
      </c>
      <c r="Q272" s="67"/>
      <c r="R272" s="68"/>
      <c r="S272" s="1">
        <f t="shared" si="96"/>
        <v>0</v>
      </c>
      <c r="T272" s="1">
        <f t="shared" si="97"/>
        <v>0</v>
      </c>
      <c r="U272" s="1">
        <f t="shared" si="98"/>
        <v>0</v>
      </c>
      <c r="V272" s="1">
        <f t="shared" si="99"/>
        <v>0</v>
      </c>
    </row>
    <row r="273" spans="2:22" ht="14.65" customHeight="1" x14ac:dyDescent="0.2">
      <c r="B273" s="16">
        <v>16</v>
      </c>
      <c r="C273" s="63"/>
      <c r="D273" s="64"/>
      <c r="E273" s="64"/>
      <c r="F273" s="64"/>
      <c r="G273" s="64" t="str">
        <f t="shared" si="88"/>
        <v/>
      </c>
      <c r="H273" s="65" t="str">
        <f t="shared" si="89"/>
        <v/>
      </c>
      <c r="I273" s="65" t="str">
        <f t="shared" si="90"/>
        <v/>
      </c>
      <c r="J273" s="66" t="str">
        <f t="shared" si="91"/>
        <v/>
      </c>
      <c r="K273" s="67"/>
      <c r="L273" s="64"/>
      <c r="M273" s="64" t="str">
        <f t="shared" si="92"/>
        <v/>
      </c>
      <c r="N273" s="65" t="str">
        <f t="shared" si="93"/>
        <v/>
      </c>
      <c r="O273" s="65" t="str">
        <f t="shared" si="94"/>
        <v/>
      </c>
      <c r="P273" s="66" t="str">
        <f t="shared" si="95"/>
        <v/>
      </c>
      <c r="Q273" s="67"/>
      <c r="R273" s="68"/>
      <c r="S273" s="1">
        <f t="shared" si="96"/>
        <v>0</v>
      </c>
      <c r="T273" s="1">
        <f t="shared" si="97"/>
        <v>0</v>
      </c>
      <c r="U273" s="1">
        <f t="shared" si="98"/>
        <v>0</v>
      </c>
      <c r="V273" s="1">
        <f t="shared" si="99"/>
        <v>0</v>
      </c>
    </row>
    <row r="274" spans="2:22" ht="14.65" customHeight="1" x14ac:dyDescent="0.2">
      <c r="B274" s="16">
        <v>17</v>
      </c>
      <c r="C274" s="63"/>
      <c r="D274" s="64"/>
      <c r="E274" s="64"/>
      <c r="F274" s="64"/>
      <c r="G274" s="64" t="str">
        <f t="shared" si="88"/>
        <v/>
      </c>
      <c r="H274" s="65" t="str">
        <f t="shared" si="89"/>
        <v/>
      </c>
      <c r="I274" s="65" t="str">
        <f t="shared" si="90"/>
        <v/>
      </c>
      <c r="J274" s="66" t="str">
        <f t="shared" si="91"/>
        <v/>
      </c>
      <c r="K274" s="67"/>
      <c r="L274" s="64"/>
      <c r="M274" s="64" t="str">
        <f t="shared" si="92"/>
        <v/>
      </c>
      <c r="N274" s="65" t="str">
        <f t="shared" si="93"/>
        <v/>
      </c>
      <c r="O274" s="65" t="str">
        <f t="shared" si="94"/>
        <v/>
      </c>
      <c r="P274" s="66" t="str">
        <f t="shared" si="95"/>
        <v/>
      </c>
      <c r="Q274" s="67"/>
      <c r="R274" s="68"/>
      <c r="S274" s="1">
        <f t="shared" si="96"/>
        <v>0</v>
      </c>
      <c r="T274" s="1">
        <f t="shared" si="97"/>
        <v>0</v>
      </c>
      <c r="U274" s="1">
        <f t="shared" si="98"/>
        <v>0</v>
      </c>
      <c r="V274" s="1">
        <f t="shared" si="99"/>
        <v>0</v>
      </c>
    </row>
    <row r="275" spans="2:22" ht="14.65" customHeight="1" x14ac:dyDescent="0.2">
      <c r="B275" s="16">
        <v>18</v>
      </c>
      <c r="C275" s="63"/>
      <c r="D275" s="64"/>
      <c r="E275" s="64"/>
      <c r="F275" s="64"/>
      <c r="G275" s="64" t="str">
        <f t="shared" si="88"/>
        <v/>
      </c>
      <c r="H275" s="65" t="str">
        <f t="shared" si="89"/>
        <v/>
      </c>
      <c r="I275" s="65" t="str">
        <f t="shared" si="90"/>
        <v/>
      </c>
      <c r="J275" s="66" t="str">
        <f t="shared" si="91"/>
        <v/>
      </c>
      <c r="K275" s="67"/>
      <c r="L275" s="64"/>
      <c r="M275" s="64" t="str">
        <f t="shared" si="92"/>
        <v/>
      </c>
      <c r="N275" s="65" t="str">
        <f t="shared" si="93"/>
        <v/>
      </c>
      <c r="O275" s="65" t="str">
        <f t="shared" si="94"/>
        <v/>
      </c>
      <c r="P275" s="66" t="str">
        <f t="shared" si="95"/>
        <v/>
      </c>
      <c r="Q275" s="67"/>
      <c r="R275" s="68"/>
      <c r="S275" s="1">
        <f t="shared" si="96"/>
        <v>0</v>
      </c>
      <c r="T275" s="1">
        <f t="shared" si="97"/>
        <v>0</v>
      </c>
      <c r="U275" s="1">
        <f t="shared" si="98"/>
        <v>0</v>
      </c>
      <c r="V275" s="1">
        <f t="shared" si="99"/>
        <v>0</v>
      </c>
    </row>
    <row r="276" spans="2:22" ht="14.65" customHeight="1" x14ac:dyDescent="0.2">
      <c r="B276" s="16">
        <v>19</v>
      </c>
      <c r="C276" s="63"/>
      <c r="D276" s="64"/>
      <c r="E276" s="64"/>
      <c r="F276" s="64"/>
      <c r="G276" s="64" t="str">
        <f t="shared" si="88"/>
        <v/>
      </c>
      <c r="H276" s="65" t="str">
        <f t="shared" si="89"/>
        <v/>
      </c>
      <c r="I276" s="65" t="str">
        <f t="shared" si="90"/>
        <v/>
      </c>
      <c r="J276" s="66" t="str">
        <f t="shared" si="91"/>
        <v/>
      </c>
      <c r="K276" s="67"/>
      <c r="L276" s="64"/>
      <c r="M276" s="64" t="str">
        <f t="shared" si="92"/>
        <v/>
      </c>
      <c r="N276" s="65" t="str">
        <f t="shared" si="93"/>
        <v/>
      </c>
      <c r="O276" s="65" t="str">
        <f t="shared" si="94"/>
        <v/>
      </c>
      <c r="P276" s="66" t="str">
        <f t="shared" si="95"/>
        <v/>
      </c>
      <c r="Q276" s="67"/>
      <c r="R276" s="68"/>
      <c r="S276" s="1">
        <f t="shared" si="96"/>
        <v>0</v>
      </c>
      <c r="T276" s="1">
        <f t="shared" si="97"/>
        <v>0</v>
      </c>
      <c r="U276" s="1">
        <f t="shared" si="98"/>
        <v>0</v>
      </c>
      <c r="V276" s="1">
        <f t="shared" si="99"/>
        <v>0</v>
      </c>
    </row>
    <row r="277" spans="2:22" ht="14.65" customHeight="1" x14ac:dyDescent="0.2">
      <c r="B277" s="16">
        <v>20</v>
      </c>
      <c r="C277" s="63"/>
      <c r="D277" s="64"/>
      <c r="E277" s="64"/>
      <c r="F277" s="64"/>
      <c r="G277" s="64" t="str">
        <f t="shared" si="88"/>
        <v/>
      </c>
      <c r="H277" s="65" t="str">
        <f t="shared" si="89"/>
        <v/>
      </c>
      <c r="I277" s="65" t="str">
        <f t="shared" si="90"/>
        <v/>
      </c>
      <c r="J277" s="66" t="str">
        <f t="shared" si="91"/>
        <v/>
      </c>
      <c r="K277" s="67"/>
      <c r="L277" s="64"/>
      <c r="M277" s="64" t="str">
        <f t="shared" si="92"/>
        <v/>
      </c>
      <c r="N277" s="65" t="str">
        <f t="shared" si="93"/>
        <v/>
      </c>
      <c r="O277" s="65" t="str">
        <f t="shared" si="94"/>
        <v/>
      </c>
      <c r="P277" s="66" t="str">
        <f t="shared" si="95"/>
        <v/>
      </c>
      <c r="Q277" s="67"/>
      <c r="R277" s="68"/>
      <c r="S277" s="1">
        <f t="shared" si="96"/>
        <v>0</v>
      </c>
      <c r="T277" s="1">
        <f t="shared" si="97"/>
        <v>0</v>
      </c>
      <c r="U277" s="1">
        <f t="shared" si="98"/>
        <v>0</v>
      </c>
      <c r="V277" s="1">
        <f t="shared" si="99"/>
        <v>0</v>
      </c>
    </row>
    <row r="278" spans="2:22" ht="14.65" customHeight="1" x14ac:dyDescent="0.2">
      <c r="B278" s="16">
        <v>21</v>
      </c>
      <c r="C278" s="63"/>
      <c r="D278" s="64"/>
      <c r="E278" s="64"/>
      <c r="F278" s="64"/>
      <c r="G278" s="64" t="str">
        <f t="shared" si="88"/>
        <v/>
      </c>
      <c r="H278" s="65" t="str">
        <f t="shared" si="89"/>
        <v/>
      </c>
      <c r="I278" s="65" t="str">
        <f t="shared" si="90"/>
        <v/>
      </c>
      <c r="J278" s="66" t="str">
        <f t="shared" si="91"/>
        <v/>
      </c>
      <c r="K278" s="67"/>
      <c r="L278" s="64"/>
      <c r="M278" s="64" t="str">
        <f t="shared" si="92"/>
        <v/>
      </c>
      <c r="N278" s="65" t="str">
        <f t="shared" si="93"/>
        <v/>
      </c>
      <c r="O278" s="65" t="str">
        <f t="shared" si="94"/>
        <v/>
      </c>
      <c r="P278" s="66" t="str">
        <f t="shared" si="95"/>
        <v/>
      </c>
      <c r="Q278" s="67"/>
      <c r="R278" s="68"/>
      <c r="S278" s="1">
        <f t="shared" si="96"/>
        <v>0</v>
      </c>
      <c r="T278" s="1">
        <f t="shared" si="97"/>
        <v>0</v>
      </c>
      <c r="U278" s="1">
        <f t="shared" si="98"/>
        <v>0</v>
      </c>
      <c r="V278" s="1">
        <f t="shared" si="99"/>
        <v>0</v>
      </c>
    </row>
    <row r="279" spans="2:22" ht="14.65" customHeight="1" x14ac:dyDescent="0.2">
      <c r="B279" s="16">
        <v>22</v>
      </c>
      <c r="C279" s="63"/>
      <c r="D279" s="64"/>
      <c r="E279" s="64"/>
      <c r="F279" s="64"/>
      <c r="G279" s="64" t="str">
        <f t="shared" si="88"/>
        <v/>
      </c>
      <c r="H279" s="65" t="str">
        <f t="shared" si="89"/>
        <v/>
      </c>
      <c r="I279" s="65" t="str">
        <f t="shared" si="90"/>
        <v/>
      </c>
      <c r="J279" s="66" t="str">
        <f t="shared" si="91"/>
        <v/>
      </c>
      <c r="K279" s="67"/>
      <c r="L279" s="64"/>
      <c r="M279" s="64" t="str">
        <f t="shared" si="92"/>
        <v/>
      </c>
      <c r="N279" s="65" t="str">
        <f t="shared" si="93"/>
        <v/>
      </c>
      <c r="O279" s="65" t="str">
        <f t="shared" si="94"/>
        <v/>
      </c>
      <c r="P279" s="66" t="str">
        <f t="shared" si="95"/>
        <v/>
      </c>
      <c r="Q279" s="67"/>
      <c r="R279" s="68"/>
      <c r="S279" s="1">
        <f t="shared" si="96"/>
        <v>0</v>
      </c>
      <c r="T279" s="1">
        <f t="shared" si="97"/>
        <v>0</v>
      </c>
      <c r="U279" s="1">
        <f t="shared" si="98"/>
        <v>0</v>
      </c>
      <c r="V279" s="1">
        <f t="shared" si="99"/>
        <v>0</v>
      </c>
    </row>
    <row r="280" spans="2:22" ht="14.65" customHeight="1" x14ac:dyDescent="0.2">
      <c r="B280" s="16">
        <v>23</v>
      </c>
      <c r="C280" s="63"/>
      <c r="D280" s="64"/>
      <c r="E280" s="64"/>
      <c r="F280" s="64"/>
      <c r="G280" s="64" t="str">
        <f t="shared" si="88"/>
        <v/>
      </c>
      <c r="H280" s="65" t="str">
        <f t="shared" si="89"/>
        <v/>
      </c>
      <c r="I280" s="65" t="str">
        <f t="shared" si="90"/>
        <v/>
      </c>
      <c r="J280" s="66" t="str">
        <f t="shared" si="91"/>
        <v/>
      </c>
      <c r="K280" s="67"/>
      <c r="L280" s="64"/>
      <c r="M280" s="64" t="str">
        <f t="shared" si="92"/>
        <v/>
      </c>
      <c r="N280" s="65" t="str">
        <f t="shared" si="93"/>
        <v/>
      </c>
      <c r="O280" s="65" t="str">
        <f t="shared" si="94"/>
        <v/>
      </c>
      <c r="P280" s="66" t="str">
        <f t="shared" si="95"/>
        <v/>
      </c>
      <c r="Q280" s="67"/>
      <c r="R280" s="68"/>
      <c r="S280" s="1">
        <f t="shared" si="96"/>
        <v>0</v>
      </c>
      <c r="T280" s="1">
        <f t="shared" si="97"/>
        <v>0</v>
      </c>
      <c r="U280" s="1">
        <f t="shared" si="98"/>
        <v>0</v>
      </c>
      <c r="V280" s="1">
        <f t="shared" si="99"/>
        <v>0</v>
      </c>
    </row>
    <row r="281" spans="2:22" ht="14.65" customHeight="1" x14ac:dyDescent="0.2">
      <c r="B281" s="16">
        <v>24</v>
      </c>
      <c r="C281" s="63"/>
      <c r="D281" s="64"/>
      <c r="E281" s="64"/>
      <c r="F281" s="64"/>
      <c r="G281" s="64" t="str">
        <f t="shared" si="88"/>
        <v/>
      </c>
      <c r="H281" s="65" t="str">
        <f t="shared" si="89"/>
        <v/>
      </c>
      <c r="I281" s="65" t="str">
        <f t="shared" si="90"/>
        <v/>
      </c>
      <c r="J281" s="66" t="str">
        <f t="shared" si="91"/>
        <v/>
      </c>
      <c r="K281" s="67"/>
      <c r="L281" s="64"/>
      <c r="M281" s="64" t="str">
        <f t="shared" si="92"/>
        <v/>
      </c>
      <c r="N281" s="65" t="str">
        <f t="shared" si="93"/>
        <v/>
      </c>
      <c r="O281" s="65" t="str">
        <f t="shared" si="94"/>
        <v/>
      </c>
      <c r="P281" s="66" t="str">
        <f t="shared" si="95"/>
        <v/>
      </c>
      <c r="Q281" s="67"/>
      <c r="R281" s="68"/>
      <c r="S281" s="1">
        <f t="shared" si="96"/>
        <v>0</v>
      </c>
      <c r="T281" s="1">
        <f t="shared" si="97"/>
        <v>0</v>
      </c>
      <c r="U281" s="1">
        <f t="shared" si="98"/>
        <v>0</v>
      </c>
      <c r="V281" s="1">
        <f t="shared" si="99"/>
        <v>0</v>
      </c>
    </row>
    <row r="282" spans="2:22" ht="14.65" customHeight="1" x14ac:dyDescent="0.2">
      <c r="B282" s="16">
        <v>25</v>
      </c>
      <c r="C282" s="63"/>
      <c r="D282" s="64"/>
      <c r="E282" s="64"/>
      <c r="F282" s="64"/>
      <c r="G282" s="64" t="str">
        <f t="shared" si="88"/>
        <v/>
      </c>
      <c r="H282" s="65" t="str">
        <f t="shared" si="89"/>
        <v/>
      </c>
      <c r="I282" s="65" t="str">
        <f t="shared" si="90"/>
        <v/>
      </c>
      <c r="J282" s="66" t="str">
        <f t="shared" si="91"/>
        <v/>
      </c>
      <c r="K282" s="67"/>
      <c r="L282" s="64"/>
      <c r="M282" s="64" t="str">
        <f t="shared" si="92"/>
        <v/>
      </c>
      <c r="N282" s="65" t="str">
        <f t="shared" si="93"/>
        <v/>
      </c>
      <c r="O282" s="65" t="str">
        <f t="shared" si="94"/>
        <v/>
      </c>
      <c r="P282" s="66" t="str">
        <f t="shared" si="95"/>
        <v/>
      </c>
      <c r="Q282" s="67"/>
      <c r="R282" s="68"/>
      <c r="S282" s="1">
        <f t="shared" si="96"/>
        <v>0</v>
      </c>
      <c r="T282" s="1">
        <f t="shared" si="97"/>
        <v>0</v>
      </c>
      <c r="U282" s="1">
        <f t="shared" si="98"/>
        <v>0</v>
      </c>
      <c r="V282" s="1">
        <f t="shared" si="99"/>
        <v>0</v>
      </c>
    </row>
    <row r="283" spans="2:22" ht="14.65" customHeight="1" x14ac:dyDescent="0.2">
      <c r="B283" s="16">
        <v>26</v>
      </c>
      <c r="C283" s="63"/>
      <c r="D283" s="64"/>
      <c r="E283" s="64"/>
      <c r="F283" s="64"/>
      <c r="G283" s="64" t="str">
        <f t="shared" si="88"/>
        <v/>
      </c>
      <c r="H283" s="65" t="str">
        <f t="shared" si="89"/>
        <v/>
      </c>
      <c r="I283" s="65" t="str">
        <f t="shared" si="90"/>
        <v/>
      </c>
      <c r="J283" s="66" t="str">
        <f t="shared" si="91"/>
        <v/>
      </c>
      <c r="K283" s="67"/>
      <c r="L283" s="64"/>
      <c r="M283" s="64" t="str">
        <f t="shared" si="92"/>
        <v/>
      </c>
      <c r="N283" s="65" t="str">
        <f t="shared" si="93"/>
        <v/>
      </c>
      <c r="O283" s="65" t="str">
        <f t="shared" si="94"/>
        <v/>
      </c>
      <c r="P283" s="66" t="str">
        <f t="shared" si="95"/>
        <v/>
      </c>
      <c r="Q283" s="67"/>
      <c r="R283" s="68"/>
      <c r="S283" s="1">
        <f t="shared" si="96"/>
        <v>0</v>
      </c>
      <c r="T283" s="1">
        <f t="shared" si="97"/>
        <v>0</v>
      </c>
      <c r="U283" s="1">
        <f t="shared" si="98"/>
        <v>0</v>
      </c>
      <c r="V283" s="1">
        <f t="shared" si="99"/>
        <v>0</v>
      </c>
    </row>
    <row r="284" spans="2:22" ht="14.65" customHeight="1" x14ac:dyDescent="0.2">
      <c r="B284" s="16">
        <v>27</v>
      </c>
      <c r="C284" s="63"/>
      <c r="D284" s="64"/>
      <c r="E284" s="64"/>
      <c r="F284" s="64"/>
      <c r="G284" s="64" t="str">
        <f t="shared" si="88"/>
        <v/>
      </c>
      <c r="H284" s="65" t="str">
        <f t="shared" si="89"/>
        <v/>
      </c>
      <c r="I284" s="65" t="str">
        <f t="shared" si="90"/>
        <v/>
      </c>
      <c r="J284" s="66" t="str">
        <f t="shared" si="91"/>
        <v/>
      </c>
      <c r="K284" s="67"/>
      <c r="L284" s="64"/>
      <c r="M284" s="64" t="str">
        <f t="shared" si="92"/>
        <v/>
      </c>
      <c r="N284" s="65" t="str">
        <f t="shared" si="93"/>
        <v/>
      </c>
      <c r="O284" s="65" t="str">
        <f t="shared" si="94"/>
        <v/>
      </c>
      <c r="P284" s="66" t="str">
        <f t="shared" si="95"/>
        <v/>
      </c>
      <c r="Q284" s="67"/>
      <c r="R284" s="68"/>
      <c r="S284" s="1">
        <f t="shared" si="96"/>
        <v>0</v>
      </c>
      <c r="T284" s="1">
        <f t="shared" si="97"/>
        <v>0</v>
      </c>
      <c r="U284" s="1">
        <f t="shared" si="98"/>
        <v>0</v>
      </c>
      <c r="V284" s="1">
        <f t="shared" si="99"/>
        <v>0</v>
      </c>
    </row>
    <row r="285" spans="2:22" ht="14.65" customHeight="1" x14ac:dyDescent="0.2">
      <c r="B285" s="16">
        <v>28</v>
      </c>
      <c r="C285" s="63"/>
      <c r="D285" s="64"/>
      <c r="E285" s="64"/>
      <c r="F285" s="64"/>
      <c r="G285" s="64" t="str">
        <f t="shared" si="88"/>
        <v/>
      </c>
      <c r="H285" s="65" t="str">
        <f t="shared" si="89"/>
        <v/>
      </c>
      <c r="I285" s="65" t="str">
        <f t="shared" si="90"/>
        <v/>
      </c>
      <c r="J285" s="66" t="str">
        <f t="shared" si="91"/>
        <v/>
      </c>
      <c r="K285" s="67"/>
      <c r="L285" s="64"/>
      <c r="M285" s="64" t="str">
        <f t="shared" si="92"/>
        <v/>
      </c>
      <c r="N285" s="65" t="str">
        <f t="shared" si="93"/>
        <v/>
      </c>
      <c r="O285" s="65" t="str">
        <f t="shared" si="94"/>
        <v/>
      </c>
      <c r="P285" s="66" t="str">
        <f t="shared" si="95"/>
        <v/>
      </c>
      <c r="Q285" s="67"/>
      <c r="R285" s="68"/>
      <c r="S285" s="1">
        <f t="shared" si="96"/>
        <v>0</v>
      </c>
      <c r="T285" s="1">
        <f t="shared" si="97"/>
        <v>0</v>
      </c>
      <c r="U285" s="1">
        <f t="shared" si="98"/>
        <v>0</v>
      </c>
      <c r="V285" s="1">
        <f t="shared" si="99"/>
        <v>0</v>
      </c>
    </row>
    <row r="286" spans="2:22" ht="14.65" customHeight="1" x14ac:dyDescent="0.2">
      <c r="B286" s="16">
        <v>29</v>
      </c>
      <c r="C286" s="63"/>
      <c r="D286" s="64"/>
      <c r="E286" s="64"/>
      <c r="F286" s="64"/>
      <c r="G286" s="64" t="str">
        <f t="shared" si="88"/>
        <v/>
      </c>
      <c r="H286" s="65" t="str">
        <f t="shared" si="89"/>
        <v/>
      </c>
      <c r="I286" s="65" t="str">
        <f t="shared" si="90"/>
        <v/>
      </c>
      <c r="J286" s="66" t="str">
        <f t="shared" si="91"/>
        <v/>
      </c>
      <c r="K286" s="67"/>
      <c r="L286" s="64"/>
      <c r="M286" s="64" t="str">
        <f t="shared" si="92"/>
        <v/>
      </c>
      <c r="N286" s="65" t="str">
        <f t="shared" si="93"/>
        <v/>
      </c>
      <c r="O286" s="65" t="str">
        <f t="shared" si="94"/>
        <v/>
      </c>
      <c r="P286" s="66" t="str">
        <f t="shared" si="95"/>
        <v/>
      </c>
      <c r="Q286" s="67"/>
      <c r="R286" s="68"/>
      <c r="S286" s="1">
        <f t="shared" si="96"/>
        <v>0</v>
      </c>
      <c r="T286" s="1">
        <f t="shared" si="97"/>
        <v>0</v>
      </c>
      <c r="U286" s="1">
        <f t="shared" si="98"/>
        <v>0</v>
      </c>
      <c r="V286" s="1">
        <f t="shared" si="99"/>
        <v>0</v>
      </c>
    </row>
    <row r="287" spans="2:22" ht="14.65" customHeight="1" x14ac:dyDescent="0.2">
      <c r="B287" s="50">
        <v>30</v>
      </c>
      <c r="C287" s="51"/>
      <c r="D287" s="52"/>
      <c r="E287" s="52"/>
      <c r="F287" s="52"/>
      <c r="G287" s="52" t="str">
        <f t="shared" si="88"/>
        <v/>
      </c>
      <c r="H287" s="53" t="str">
        <f t="shared" si="89"/>
        <v/>
      </c>
      <c r="I287" s="53" t="str">
        <f t="shared" si="90"/>
        <v/>
      </c>
      <c r="J287" s="54" t="str">
        <f t="shared" si="91"/>
        <v/>
      </c>
      <c r="K287" s="55"/>
      <c r="L287" s="52"/>
      <c r="M287" s="52" t="str">
        <f t="shared" si="92"/>
        <v/>
      </c>
      <c r="N287" s="53" t="str">
        <f t="shared" si="93"/>
        <v/>
      </c>
      <c r="O287" s="53" t="str">
        <f t="shared" si="94"/>
        <v/>
      </c>
      <c r="P287" s="54" t="str">
        <f t="shared" si="95"/>
        <v/>
      </c>
      <c r="Q287" s="55"/>
      <c r="R287" s="56"/>
      <c r="S287" s="1">
        <f t="shared" si="96"/>
        <v>0</v>
      </c>
      <c r="T287" s="1">
        <f t="shared" si="97"/>
        <v>0</v>
      </c>
      <c r="U287" s="1">
        <f t="shared" si="98"/>
        <v>0</v>
      </c>
      <c r="V287" s="1">
        <f t="shared" si="99"/>
        <v>0</v>
      </c>
    </row>
    <row r="288" spans="2:22" s="8" customFormat="1" ht="19.5" customHeight="1" x14ac:dyDescent="0.2"/>
    <row r="289" spans="1:22" ht="17.25" customHeight="1" x14ac:dyDescent="0.2">
      <c r="A289" s="83" t="s">
        <v>39</v>
      </c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6"/>
    </row>
    <row r="290" spans="1:22" s="9" customFormat="1" ht="17.25" customHeight="1" x14ac:dyDescent="0.2">
      <c r="B290" s="13" t="str">
        <f>CONCATENATE("Projeto  : ", Projeto)</f>
        <v>Projeto  : HouseHub</v>
      </c>
      <c r="C290" s="11"/>
      <c r="D290" s="12" t="s">
        <v>4</v>
      </c>
      <c r="E290" s="94">
        <f>Data</f>
        <v>45755</v>
      </c>
      <c r="F290" s="94"/>
      <c r="G290" s="12"/>
      <c r="H290" s="12"/>
      <c r="I290" s="10" t="str">
        <f>CONCATENATE("Revisor : ",Revisor)</f>
        <v>Revisor : Kauã de Oliveira Santos Menezes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9"/>
    </row>
    <row r="291" spans="1:22" s="9" customFormat="1" ht="17.25" customHeight="1" x14ac:dyDescent="0.2">
      <c r="B291" s="11" t="str">
        <f>CONCATENATE("Responsável : ", Responsável)</f>
        <v>Responsável : Walter Henrique Dos Anjos Santos</v>
      </c>
      <c r="C291" s="14"/>
      <c r="D291" s="19"/>
      <c r="E291" s="15"/>
      <c r="F291" s="15"/>
      <c r="G291" s="15"/>
      <c r="H291" s="15"/>
      <c r="I291" s="10" t="s">
        <v>80</v>
      </c>
      <c r="J291" s="15"/>
      <c r="K291" s="95">
        <f>Revisão</f>
        <v>45755</v>
      </c>
      <c r="L291" s="95"/>
      <c r="M291" s="15"/>
      <c r="N291" s="15"/>
      <c r="O291" s="15"/>
      <c r="P291" s="15"/>
      <c r="Q291" s="15"/>
      <c r="R291" s="15"/>
      <c r="S291" s="19"/>
      <c r="T291" s="19"/>
    </row>
    <row r="292" spans="1:22" s="9" customFormat="1" ht="12" customHeight="1" x14ac:dyDescent="0.2">
      <c r="B292" s="92" t="s">
        <v>0</v>
      </c>
      <c r="C292" s="84" t="s">
        <v>40</v>
      </c>
      <c r="D292" s="86" t="s">
        <v>3</v>
      </c>
      <c r="E292" s="88" t="s">
        <v>87</v>
      </c>
      <c r="F292" s="89"/>
      <c r="G292" s="89"/>
      <c r="H292" s="89"/>
      <c r="I292" s="89"/>
      <c r="J292" s="90"/>
      <c r="K292" s="91" t="s">
        <v>88</v>
      </c>
      <c r="L292" s="89"/>
      <c r="M292" s="89"/>
      <c r="N292" s="89"/>
      <c r="O292" s="89"/>
      <c r="P292" s="90"/>
      <c r="Q292" s="22"/>
      <c r="R292" s="21"/>
      <c r="S292" s="9" t="s">
        <v>41</v>
      </c>
      <c r="T292" s="9" t="s">
        <v>42</v>
      </c>
      <c r="U292" s="9" t="s">
        <v>43</v>
      </c>
      <c r="V292" s="9" t="s">
        <v>44</v>
      </c>
    </row>
    <row r="293" spans="1:22" ht="12" customHeight="1" x14ac:dyDescent="0.2">
      <c r="B293" s="93"/>
      <c r="C293" s="85"/>
      <c r="D293" s="87"/>
      <c r="E293" s="69" t="s">
        <v>36</v>
      </c>
      <c r="F293" s="70" t="s">
        <v>37</v>
      </c>
      <c r="G293" s="70" t="s">
        <v>35</v>
      </c>
      <c r="H293" s="70" t="s">
        <v>1</v>
      </c>
      <c r="I293" s="71" t="s">
        <v>38</v>
      </c>
      <c r="J293" s="72" t="s">
        <v>2</v>
      </c>
      <c r="K293" s="73" t="s">
        <v>36</v>
      </c>
      <c r="L293" s="70" t="s">
        <v>37</v>
      </c>
      <c r="M293" s="70" t="s">
        <v>35</v>
      </c>
      <c r="N293" s="70" t="s">
        <v>1</v>
      </c>
      <c r="O293" s="71" t="s">
        <v>38</v>
      </c>
      <c r="P293" s="72" t="s">
        <v>2</v>
      </c>
      <c r="Q293" s="20"/>
      <c r="R293" s="7"/>
    </row>
    <row r="294" spans="1:22" ht="14.65" customHeight="1" x14ac:dyDescent="0.2">
      <c r="B294" s="16">
        <v>1</v>
      </c>
      <c r="C294" s="57"/>
      <c r="D294" s="58"/>
      <c r="E294" s="58"/>
      <c r="F294" s="58"/>
      <c r="G294" s="58" t="str">
        <f>CONCATENATE(D294,H294)</f>
        <v/>
      </c>
      <c r="H294" s="59" t="str">
        <f>IF(ISBLANK(F294),"",
IF(D294="EE",IF(F294&gt;=3,IF(E294&gt;=5,"H","A"),
IF(F294&gt;=2,IF(E294&gt;=16,"H",IF(E294&lt;=4,"L","A")),
IF(E294&lt;=15,"L","A"))),
IF(OR(D294="SE",D294="CE"),IF(F294&gt;=4,IF(E294&gt;=6,"H","A"),
IF(F294&gt;=2,IF(E294&gt;=20,"H",IF(E294&lt;=5,"L","A")),
IF(E294&lt;=19,"L","A"))),
IF(OR(D294="ALI",D294="AIE"),IF(F294&gt;=6,IF(E294&gt;=20,"H","A"),
IF(F294&gt;=2,IF(E294&gt;=51,"H",IF(E294&lt;=19,"L","A")),
IF(E294&lt;=50,"L","A")))))))</f>
        <v/>
      </c>
      <c r="I294" s="59" t="str">
        <f>IF(H294="L","Baixa",IF(H294="A","Média",IF(H294="","","Alta")))</f>
        <v/>
      </c>
      <c r="J294" s="60" t="str">
        <f>IF(ISBLANK(F294),"",
 IF(D294="ALI",IF(H294="L",7, IF(H294="A",10,15)),
 IF(D294="AIE",IF(H294="L",5, IF(H294="A",7,10)),
 IF(D294="SE",IF(H294="L",4, IF(H294="A",5,7 )),
 IF(OR(D294="EE",D294="CE"),IF(H294="L",3,IF(H294="A",4,6)))))))</f>
        <v/>
      </c>
      <c r="K294" s="61"/>
      <c r="L294" s="58"/>
      <c r="M294" s="58" t="str">
        <f>CONCATENATE(D294,N294)</f>
        <v/>
      </c>
      <c r="N294" s="59" t="str">
        <f>IF(ISBLANK(L294),"",
IF(D294="EE",IF(L294&gt;=3,IF(K294&gt;=5,"H","A"),
IF(L294&gt;=2,IF(K294&gt;=16,"H",IF(K294&lt;=4,"L","A")),
IF(K294&lt;=15,"L","A"))),
IF(OR(D294="SE",D294="CE"),IF(L294&gt;=4,IF(K294&gt;=6,"H","A"),
IF(L294&gt;=2,IF(K294&gt;=20,"H",IF(K294&lt;=5,"L","A")),
IF(K294&lt;=19,"L","A"))),
IF(OR(D294="ALI",D294="AIE"),IF(L294&gt;=6,IF(K294&gt;=20,"H","A"),
IF(L294&gt;=2,IF(K294&gt;=51,"H",IF(K294&lt;=19,"L","A")),
IF(K294&lt;=50,"L","A")))))))</f>
        <v/>
      </c>
      <c r="O294" s="59" t="str">
        <f>IF(N294="L","Baixa",IF(N294="A","Média",IF(N294="","","Alta")))</f>
        <v/>
      </c>
      <c r="P294" s="60" t="str">
        <f>IF(ISBLANK(L294),"",
 IF(D294="ALI",IF(N294="L",7, IF(N294="A",10,15)),
 IF(D294="AIE",IF(N294="L",5, IF(N294="A",7,10)),
 IF(D294="SE",IF(N294="L",4, IF(N294="A",5,7 )),
 IF(OR(D294="EE",D294="CE"),IF(N294="L",3,IF(N294="A",4,6)))))))</f>
        <v/>
      </c>
      <c r="Q294" s="61"/>
      <c r="R294" s="62"/>
      <c r="S294" s="1">
        <f>IF(AND($P294="",$J294&lt;&gt;""),$J294,0)</f>
        <v>0</v>
      </c>
      <c r="T294" s="1">
        <f>IF(OR($P294="",$J294=""),0,$J294)</f>
        <v>0</v>
      </c>
      <c r="U294" s="1">
        <f>IF(OR($P294="",$J294=""),0,$P294)</f>
        <v>0</v>
      </c>
      <c r="V294" s="1">
        <f>IF(AND($J294="",$P294&lt;&gt;""),$P294,0)</f>
        <v>0</v>
      </c>
    </row>
    <row r="295" spans="1:22" ht="14.65" customHeight="1" x14ac:dyDescent="0.2">
      <c r="B295" s="16">
        <v>2</v>
      </c>
      <c r="C295" s="63"/>
      <c r="D295" s="64"/>
      <c r="E295" s="64"/>
      <c r="F295" s="64"/>
      <c r="G295" s="64" t="str">
        <f t="shared" ref="G295:G323" si="100">CONCATENATE(D295,H295)</f>
        <v/>
      </c>
      <c r="H295" s="65" t="str">
        <f t="shared" ref="H295:H323" si="101">IF(ISBLANK(F295),"",
IF(D295="EE",IF(F295&gt;=3,IF(E295&gt;=5,"H","A"),
IF(F295&gt;=2,IF(E295&gt;=16,"H",IF(E295&lt;=4,"L","A")),
IF(E295&lt;=15,"L","A"))),
IF(OR(D295="SE",D295="CE"),IF(F295&gt;=4,IF(E295&gt;=6,"H","A"),
IF(F295&gt;=2,IF(E295&gt;=20,"H",IF(E295&lt;=5,"L","A")),
IF(E295&lt;=19,"L","A"))),
IF(OR(D295="ALI",D295="AIE"),IF(F295&gt;=6,IF(E295&gt;=20,"H","A"),
IF(F295&gt;=2,IF(E295&gt;=51,"H",IF(E295&lt;=19,"L","A")),
IF(E295&lt;=50,"L","A")))))))</f>
        <v/>
      </c>
      <c r="I295" s="65" t="str">
        <f t="shared" ref="I295:I323" si="102">IF(H295="L","Baixa",IF(H295="A","Média",IF(H295="","","Alta")))</f>
        <v/>
      </c>
      <c r="J295" s="66" t="str">
        <f t="shared" ref="J295:J323" si="103">IF(ISBLANK(F295),"",
 IF(D295="ALI",IF(H295="L",7, IF(H295="A",10,15)),
 IF(D295="AIE",IF(H295="L",5, IF(H295="A",7,10)),
 IF(D295="SE",IF(H295="L",4, IF(H295="A",5,7 )),
 IF(OR(D295="EE",D295="CE"),IF(H295="L",3,IF(H295="A",4,6)))))))</f>
        <v/>
      </c>
      <c r="K295" s="67"/>
      <c r="L295" s="64"/>
      <c r="M295" s="64" t="str">
        <f t="shared" ref="M295:M323" si="104">CONCATENATE(D295,N295)</f>
        <v/>
      </c>
      <c r="N295" s="65" t="str">
        <f t="shared" ref="N295:N323" si="105">IF(ISBLANK(L295),"",
IF(D295="EE",IF(L295&gt;=3,IF(K295&gt;=5,"H","A"),
IF(L295&gt;=2,IF(K295&gt;=16,"H",IF(K295&lt;=4,"L","A")),
IF(K295&lt;=15,"L","A"))),
IF(OR(D295="SE",D295="CE"),IF(L295&gt;=4,IF(K295&gt;=6,"H","A"),
IF(L295&gt;=2,IF(K295&gt;=20,"H",IF(K295&lt;=5,"L","A")),
IF(K295&lt;=19,"L","A"))),
IF(OR(D295="ALI",D295="AIE"),IF(L295&gt;=6,IF(K295&gt;=20,"H","A"),
IF(L295&gt;=2,IF(K295&gt;=51,"H",IF(K295&lt;=19,"L","A")),
IF(K295&lt;=50,"L","A")))))))</f>
        <v/>
      </c>
      <c r="O295" s="65" t="str">
        <f t="shared" ref="O295:O323" si="106">IF(N295="L","Baixa",IF(N295="A","Média",IF(N295="","","Alta")))</f>
        <v/>
      </c>
      <c r="P295" s="66" t="str">
        <f t="shared" ref="P295:P323" si="107">IF(ISBLANK(L295),"",
 IF(D295="ALI",IF(N295="L",7, IF(N295="A",10,15)),
 IF(D295="AIE",IF(N295="L",5, IF(N295="A",7,10)),
 IF(D295="SE",IF(N295="L",4, IF(N295="A",5,7 )),
 IF(OR(D295="EE",D295="CE"),IF(N295="L",3,IF(N295="A",4,6)))))))</f>
        <v/>
      </c>
      <c r="Q295" s="67"/>
      <c r="R295" s="68"/>
      <c r="S295" s="1">
        <f t="shared" ref="S295:S323" si="108">IF(AND($P295="",$J295&lt;&gt;""),$J295,0)</f>
        <v>0</v>
      </c>
      <c r="T295" s="1">
        <f t="shared" ref="T295:T323" si="109">IF(OR($P295="",$J295=""),0,$J295)</f>
        <v>0</v>
      </c>
      <c r="U295" s="1">
        <f t="shared" ref="U295:U323" si="110">IF(OR($P295="",$J295=""),0,$P295)</f>
        <v>0</v>
      </c>
      <c r="V295" s="1">
        <f t="shared" ref="V295:V323" si="111">IF(AND($J295="",$P295&lt;&gt;""),$P295,0)</f>
        <v>0</v>
      </c>
    </row>
    <row r="296" spans="1:22" ht="14.65" customHeight="1" x14ac:dyDescent="0.2">
      <c r="B296" s="16">
        <v>3</v>
      </c>
      <c r="C296" s="63"/>
      <c r="D296" s="64"/>
      <c r="E296" s="64"/>
      <c r="F296" s="64"/>
      <c r="G296" s="64" t="str">
        <f t="shared" si="100"/>
        <v/>
      </c>
      <c r="H296" s="65" t="str">
        <f t="shared" si="101"/>
        <v/>
      </c>
      <c r="I296" s="65" t="str">
        <f t="shared" si="102"/>
        <v/>
      </c>
      <c r="J296" s="66" t="str">
        <f t="shared" si="103"/>
        <v/>
      </c>
      <c r="K296" s="67"/>
      <c r="L296" s="64"/>
      <c r="M296" s="64" t="str">
        <f t="shared" si="104"/>
        <v/>
      </c>
      <c r="N296" s="65" t="str">
        <f t="shared" si="105"/>
        <v/>
      </c>
      <c r="O296" s="65" t="str">
        <f t="shared" si="106"/>
        <v/>
      </c>
      <c r="P296" s="66" t="str">
        <f t="shared" si="107"/>
        <v/>
      </c>
      <c r="Q296" s="67"/>
      <c r="R296" s="68"/>
      <c r="S296" s="1">
        <f t="shared" si="108"/>
        <v>0</v>
      </c>
      <c r="T296" s="1">
        <f t="shared" si="109"/>
        <v>0</v>
      </c>
      <c r="U296" s="1">
        <f t="shared" si="110"/>
        <v>0</v>
      </c>
      <c r="V296" s="1">
        <f t="shared" si="111"/>
        <v>0</v>
      </c>
    </row>
    <row r="297" spans="1:22" ht="14.65" customHeight="1" x14ac:dyDescent="0.2">
      <c r="B297" s="16">
        <v>4</v>
      </c>
      <c r="C297" s="63"/>
      <c r="D297" s="64"/>
      <c r="E297" s="64"/>
      <c r="F297" s="64"/>
      <c r="G297" s="64" t="str">
        <f t="shared" si="100"/>
        <v/>
      </c>
      <c r="H297" s="65" t="str">
        <f t="shared" si="101"/>
        <v/>
      </c>
      <c r="I297" s="65" t="str">
        <f t="shared" si="102"/>
        <v/>
      </c>
      <c r="J297" s="66" t="str">
        <f t="shared" si="103"/>
        <v/>
      </c>
      <c r="K297" s="67"/>
      <c r="L297" s="64"/>
      <c r="M297" s="64" t="str">
        <f t="shared" si="104"/>
        <v/>
      </c>
      <c r="N297" s="65" t="str">
        <f t="shared" si="105"/>
        <v/>
      </c>
      <c r="O297" s="65" t="str">
        <f t="shared" si="106"/>
        <v/>
      </c>
      <c r="P297" s="66" t="str">
        <f t="shared" si="107"/>
        <v/>
      </c>
      <c r="Q297" s="67"/>
      <c r="R297" s="68"/>
      <c r="S297" s="1">
        <f t="shared" si="108"/>
        <v>0</v>
      </c>
      <c r="T297" s="1">
        <f t="shared" si="109"/>
        <v>0</v>
      </c>
      <c r="U297" s="1">
        <f t="shared" si="110"/>
        <v>0</v>
      </c>
      <c r="V297" s="1">
        <f t="shared" si="111"/>
        <v>0</v>
      </c>
    </row>
    <row r="298" spans="1:22" ht="14.65" customHeight="1" x14ac:dyDescent="0.2">
      <c r="B298" s="16">
        <v>5</v>
      </c>
      <c r="C298" s="63"/>
      <c r="D298" s="64"/>
      <c r="E298" s="64"/>
      <c r="F298" s="64"/>
      <c r="G298" s="64" t="str">
        <f t="shared" si="100"/>
        <v/>
      </c>
      <c r="H298" s="65" t="str">
        <f t="shared" si="101"/>
        <v/>
      </c>
      <c r="I298" s="65" t="str">
        <f t="shared" si="102"/>
        <v/>
      </c>
      <c r="J298" s="66" t="str">
        <f t="shared" si="103"/>
        <v/>
      </c>
      <c r="K298" s="67"/>
      <c r="L298" s="64"/>
      <c r="M298" s="64" t="str">
        <f t="shared" si="104"/>
        <v/>
      </c>
      <c r="N298" s="65" t="str">
        <f t="shared" si="105"/>
        <v/>
      </c>
      <c r="O298" s="65" t="str">
        <f t="shared" si="106"/>
        <v/>
      </c>
      <c r="P298" s="66" t="str">
        <f t="shared" si="107"/>
        <v/>
      </c>
      <c r="Q298" s="67"/>
      <c r="R298" s="68"/>
      <c r="S298" s="1">
        <f t="shared" si="108"/>
        <v>0</v>
      </c>
      <c r="T298" s="1">
        <f t="shared" si="109"/>
        <v>0</v>
      </c>
      <c r="U298" s="1">
        <f t="shared" si="110"/>
        <v>0</v>
      </c>
      <c r="V298" s="1">
        <f t="shared" si="111"/>
        <v>0</v>
      </c>
    </row>
    <row r="299" spans="1:22" ht="14.65" customHeight="1" x14ac:dyDescent="0.2">
      <c r="B299" s="16">
        <v>6</v>
      </c>
      <c r="C299" s="63"/>
      <c r="D299" s="64"/>
      <c r="E299" s="64"/>
      <c r="F299" s="64"/>
      <c r="G299" s="64" t="str">
        <f t="shared" si="100"/>
        <v/>
      </c>
      <c r="H299" s="65" t="str">
        <f t="shared" si="101"/>
        <v/>
      </c>
      <c r="I299" s="65" t="str">
        <f t="shared" si="102"/>
        <v/>
      </c>
      <c r="J299" s="66" t="str">
        <f t="shared" si="103"/>
        <v/>
      </c>
      <c r="K299" s="67"/>
      <c r="L299" s="64"/>
      <c r="M299" s="64" t="str">
        <f t="shared" si="104"/>
        <v/>
      </c>
      <c r="N299" s="65" t="str">
        <f t="shared" si="105"/>
        <v/>
      </c>
      <c r="O299" s="65" t="str">
        <f t="shared" si="106"/>
        <v/>
      </c>
      <c r="P299" s="66" t="str">
        <f t="shared" si="107"/>
        <v/>
      </c>
      <c r="Q299" s="67"/>
      <c r="R299" s="68"/>
      <c r="S299" s="1">
        <f t="shared" si="108"/>
        <v>0</v>
      </c>
      <c r="T299" s="1">
        <f t="shared" si="109"/>
        <v>0</v>
      </c>
      <c r="U299" s="1">
        <f t="shared" si="110"/>
        <v>0</v>
      </c>
      <c r="V299" s="1">
        <f t="shared" si="111"/>
        <v>0</v>
      </c>
    </row>
    <row r="300" spans="1:22" ht="14.65" customHeight="1" x14ac:dyDescent="0.2">
      <c r="B300" s="16">
        <v>7</v>
      </c>
      <c r="C300" s="63"/>
      <c r="D300" s="64"/>
      <c r="E300" s="64"/>
      <c r="F300" s="64"/>
      <c r="G300" s="64" t="str">
        <f t="shared" si="100"/>
        <v/>
      </c>
      <c r="H300" s="65" t="str">
        <f t="shared" si="101"/>
        <v/>
      </c>
      <c r="I300" s="65" t="str">
        <f t="shared" si="102"/>
        <v/>
      </c>
      <c r="J300" s="66" t="str">
        <f t="shared" si="103"/>
        <v/>
      </c>
      <c r="K300" s="67"/>
      <c r="L300" s="64"/>
      <c r="M300" s="64" t="str">
        <f t="shared" si="104"/>
        <v/>
      </c>
      <c r="N300" s="65" t="str">
        <f t="shared" si="105"/>
        <v/>
      </c>
      <c r="O300" s="65" t="str">
        <f t="shared" si="106"/>
        <v/>
      </c>
      <c r="P300" s="66" t="str">
        <f t="shared" si="107"/>
        <v/>
      </c>
      <c r="Q300" s="67"/>
      <c r="R300" s="68"/>
      <c r="S300" s="1">
        <f t="shared" si="108"/>
        <v>0</v>
      </c>
      <c r="T300" s="1">
        <f t="shared" si="109"/>
        <v>0</v>
      </c>
      <c r="U300" s="1">
        <f t="shared" si="110"/>
        <v>0</v>
      </c>
      <c r="V300" s="1">
        <f t="shared" si="111"/>
        <v>0</v>
      </c>
    </row>
    <row r="301" spans="1:22" ht="14.65" customHeight="1" x14ac:dyDescent="0.2">
      <c r="B301" s="16">
        <v>8</v>
      </c>
      <c r="C301" s="63"/>
      <c r="D301" s="64"/>
      <c r="E301" s="64"/>
      <c r="F301" s="64"/>
      <c r="G301" s="64" t="str">
        <f t="shared" si="100"/>
        <v/>
      </c>
      <c r="H301" s="65" t="str">
        <f t="shared" si="101"/>
        <v/>
      </c>
      <c r="I301" s="65" t="str">
        <f t="shared" si="102"/>
        <v/>
      </c>
      <c r="J301" s="66" t="str">
        <f t="shared" si="103"/>
        <v/>
      </c>
      <c r="K301" s="67"/>
      <c r="L301" s="64"/>
      <c r="M301" s="64" t="str">
        <f t="shared" si="104"/>
        <v/>
      </c>
      <c r="N301" s="65" t="str">
        <f t="shared" si="105"/>
        <v/>
      </c>
      <c r="O301" s="65" t="str">
        <f t="shared" si="106"/>
        <v/>
      </c>
      <c r="P301" s="66" t="str">
        <f t="shared" si="107"/>
        <v/>
      </c>
      <c r="Q301" s="67"/>
      <c r="R301" s="68"/>
      <c r="S301" s="1">
        <f t="shared" si="108"/>
        <v>0</v>
      </c>
      <c r="T301" s="1">
        <f t="shared" si="109"/>
        <v>0</v>
      </c>
      <c r="U301" s="1">
        <f t="shared" si="110"/>
        <v>0</v>
      </c>
      <c r="V301" s="1">
        <f t="shared" si="111"/>
        <v>0</v>
      </c>
    </row>
    <row r="302" spans="1:22" ht="14.65" customHeight="1" x14ac:dyDescent="0.2">
      <c r="B302" s="16">
        <v>9</v>
      </c>
      <c r="C302" s="63"/>
      <c r="D302" s="64"/>
      <c r="E302" s="64"/>
      <c r="F302" s="64"/>
      <c r="G302" s="64" t="str">
        <f t="shared" si="100"/>
        <v/>
      </c>
      <c r="H302" s="65" t="str">
        <f t="shared" si="101"/>
        <v/>
      </c>
      <c r="I302" s="65" t="str">
        <f t="shared" si="102"/>
        <v/>
      </c>
      <c r="J302" s="66" t="str">
        <f t="shared" si="103"/>
        <v/>
      </c>
      <c r="K302" s="67"/>
      <c r="L302" s="64"/>
      <c r="M302" s="64" t="str">
        <f t="shared" si="104"/>
        <v/>
      </c>
      <c r="N302" s="65" t="str">
        <f t="shared" si="105"/>
        <v/>
      </c>
      <c r="O302" s="65" t="str">
        <f t="shared" si="106"/>
        <v/>
      </c>
      <c r="P302" s="66" t="str">
        <f t="shared" si="107"/>
        <v/>
      </c>
      <c r="Q302" s="67"/>
      <c r="R302" s="68"/>
      <c r="S302" s="1">
        <f t="shared" si="108"/>
        <v>0</v>
      </c>
      <c r="T302" s="1">
        <f t="shared" si="109"/>
        <v>0</v>
      </c>
      <c r="U302" s="1">
        <f t="shared" si="110"/>
        <v>0</v>
      </c>
      <c r="V302" s="1">
        <f t="shared" si="111"/>
        <v>0</v>
      </c>
    </row>
    <row r="303" spans="1:22" ht="14.65" customHeight="1" x14ac:dyDescent="0.2">
      <c r="B303" s="16">
        <v>10</v>
      </c>
      <c r="C303" s="63"/>
      <c r="D303" s="64"/>
      <c r="E303" s="64"/>
      <c r="F303" s="64"/>
      <c r="G303" s="64" t="str">
        <f t="shared" si="100"/>
        <v/>
      </c>
      <c r="H303" s="65" t="str">
        <f t="shared" si="101"/>
        <v/>
      </c>
      <c r="I303" s="65" t="str">
        <f t="shared" si="102"/>
        <v/>
      </c>
      <c r="J303" s="66" t="str">
        <f t="shared" si="103"/>
        <v/>
      </c>
      <c r="K303" s="67"/>
      <c r="L303" s="64"/>
      <c r="M303" s="64" t="str">
        <f t="shared" si="104"/>
        <v/>
      </c>
      <c r="N303" s="65" t="str">
        <f t="shared" si="105"/>
        <v/>
      </c>
      <c r="O303" s="65" t="str">
        <f t="shared" si="106"/>
        <v/>
      </c>
      <c r="P303" s="66" t="str">
        <f t="shared" si="107"/>
        <v/>
      </c>
      <c r="Q303" s="67"/>
      <c r="R303" s="68"/>
      <c r="S303" s="1">
        <f t="shared" si="108"/>
        <v>0</v>
      </c>
      <c r="T303" s="1">
        <f t="shared" si="109"/>
        <v>0</v>
      </c>
      <c r="U303" s="1">
        <f t="shared" si="110"/>
        <v>0</v>
      </c>
      <c r="V303" s="1">
        <f t="shared" si="111"/>
        <v>0</v>
      </c>
    </row>
    <row r="304" spans="1:22" ht="14.65" customHeight="1" x14ac:dyDescent="0.2">
      <c r="B304" s="16">
        <v>11</v>
      </c>
      <c r="C304" s="63"/>
      <c r="D304" s="64"/>
      <c r="E304" s="64"/>
      <c r="F304" s="64"/>
      <c r="G304" s="64" t="str">
        <f t="shared" si="100"/>
        <v/>
      </c>
      <c r="H304" s="65" t="str">
        <f t="shared" si="101"/>
        <v/>
      </c>
      <c r="I304" s="65" t="str">
        <f t="shared" si="102"/>
        <v/>
      </c>
      <c r="J304" s="66" t="str">
        <f t="shared" si="103"/>
        <v/>
      </c>
      <c r="K304" s="67"/>
      <c r="L304" s="64"/>
      <c r="M304" s="64" t="str">
        <f t="shared" si="104"/>
        <v/>
      </c>
      <c r="N304" s="65" t="str">
        <f t="shared" si="105"/>
        <v/>
      </c>
      <c r="O304" s="65" t="str">
        <f t="shared" si="106"/>
        <v/>
      </c>
      <c r="P304" s="66" t="str">
        <f t="shared" si="107"/>
        <v/>
      </c>
      <c r="Q304" s="67"/>
      <c r="R304" s="68"/>
      <c r="S304" s="1">
        <f t="shared" si="108"/>
        <v>0</v>
      </c>
      <c r="T304" s="1">
        <f t="shared" si="109"/>
        <v>0</v>
      </c>
      <c r="U304" s="1">
        <f t="shared" si="110"/>
        <v>0</v>
      </c>
      <c r="V304" s="1">
        <f t="shared" si="111"/>
        <v>0</v>
      </c>
    </row>
    <row r="305" spans="2:22" ht="14.65" customHeight="1" x14ac:dyDescent="0.2">
      <c r="B305" s="16">
        <v>12</v>
      </c>
      <c r="C305" s="63"/>
      <c r="D305" s="64"/>
      <c r="E305" s="64"/>
      <c r="F305" s="64"/>
      <c r="G305" s="64" t="str">
        <f t="shared" si="100"/>
        <v/>
      </c>
      <c r="H305" s="65" t="str">
        <f t="shared" si="101"/>
        <v/>
      </c>
      <c r="I305" s="65" t="str">
        <f t="shared" si="102"/>
        <v/>
      </c>
      <c r="J305" s="66" t="str">
        <f t="shared" si="103"/>
        <v/>
      </c>
      <c r="K305" s="67"/>
      <c r="L305" s="64"/>
      <c r="M305" s="64" t="str">
        <f t="shared" si="104"/>
        <v/>
      </c>
      <c r="N305" s="65" t="str">
        <f t="shared" si="105"/>
        <v/>
      </c>
      <c r="O305" s="65" t="str">
        <f t="shared" si="106"/>
        <v/>
      </c>
      <c r="P305" s="66" t="str">
        <f t="shared" si="107"/>
        <v/>
      </c>
      <c r="Q305" s="67"/>
      <c r="R305" s="68"/>
      <c r="S305" s="1">
        <f t="shared" si="108"/>
        <v>0</v>
      </c>
      <c r="T305" s="1">
        <f t="shared" si="109"/>
        <v>0</v>
      </c>
      <c r="U305" s="1">
        <f t="shared" si="110"/>
        <v>0</v>
      </c>
      <c r="V305" s="1">
        <f t="shared" si="111"/>
        <v>0</v>
      </c>
    </row>
    <row r="306" spans="2:22" ht="14.65" customHeight="1" x14ac:dyDescent="0.2">
      <c r="B306" s="16">
        <v>13</v>
      </c>
      <c r="C306" s="63"/>
      <c r="D306" s="64"/>
      <c r="E306" s="64"/>
      <c r="F306" s="64"/>
      <c r="G306" s="64" t="str">
        <f t="shared" si="100"/>
        <v/>
      </c>
      <c r="H306" s="65" t="str">
        <f t="shared" si="101"/>
        <v/>
      </c>
      <c r="I306" s="65" t="str">
        <f t="shared" si="102"/>
        <v/>
      </c>
      <c r="J306" s="66" t="str">
        <f t="shared" si="103"/>
        <v/>
      </c>
      <c r="K306" s="67"/>
      <c r="L306" s="64"/>
      <c r="M306" s="64" t="str">
        <f t="shared" si="104"/>
        <v/>
      </c>
      <c r="N306" s="65" t="str">
        <f t="shared" si="105"/>
        <v/>
      </c>
      <c r="O306" s="65" t="str">
        <f t="shared" si="106"/>
        <v/>
      </c>
      <c r="P306" s="66" t="str">
        <f t="shared" si="107"/>
        <v/>
      </c>
      <c r="Q306" s="67"/>
      <c r="R306" s="68"/>
      <c r="S306" s="1">
        <f t="shared" si="108"/>
        <v>0</v>
      </c>
      <c r="T306" s="1">
        <f t="shared" si="109"/>
        <v>0</v>
      </c>
      <c r="U306" s="1">
        <f t="shared" si="110"/>
        <v>0</v>
      </c>
      <c r="V306" s="1">
        <f t="shared" si="111"/>
        <v>0</v>
      </c>
    </row>
    <row r="307" spans="2:22" ht="14.65" customHeight="1" x14ac:dyDescent="0.2">
      <c r="B307" s="16">
        <v>14</v>
      </c>
      <c r="C307" s="63"/>
      <c r="D307" s="64"/>
      <c r="E307" s="64"/>
      <c r="F307" s="64"/>
      <c r="G307" s="64" t="str">
        <f t="shared" si="100"/>
        <v/>
      </c>
      <c r="H307" s="65" t="str">
        <f t="shared" si="101"/>
        <v/>
      </c>
      <c r="I307" s="65" t="str">
        <f t="shared" si="102"/>
        <v/>
      </c>
      <c r="J307" s="66" t="str">
        <f t="shared" si="103"/>
        <v/>
      </c>
      <c r="K307" s="67"/>
      <c r="L307" s="64"/>
      <c r="M307" s="64" t="str">
        <f t="shared" si="104"/>
        <v/>
      </c>
      <c r="N307" s="65" t="str">
        <f t="shared" si="105"/>
        <v/>
      </c>
      <c r="O307" s="65" t="str">
        <f t="shared" si="106"/>
        <v/>
      </c>
      <c r="P307" s="66" t="str">
        <f t="shared" si="107"/>
        <v/>
      </c>
      <c r="Q307" s="67"/>
      <c r="R307" s="68"/>
      <c r="S307" s="1">
        <f t="shared" si="108"/>
        <v>0</v>
      </c>
      <c r="T307" s="1">
        <f t="shared" si="109"/>
        <v>0</v>
      </c>
      <c r="U307" s="1">
        <f t="shared" si="110"/>
        <v>0</v>
      </c>
      <c r="V307" s="1">
        <f t="shared" si="111"/>
        <v>0</v>
      </c>
    </row>
    <row r="308" spans="2:22" ht="14.65" customHeight="1" x14ac:dyDescent="0.2">
      <c r="B308" s="16">
        <v>15</v>
      </c>
      <c r="C308" s="63"/>
      <c r="D308" s="64"/>
      <c r="E308" s="64"/>
      <c r="F308" s="64"/>
      <c r="G308" s="64" t="str">
        <f t="shared" si="100"/>
        <v/>
      </c>
      <c r="H308" s="65" t="str">
        <f t="shared" si="101"/>
        <v/>
      </c>
      <c r="I308" s="65" t="str">
        <f t="shared" si="102"/>
        <v/>
      </c>
      <c r="J308" s="66" t="str">
        <f t="shared" si="103"/>
        <v/>
      </c>
      <c r="K308" s="67"/>
      <c r="L308" s="64"/>
      <c r="M308" s="64" t="str">
        <f t="shared" si="104"/>
        <v/>
      </c>
      <c r="N308" s="65" t="str">
        <f t="shared" si="105"/>
        <v/>
      </c>
      <c r="O308" s="65" t="str">
        <f t="shared" si="106"/>
        <v/>
      </c>
      <c r="P308" s="66" t="str">
        <f t="shared" si="107"/>
        <v/>
      </c>
      <c r="Q308" s="67"/>
      <c r="R308" s="68"/>
      <c r="S308" s="1">
        <f t="shared" si="108"/>
        <v>0</v>
      </c>
      <c r="T308" s="1">
        <f t="shared" si="109"/>
        <v>0</v>
      </c>
      <c r="U308" s="1">
        <f t="shared" si="110"/>
        <v>0</v>
      </c>
      <c r="V308" s="1">
        <f t="shared" si="111"/>
        <v>0</v>
      </c>
    </row>
    <row r="309" spans="2:22" ht="14.65" customHeight="1" x14ac:dyDescent="0.2">
      <c r="B309" s="16">
        <v>16</v>
      </c>
      <c r="C309" s="63"/>
      <c r="D309" s="64"/>
      <c r="E309" s="64"/>
      <c r="F309" s="64"/>
      <c r="G309" s="64" t="str">
        <f t="shared" si="100"/>
        <v/>
      </c>
      <c r="H309" s="65" t="str">
        <f t="shared" si="101"/>
        <v/>
      </c>
      <c r="I309" s="65" t="str">
        <f t="shared" si="102"/>
        <v/>
      </c>
      <c r="J309" s="66" t="str">
        <f t="shared" si="103"/>
        <v/>
      </c>
      <c r="K309" s="67"/>
      <c r="L309" s="64"/>
      <c r="M309" s="64" t="str">
        <f t="shared" si="104"/>
        <v/>
      </c>
      <c r="N309" s="65" t="str">
        <f t="shared" si="105"/>
        <v/>
      </c>
      <c r="O309" s="65" t="str">
        <f t="shared" si="106"/>
        <v/>
      </c>
      <c r="P309" s="66" t="str">
        <f t="shared" si="107"/>
        <v/>
      </c>
      <c r="Q309" s="67"/>
      <c r="R309" s="68"/>
      <c r="S309" s="1">
        <f t="shared" si="108"/>
        <v>0</v>
      </c>
      <c r="T309" s="1">
        <f t="shared" si="109"/>
        <v>0</v>
      </c>
      <c r="U309" s="1">
        <f t="shared" si="110"/>
        <v>0</v>
      </c>
      <c r="V309" s="1">
        <f t="shared" si="111"/>
        <v>0</v>
      </c>
    </row>
    <row r="310" spans="2:22" ht="14.65" customHeight="1" x14ac:dyDescent="0.2">
      <c r="B310" s="16">
        <v>17</v>
      </c>
      <c r="C310" s="63"/>
      <c r="D310" s="64"/>
      <c r="E310" s="64"/>
      <c r="F310" s="64"/>
      <c r="G310" s="64" t="str">
        <f t="shared" si="100"/>
        <v/>
      </c>
      <c r="H310" s="65" t="str">
        <f t="shared" si="101"/>
        <v/>
      </c>
      <c r="I310" s="65" t="str">
        <f t="shared" si="102"/>
        <v/>
      </c>
      <c r="J310" s="66" t="str">
        <f t="shared" si="103"/>
        <v/>
      </c>
      <c r="K310" s="67"/>
      <c r="L310" s="64"/>
      <c r="M310" s="64" t="str">
        <f t="shared" si="104"/>
        <v/>
      </c>
      <c r="N310" s="65" t="str">
        <f t="shared" si="105"/>
        <v/>
      </c>
      <c r="O310" s="65" t="str">
        <f t="shared" si="106"/>
        <v/>
      </c>
      <c r="P310" s="66" t="str">
        <f t="shared" si="107"/>
        <v/>
      </c>
      <c r="Q310" s="67"/>
      <c r="R310" s="68"/>
      <c r="S310" s="1">
        <f t="shared" si="108"/>
        <v>0</v>
      </c>
      <c r="T310" s="1">
        <f t="shared" si="109"/>
        <v>0</v>
      </c>
      <c r="U310" s="1">
        <f t="shared" si="110"/>
        <v>0</v>
      </c>
      <c r="V310" s="1">
        <f t="shared" si="111"/>
        <v>0</v>
      </c>
    </row>
    <row r="311" spans="2:22" ht="14.65" customHeight="1" x14ac:dyDescent="0.2">
      <c r="B311" s="16">
        <v>18</v>
      </c>
      <c r="C311" s="63"/>
      <c r="D311" s="64"/>
      <c r="E311" s="64"/>
      <c r="F311" s="64"/>
      <c r="G311" s="64" t="str">
        <f t="shared" si="100"/>
        <v/>
      </c>
      <c r="H311" s="65" t="str">
        <f t="shared" si="101"/>
        <v/>
      </c>
      <c r="I311" s="65" t="str">
        <f t="shared" si="102"/>
        <v/>
      </c>
      <c r="J311" s="66" t="str">
        <f t="shared" si="103"/>
        <v/>
      </c>
      <c r="K311" s="67"/>
      <c r="L311" s="64"/>
      <c r="M311" s="64" t="str">
        <f t="shared" si="104"/>
        <v/>
      </c>
      <c r="N311" s="65" t="str">
        <f t="shared" si="105"/>
        <v/>
      </c>
      <c r="O311" s="65" t="str">
        <f t="shared" si="106"/>
        <v/>
      </c>
      <c r="P311" s="66" t="str">
        <f t="shared" si="107"/>
        <v/>
      </c>
      <c r="Q311" s="67"/>
      <c r="R311" s="68"/>
      <c r="S311" s="1">
        <f t="shared" si="108"/>
        <v>0</v>
      </c>
      <c r="T311" s="1">
        <f t="shared" si="109"/>
        <v>0</v>
      </c>
      <c r="U311" s="1">
        <f t="shared" si="110"/>
        <v>0</v>
      </c>
      <c r="V311" s="1">
        <f t="shared" si="111"/>
        <v>0</v>
      </c>
    </row>
    <row r="312" spans="2:22" ht="14.65" customHeight="1" x14ac:dyDescent="0.2">
      <c r="B312" s="16">
        <v>19</v>
      </c>
      <c r="C312" s="63"/>
      <c r="D312" s="64"/>
      <c r="E312" s="64"/>
      <c r="F312" s="64"/>
      <c r="G312" s="64" t="str">
        <f t="shared" si="100"/>
        <v/>
      </c>
      <c r="H312" s="65" t="str">
        <f t="shared" si="101"/>
        <v/>
      </c>
      <c r="I312" s="65" t="str">
        <f t="shared" si="102"/>
        <v/>
      </c>
      <c r="J312" s="66" t="str">
        <f t="shared" si="103"/>
        <v/>
      </c>
      <c r="K312" s="67"/>
      <c r="L312" s="64"/>
      <c r="M312" s="64" t="str">
        <f t="shared" si="104"/>
        <v/>
      </c>
      <c r="N312" s="65" t="str">
        <f t="shared" si="105"/>
        <v/>
      </c>
      <c r="O312" s="65" t="str">
        <f t="shared" si="106"/>
        <v/>
      </c>
      <c r="P312" s="66" t="str">
        <f t="shared" si="107"/>
        <v/>
      </c>
      <c r="Q312" s="67"/>
      <c r="R312" s="68"/>
      <c r="S312" s="1">
        <f t="shared" si="108"/>
        <v>0</v>
      </c>
      <c r="T312" s="1">
        <f t="shared" si="109"/>
        <v>0</v>
      </c>
      <c r="U312" s="1">
        <f t="shared" si="110"/>
        <v>0</v>
      </c>
      <c r="V312" s="1">
        <f t="shared" si="111"/>
        <v>0</v>
      </c>
    </row>
    <row r="313" spans="2:22" ht="14.65" customHeight="1" x14ac:dyDescent="0.2">
      <c r="B313" s="16">
        <v>20</v>
      </c>
      <c r="C313" s="63"/>
      <c r="D313" s="64"/>
      <c r="E313" s="64"/>
      <c r="F313" s="64"/>
      <c r="G313" s="64" t="str">
        <f t="shared" si="100"/>
        <v/>
      </c>
      <c r="H313" s="65" t="str">
        <f t="shared" si="101"/>
        <v/>
      </c>
      <c r="I313" s="65" t="str">
        <f t="shared" si="102"/>
        <v/>
      </c>
      <c r="J313" s="66" t="str">
        <f t="shared" si="103"/>
        <v/>
      </c>
      <c r="K313" s="67"/>
      <c r="L313" s="64"/>
      <c r="M313" s="64" t="str">
        <f t="shared" si="104"/>
        <v/>
      </c>
      <c r="N313" s="65" t="str">
        <f t="shared" si="105"/>
        <v/>
      </c>
      <c r="O313" s="65" t="str">
        <f t="shared" si="106"/>
        <v/>
      </c>
      <c r="P313" s="66" t="str">
        <f t="shared" si="107"/>
        <v/>
      </c>
      <c r="Q313" s="67"/>
      <c r="R313" s="68"/>
      <c r="S313" s="1">
        <f t="shared" si="108"/>
        <v>0</v>
      </c>
      <c r="T313" s="1">
        <f t="shared" si="109"/>
        <v>0</v>
      </c>
      <c r="U313" s="1">
        <f t="shared" si="110"/>
        <v>0</v>
      </c>
      <c r="V313" s="1">
        <f t="shared" si="111"/>
        <v>0</v>
      </c>
    </row>
    <row r="314" spans="2:22" ht="14.65" customHeight="1" x14ac:dyDescent="0.2">
      <c r="B314" s="16">
        <v>21</v>
      </c>
      <c r="C314" s="63"/>
      <c r="D314" s="64"/>
      <c r="E314" s="64"/>
      <c r="F314" s="64"/>
      <c r="G314" s="64" t="str">
        <f t="shared" si="100"/>
        <v/>
      </c>
      <c r="H314" s="65" t="str">
        <f t="shared" si="101"/>
        <v/>
      </c>
      <c r="I314" s="65" t="str">
        <f t="shared" si="102"/>
        <v/>
      </c>
      <c r="J314" s="66" t="str">
        <f t="shared" si="103"/>
        <v/>
      </c>
      <c r="K314" s="67"/>
      <c r="L314" s="64"/>
      <c r="M314" s="64" t="str">
        <f t="shared" si="104"/>
        <v/>
      </c>
      <c r="N314" s="65" t="str">
        <f t="shared" si="105"/>
        <v/>
      </c>
      <c r="O314" s="65" t="str">
        <f t="shared" si="106"/>
        <v/>
      </c>
      <c r="P314" s="66" t="str">
        <f t="shared" si="107"/>
        <v/>
      </c>
      <c r="Q314" s="67"/>
      <c r="R314" s="68"/>
      <c r="S314" s="1">
        <f t="shared" si="108"/>
        <v>0</v>
      </c>
      <c r="T314" s="1">
        <f t="shared" si="109"/>
        <v>0</v>
      </c>
      <c r="U314" s="1">
        <f t="shared" si="110"/>
        <v>0</v>
      </c>
      <c r="V314" s="1">
        <f t="shared" si="111"/>
        <v>0</v>
      </c>
    </row>
    <row r="315" spans="2:22" ht="14.65" customHeight="1" x14ac:dyDescent="0.2">
      <c r="B315" s="16">
        <v>22</v>
      </c>
      <c r="C315" s="63"/>
      <c r="D315" s="64"/>
      <c r="E315" s="64"/>
      <c r="F315" s="64"/>
      <c r="G315" s="64" t="str">
        <f t="shared" si="100"/>
        <v/>
      </c>
      <c r="H315" s="65" t="str">
        <f t="shared" si="101"/>
        <v/>
      </c>
      <c r="I315" s="65" t="str">
        <f t="shared" si="102"/>
        <v/>
      </c>
      <c r="J315" s="66" t="str">
        <f t="shared" si="103"/>
        <v/>
      </c>
      <c r="K315" s="67"/>
      <c r="L315" s="64"/>
      <c r="M315" s="64" t="str">
        <f t="shared" si="104"/>
        <v/>
      </c>
      <c r="N315" s="65" t="str">
        <f t="shared" si="105"/>
        <v/>
      </c>
      <c r="O315" s="65" t="str">
        <f t="shared" si="106"/>
        <v/>
      </c>
      <c r="P315" s="66" t="str">
        <f t="shared" si="107"/>
        <v/>
      </c>
      <c r="Q315" s="67"/>
      <c r="R315" s="68"/>
      <c r="S315" s="1">
        <f t="shared" si="108"/>
        <v>0</v>
      </c>
      <c r="T315" s="1">
        <f t="shared" si="109"/>
        <v>0</v>
      </c>
      <c r="U315" s="1">
        <f t="shared" si="110"/>
        <v>0</v>
      </c>
      <c r="V315" s="1">
        <f t="shared" si="111"/>
        <v>0</v>
      </c>
    </row>
    <row r="316" spans="2:22" ht="14.65" customHeight="1" x14ac:dyDescent="0.2">
      <c r="B316" s="16">
        <v>23</v>
      </c>
      <c r="C316" s="63"/>
      <c r="D316" s="64"/>
      <c r="E316" s="64"/>
      <c r="F316" s="64"/>
      <c r="G316" s="64" t="str">
        <f t="shared" si="100"/>
        <v/>
      </c>
      <c r="H316" s="65" t="str">
        <f t="shared" si="101"/>
        <v/>
      </c>
      <c r="I316" s="65" t="str">
        <f t="shared" si="102"/>
        <v/>
      </c>
      <c r="J316" s="66" t="str">
        <f t="shared" si="103"/>
        <v/>
      </c>
      <c r="K316" s="67"/>
      <c r="L316" s="64"/>
      <c r="M316" s="64" t="str">
        <f t="shared" si="104"/>
        <v/>
      </c>
      <c r="N316" s="65" t="str">
        <f t="shared" si="105"/>
        <v/>
      </c>
      <c r="O316" s="65" t="str">
        <f t="shared" si="106"/>
        <v/>
      </c>
      <c r="P316" s="66" t="str">
        <f t="shared" si="107"/>
        <v/>
      </c>
      <c r="Q316" s="67"/>
      <c r="R316" s="68"/>
      <c r="S316" s="1">
        <f t="shared" si="108"/>
        <v>0</v>
      </c>
      <c r="T316" s="1">
        <f t="shared" si="109"/>
        <v>0</v>
      </c>
      <c r="U316" s="1">
        <f t="shared" si="110"/>
        <v>0</v>
      </c>
      <c r="V316" s="1">
        <f t="shared" si="111"/>
        <v>0</v>
      </c>
    </row>
    <row r="317" spans="2:22" ht="14.65" customHeight="1" x14ac:dyDescent="0.2">
      <c r="B317" s="16">
        <v>24</v>
      </c>
      <c r="C317" s="63"/>
      <c r="D317" s="64"/>
      <c r="E317" s="64"/>
      <c r="F317" s="64"/>
      <c r="G317" s="64" t="str">
        <f t="shared" si="100"/>
        <v/>
      </c>
      <c r="H317" s="65" t="str">
        <f t="shared" si="101"/>
        <v/>
      </c>
      <c r="I317" s="65" t="str">
        <f t="shared" si="102"/>
        <v/>
      </c>
      <c r="J317" s="66" t="str">
        <f t="shared" si="103"/>
        <v/>
      </c>
      <c r="K317" s="67"/>
      <c r="L317" s="64"/>
      <c r="M317" s="64" t="str">
        <f t="shared" si="104"/>
        <v/>
      </c>
      <c r="N317" s="65" t="str">
        <f t="shared" si="105"/>
        <v/>
      </c>
      <c r="O317" s="65" t="str">
        <f t="shared" si="106"/>
        <v/>
      </c>
      <c r="P317" s="66" t="str">
        <f t="shared" si="107"/>
        <v/>
      </c>
      <c r="Q317" s="67"/>
      <c r="R317" s="68"/>
      <c r="S317" s="1">
        <f t="shared" si="108"/>
        <v>0</v>
      </c>
      <c r="T317" s="1">
        <f t="shared" si="109"/>
        <v>0</v>
      </c>
      <c r="U317" s="1">
        <f t="shared" si="110"/>
        <v>0</v>
      </c>
      <c r="V317" s="1">
        <f t="shared" si="111"/>
        <v>0</v>
      </c>
    </row>
    <row r="318" spans="2:22" ht="14.65" customHeight="1" x14ac:dyDescent="0.2">
      <c r="B318" s="16">
        <v>25</v>
      </c>
      <c r="C318" s="63"/>
      <c r="D318" s="64"/>
      <c r="E318" s="64"/>
      <c r="F318" s="64"/>
      <c r="G318" s="64" t="str">
        <f t="shared" si="100"/>
        <v/>
      </c>
      <c r="H318" s="65" t="str">
        <f t="shared" si="101"/>
        <v/>
      </c>
      <c r="I318" s="65" t="str">
        <f t="shared" si="102"/>
        <v/>
      </c>
      <c r="J318" s="66" t="str">
        <f t="shared" si="103"/>
        <v/>
      </c>
      <c r="K318" s="67"/>
      <c r="L318" s="64"/>
      <c r="M318" s="64" t="str">
        <f t="shared" si="104"/>
        <v/>
      </c>
      <c r="N318" s="65" t="str">
        <f t="shared" si="105"/>
        <v/>
      </c>
      <c r="O318" s="65" t="str">
        <f t="shared" si="106"/>
        <v/>
      </c>
      <c r="P318" s="66" t="str">
        <f t="shared" si="107"/>
        <v/>
      </c>
      <c r="Q318" s="67"/>
      <c r="R318" s="68"/>
      <c r="S318" s="1">
        <f t="shared" si="108"/>
        <v>0</v>
      </c>
      <c r="T318" s="1">
        <f t="shared" si="109"/>
        <v>0</v>
      </c>
      <c r="U318" s="1">
        <f t="shared" si="110"/>
        <v>0</v>
      </c>
      <c r="V318" s="1">
        <f t="shared" si="111"/>
        <v>0</v>
      </c>
    </row>
    <row r="319" spans="2:22" ht="14.65" customHeight="1" x14ac:dyDescent="0.2">
      <c r="B319" s="16">
        <v>26</v>
      </c>
      <c r="C319" s="63"/>
      <c r="D319" s="64"/>
      <c r="E319" s="64"/>
      <c r="F319" s="64"/>
      <c r="G319" s="64" t="str">
        <f t="shared" si="100"/>
        <v/>
      </c>
      <c r="H319" s="65" t="str">
        <f t="shared" si="101"/>
        <v/>
      </c>
      <c r="I319" s="65" t="str">
        <f t="shared" si="102"/>
        <v/>
      </c>
      <c r="J319" s="66" t="str">
        <f t="shared" si="103"/>
        <v/>
      </c>
      <c r="K319" s="67"/>
      <c r="L319" s="64"/>
      <c r="M319" s="64" t="str">
        <f t="shared" si="104"/>
        <v/>
      </c>
      <c r="N319" s="65" t="str">
        <f t="shared" si="105"/>
        <v/>
      </c>
      <c r="O319" s="65" t="str">
        <f t="shared" si="106"/>
        <v/>
      </c>
      <c r="P319" s="66" t="str">
        <f t="shared" si="107"/>
        <v/>
      </c>
      <c r="Q319" s="67"/>
      <c r="R319" s="68"/>
      <c r="S319" s="1">
        <f t="shared" si="108"/>
        <v>0</v>
      </c>
      <c r="T319" s="1">
        <f t="shared" si="109"/>
        <v>0</v>
      </c>
      <c r="U319" s="1">
        <f t="shared" si="110"/>
        <v>0</v>
      </c>
      <c r="V319" s="1">
        <f t="shared" si="111"/>
        <v>0</v>
      </c>
    </row>
    <row r="320" spans="2:22" ht="14.65" customHeight="1" x14ac:dyDescent="0.2">
      <c r="B320" s="16">
        <v>27</v>
      </c>
      <c r="C320" s="63"/>
      <c r="D320" s="64"/>
      <c r="E320" s="64"/>
      <c r="F320" s="64"/>
      <c r="G320" s="64" t="str">
        <f t="shared" si="100"/>
        <v/>
      </c>
      <c r="H320" s="65" t="str">
        <f t="shared" si="101"/>
        <v/>
      </c>
      <c r="I320" s="65" t="str">
        <f t="shared" si="102"/>
        <v/>
      </c>
      <c r="J320" s="66" t="str">
        <f t="shared" si="103"/>
        <v/>
      </c>
      <c r="K320" s="67"/>
      <c r="L320" s="64"/>
      <c r="M320" s="64" t="str">
        <f t="shared" si="104"/>
        <v/>
      </c>
      <c r="N320" s="65" t="str">
        <f t="shared" si="105"/>
        <v/>
      </c>
      <c r="O320" s="65" t="str">
        <f t="shared" si="106"/>
        <v/>
      </c>
      <c r="P320" s="66" t="str">
        <f t="shared" si="107"/>
        <v/>
      </c>
      <c r="Q320" s="67"/>
      <c r="R320" s="68"/>
      <c r="S320" s="1">
        <f t="shared" si="108"/>
        <v>0</v>
      </c>
      <c r="T320" s="1">
        <f t="shared" si="109"/>
        <v>0</v>
      </c>
      <c r="U320" s="1">
        <f t="shared" si="110"/>
        <v>0</v>
      </c>
      <c r="V320" s="1">
        <f t="shared" si="111"/>
        <v>0</v>
      </c>
    </row>
    <row r="321" spans="2:22" ht="14.65" customHeight="1" x14ac:dyDescent="0.2">
      <c r="B321" s="16">
        <v>28</v>
      </c>
      <c r="C321" s="63"/>
      <c r="D321" s="64"/>
      <c r="E321" s="64"/>
      <c r="F321" s="64"/>
      <c r="G321" s="64" t="str">
        <f t="shared" si="100"/>
        <v/>
      </c>
      <c r="H321" s="65" t="str">
        <f t="shared" si="101"/>
        <v/>
      </c>
      <c r="I321" s="65" t="str">
        <f t="shared" si="102"/>
        <v/>
      </c>
      <c r="J321" s="66" t="str">
        <f t="shared" si="103"/>
        <v/>
      </c>
      <c r="K321" s="67"/>
      <c r="L321" s="64"/>
      <c r="M321" s="64" t="str">
        <f t="shared" si="104"/>
        <v/>
      </c>
      <c r="N321" s="65" t="str">
        <f t="shared" si="105"/>
        <v/>
      </c>
      <c r="O321" s="65" t="str">
        <f t="shared" si="106"/>
        <v/>
      </c>
      <c r="P321" s="66" t="str">
        <f t="shared" si="107"/>
        <v/>
      </c>
      <c r="Q321" s="67"/>
      <c r="R321" s="68"/>
      <c r="S321" s="1">
        <f t="shared" si="108"/>
        <v>0</v>
      </c>
      <c r="T321" s="1">
        <f t="shared" si="109"/>
        <v>0</v>
      </c>
      <c r="U321" s="1">
        <f t="shared" si="110"/>
        <v>0</v>
      </c>
      <c r="V321" s="1">
        <f t="shared" si="111"/>
        <v>0</v>
      </c>
    </row>
    <row r="322" spans="2:22" ht="14.65" customHeight="1" x14ac:dyDescent="0.2">
      <c r="B322" s="16">
        <v>29</v>
      </c>
      <c r="C322" s="63"/>
      <c r="D322" s="64"/>
      <c r="E322" s="64"/>
      <c r="F322" s="64"/>
      <c r="G322" s="64" t="str">
        <f t="shared" si="100"/>
        <v/>
      </c>
      <c r="H322" s="65" t="str">
        <f t="shared" si="101"/>
        <v/>
      </c>
      <c r="I322" s="65" t="str">
        <f t="shared" si="102"/>
        <v/>
      </c>
      <c r="J322" s="66" t="str">
        <f t="shared" si="103"/>
        <v/>
      </c>
      <c r="K322" s="67"/>
      <c r="L322" s="64"/>
      <c r="M322" s="64" t="str">
        <f t="shared" si="104"/>
        <v/>
      </c>
      <c r="N322" s="65" t="str">
        <f t="shared" si="105"/>
        <v/>
      </c>
      <c r="O322" s="65" t="str">
        <f t="shared" si="106"/>
        <v/>
      </c>
      <c r="P322" s="66" t="str">
        <f t="shared" si="107"/>
        <v/>
      </c>
      <c r="Q322" s="67"/>
      <c r="R322" s="68"/>
      <c r="S322" s="1">
        <f t="shared" si="108"/>
        <v>0</v>
      </c>
      <c r="T322" s="1">
        <f t="shared" si="109"/>
        <v>0</v>
      </c>
      <c r="U322" s="1">
        <f t="shared" si="110"/>
        <v>0</v>
      </c>
      <c r="V322" s="1">
        <f t="shared" si="111"/>
        <v>0</v>
      </c>
    </row>
    <row r="323" spans="2:22" ht="14.65" customHeight="1" x14ac:dyDescent="0.2">
      <c r="B323" s="50">
        <v>30</v>
      </c>
      <c r="C323" s="51"/>
      <c r="D323" s="52"/>
      <c r="E323" s="52"/>
      <c r="F323" s="52"/>
      <c r="G323" s="52" t="str">
        <f t="shared" si="100"/>
        <v/>
      </c>
      <c r="H323" s="53" t="str">
        <f t="shared" si="101"/>
        <v/>
      </c>
      <c r="I323" s="53" t="str">
        <f t="shared" si="102"/>
        <v/>
      </c>
      <c r="J323" s="54" t="str">
        <f t="shared" si="103"/>
        <v/>
      </c>
      <c r="K323" s="55"/>
      <c r="L323" s="52"/>
      <c r="M323" s="52" t="str">
        <f t="shared" si="104"/>
        <v/>
      </c>
      <c r="N323" s="53" t="str">
        <f t="shared" si="105"/>
        <v/>
      </c>
      <c r="O323" s="53" t="str">
        <f t="shared" si="106"/>
        <v/>
      </c>
      <c r="P323" s="54" t="str">
        <f t="shared" si="107"/>
        <v/>
      </c>
      <c r="Q323" s="55"/>
      <c r="R323" s="56"/>
      <c r="S323" s="1">
        <f t="shared" si="108"/>
        <v>0</v>
      </c>
      <c r="T323" s="1">
        <f t="shared" si="109"/>
        <v>0</v>
      </c>
      <c r="U323" s="1">
        <f t="shared" si="110"/>
        <v>0</v>
      </c>
      <c r="V323" s="1">
        <f t="shared" si="111"/>
        <v>0</v>
      </c>
    </row>
    <row r="324" spans="2:22" s="8" customFormat="1" ht="19.5" customHeight="1" x14ac:dyDescent="0.2"/>
  </sheetData>
  <mergeCells count="72">
    <mergeCell ref="A289:R289"/>
    <mergeCell ref="C292:C293"/>
    <mergeCell ref="D292:D293"/>
    <mergeCell ref="E292:J292"/>
    <mergeCell ref="K292:P292"/>
    <mergeCell ref="B292:B293"/>
    <mergeCell ref="E290:F290"/>
    <mergeCell ref="K291:L291"/>
    <mergeCell ref="A253:R253"/>
    <mergeCell ref="C256:C257"/>
    <mergeCell ref="D256:D257"/>
    <mergeCell ref="E256:J256"/>
    <mergeCell ref="K256:P256"/>
    <mergeCell ref="B256:B257"/>
    <mergeCell ref="E254:F254"/>
    <mergeCell ref="K255:L255"/>
    <mergeCell ref="A217:R217"/>
    <mergeCell ref="C220:C221"/>
    <mergeCell ref="D220:D221"/>
    <mergeCell ref="E220:J220"/>
    <mergeCell ref="K220:P220"/>
    <mergeCell ref="B220:B221"/>
    <mergeCell ref="E218:F218"/>
    <mergeCell ref="K219:L219"/>
    <mergeCell ref="A181:R181"/>
    <mergeCell ref="C184:C185"/>
    <mergeCell ref="D184:D185"/>
    <mergeCell ref="E184:J184"/>
    <mergeCell ref="K184:P184"/>
    <mergeCell ref="B184:B185"/>
    <mergeCell ref="E182:F182"/>
    <mergeCell ref="K183:L183"/>
    <mergeCell ref="A145:R145"/>
    <mergeCell ref="C148:C149"/>
    <mergeCell ref="D148:D149"/>
    <mergeCell ref="E148:J148"/>
    <mergeCell ref="K148:P148"/>
    <mergeCell ref="B148:B149"/>
    <mergeCell ref="E146:F146"/>
    <mergeCell ref="K147:L147"/>
    <mergeCell ref="A109:R109"/>
    <mergeCell ref="C112:C113"/>
    <mergeCell ref="D112:D113"/>
    <mergeCell ref="E112:J112"/>
    <mergeCell ref="K112:P112"/>
    <mergeCell ref="B112:B113"/>
    <mergeCell ref="E110:F110"/>
    <mergeCell ref="K111:L111"/>
    <mergeCell ref="A73:R73"/>
    <mergeCell ref="C76:C77"/>
    <mergeCell ref="D76:D77"/>
    <mergeCell ref="E76:J76"/>
    <mergeCell ref="K76:P76"/>
    <mergeCell ref="B76:B77"/>
    <mergeCell ref="E74:F74"/>
    <mergeCell ref="K75:L75"/>
    <mergeCell ref="A37:R37"/>
    <mergeCell ref="C40:C41"/>
    <mergeCell ref="D40:D41"/>
    <mergeCell ref="E40:J40"/>
    <mergeCell ref="K40:P40"/>
    <mergeCell ref="B40:B41"/>
    <mergeCell ref="E38:F38"/>
    <mergeCell ref="K39:L39"/>
    <mergeCell ref="A1:R1"/>
    <mergeCell ref="C4:C5"/>
    <mergeCell ref="D4:D5"/>
    <mergeCell ref="E4:J4"/>
    <mergeCell ref="K4:P4"/>
    <mergeCell ref="B4:B5"/>
    <mergeCell ref="E2:F2"/>
    <mergeCell ref="K3:L3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horizontalDpi="1200" verticalDpi="1200" r:id="rId1"/>
  <headerFooter alignWithMargins="0">
    <oddHeader>&amp;L&amp;"Arial Black,Normal"&amp;12FATTO&amp;"Arial,Negrito" &amp;"Times New Roman,Itálico"&amp;10Consultoria e Sistemas&amp;R&amp;"Tahoma,Normal"www.fattoCS.com.br</oddHeader>
    <oddFooter>&amp;L&amp;"Tahoma,Normal"&amp;8    Copyright © 1999-2002 FATTO Consultoria e Sistemas ltda. Todos os direitos reservados&amp;R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75D3-EE7B-4146-B5DD-486486799098}">
  <dimension ref="A1:AV30"/>
  <sheetViews>
    <sheetView showGridLines="0" view="pageBreakPreview" zoomScaleNormal="75" zoomScaleSheetLayoutView="100" workbookViewId="0">
      <selection activeCell="G28" sqref="G28"/>
    </sheetView>
  </sheetViews>
  <sheetFormatPr defaultRowHeight="12.75" x14ac:dyDescent="0.2"/>
  <cols>
    <col min="1" max="1" width="4.42578125" style="1" customWidth="1"/>
    <col min="2" max="2" width="4.85546875" style="1" customWidth="1"/>
    <col min="3" max="5" width="9.140625" style="1"/>
    <col min="6" max="6" width="15.42578125" style="1" customWidth="1"/>
    <col min="7" max="8" width="9.140625" style="1"/>
    <col min="9" max="9" width="5.5703125" style="1" customWidth="1"/>
    <col min="10" max="15" width="9.140625" style="1"/>
    <col min="16" max="16" width="6.7109375" style="1" customWidth="1"/>
    <col min="17" max="16384" width="9.140625" style="1"/>
  </cols>
  <sheetData>
    <row r="1" spans="1:48" ht="15" customHeight="1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17"/>
    </row>
    <row r="2" spans="1:48" ht="12.75" customHeight="1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18"/>
    </row>
    <row r="3" spans="1:48" ht="6.75" customHeight="1" x14ac:dyDescent="0.2"/>
    <row r="4" spans="1:48" ht="17.25" customHeight="1" x14ac:dyDescent="0.2">
      <c r="A4" s="83" t="s">
        <v>63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6"/>
      <c r="S4" s="6"/>
    </row>
    <row r="5" spans="1:48" ht="17.25" customHeight="1" x14ac:dyDescent="0.2">
      <c r="A5" s="6"/>
      <c r="B5" s="13" t="str">
        <f>CONCATENATE("Projeto  : ", Projeto)</f>
        <v>Projeto  : HouseHub</v>
      </c>
      <c r="C5" s="13"/>
      <c r="D5" s="32"/>
      <c r="E5" s="32"/>
      <c r="F5" s="13"/>
      <c r="G5" s="10" t="s">
        <v>4</v>
      </c>
      <c r="H5" s="74">
        <f>Data</f>
        <v>45755</v>
      </c>
      <c r="I5" s="10" t="str">
        <f>CONCATENATE("Revisor : ",Revisor)</f>
        <v>Revisor : Kauã de Oliveira Santos Menezes</v>
      </c>
      <c r="J5" s="13"/>
      <c r="K5" s="13"/>
      <c r="L5" s="13"/>
      <c r="M5" s="13"/>
      <c r="N5" s="13"/>
      <c r="O5" s="13"/>
      <c r="P5" s="13"/>
      <c r="Q5" s="19"/>
      <c r="R5" s="19"/>
      <c r="S5" s="6"/>
    </row>
    <row r="6" spans="1:48" ht="17.25" customHeight="1" x14ac:dyDescent="0.2">
      <c r="A6" s="6"/>
      <c r="B6" s="13" t="str">
        <f>CONCATENATE("Responsável : ", Responsável)</f>
        <v>Responsável : Walter Henrique Dos Anjos Santos</v>
      </c>
      <c r="C6" s="37"/>
      <c r="D6" s="15"/>
      <c r="E6" s="15"/>
      <c r="F6" s="11"/>
      <c r="G6" s="44"/>
      <c r="H6" s="15"/>
      <c r="I6" s="10" t="s">
        <v>81</v>
      </c>
      <c r="J6" s="15"/>
      <c r="K6" s="75">
        <f>Revisão</f>
        <v>45755</v>
      </c>
      <c r="L6" s="15"/>
      <c r="M6" s="15"/>
      <c r="N6" s="15"/>
      <c r="O6" s="15"/>
      <c r="P6" s="15"/>
      <c r="Q6" s="19"/>
      <c r="R6" s="19"/>
      <c r="S6" s="6"/>
    </row>
    <row r="7" spans="1:48" ht="17.25" customHeight="1" x14ac:dyDescent="0.2">
      <c r="A7" s="6"/>
      <c r="B7" s="40"/>
      <c r="C7" s="41"/>
      <c r="D7" s="41"/>
      <c r="E7" s="41"/>
      <c r="F7" s="41"/>
      <c r="G7" s="41"/>
      <c r="H7" s="42"/>
      <c r="I7" s="41"/>
      <c r="J7" s="41"/>
      <c r="K7" s="41"/>
      <c r="L7" s="41"/>
      <c r="M7" s="41"/>
      <c r="N7" s="41"/>
      <c r="O7" s="41"/>
      <c r="P7" s="41"/>
      <c r="Q7" s="38"/>
      <c r="R7" s="38"/>
      <c r="S7" s="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17.25" customHeight="1" x14ac:dyDescent="0.2">
      <c r="A8" s="6"/>
      <c r="B8" s="97" t="s">
        <v>87</v>
      </c>
      <c r="C8" s="97"/>
      <c r="D8" s="97"/>
      <c r="E8" s="97"/>
      <c r="F8" s="97"/>
      <c r="G8" s="97"/>
      <c r="H8" s="98"/>
      <c r="I8" s="96" t="s">
        <v>88</v>
      </c>
      <c r="J8" s="97"/>
      <c r="K8" s="97"/>
      <c r="L8" s="97"/>
      <c r="M8" s="97"/>
      <c r="N8" s="97"/>
      <c r="O8" s="97"/>
      <c r="P8" s="97"/>
      <c r="Q8" s="39"/>
      <c r="R8" s="39"/>
      <c r="S8" s="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17.25" customHeight="1" x14ac:dyDescent="0.2">
      <c r="A9" s="6"/>
      <c r="B9" s="6"/>
      <c r="C9" s="6"/>
      <c r="D9" s="6"/>
      <c r="E9" s="6"/>
      <c r="F9" s="6"/>
      <c r="G9" s="6"/>
      <c r="H9" s="43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48" x14ac:dyDescent="0.2">
      <c r="H10" s="30"/>
    </row>
    <row r="11" spans="1:48" x14ac:dyDescent="0.2">
      <c r="C11" s="48" t="s">
        <v>48</v>
      </c>
      <c r="D11" s="32"/>
      <c r="E11" s="32"/>
      <c r="F11" s="32"/>
      <c r="G11" s="49" t="s">
        <v>85</v>
      </c>
      <c r="H11" s="30"/>
      <c r="J11" s="48" t="s">
        <v>48</v>
      </c>
      <c r="K11" s="32"/>
      <c r="L11" s="32"/>
      <c r="M11" s="32"/>
      <c r="N11" s="32"/>
      <c r="O11" s="49" t="s">
        <v>85</v>
      </c>
    </row>
    <row r="12" spans="1:48" x14ac:dyDescent="0.2">
      <c r="C12" s="25" t="s">
        <v>66</v>
      </c>
      <c r="D12" s="26"/>
      <c r="E12" s="26"/>
      <c r="F12" s="27"/>
      <c r="G12" s="46"/>
      <c r="H12" s="30"/>
      <c r="J12" s="25" t="s">
        <v>66</v>
      </c>
      <c r="K12" s="26"/>
      <c r="L12" s="26"/>
      <c r="M12" s="26"/>
      <c r="N12" s="27"/>
      <c r="O12" s="46"/>
    </row>
    <row r="13" spans="1:48" x14ac:dyDescent="0.2">
      <c r="C13" s="28" t="s">
        <v>67</v>
      </c>
      <c r="D13" s="2"/>
      <c r="E13" s="2"/>
      <c r="F13" s="30"/>
      <c r="G13" s="46"/>
      <c r="H13" s="30"/>
      <c r="J13" s="28" t="s">
        <v>67</v>
      </c>
      <c r="K13" s="2"/>
      <c r="L13" s="2"/>
      <c r="M13" s="2"/>
      <c r="N13" s="30"/>
      <c r="O13" s="46"/>
    </row>
    <row r="14" spans="1:48" x14ac:dyDescent="0.2">
      <c r="C14" s="28" t="s">
        <v>47</v>
      </c>
      <c r="D14" s="2"/>
      <c r="E14" s="2"/>
      <c r="F14" s="30"/>
      <c r="G14" s="46"/>
      <c r="H14" s="30"/>
      <c r="J14" s="28" t="s">
        <v>47</v>
      </c>
      <c r="K14" s="2"/>
      <c r="L14" s="2"/>
      <c r="M14" s="2"/>
      <c r="N14" s="30"/>
      <c r="O14" s="46"/>
    </row>
    <row r="15" spans="1:48" x14ac:dyDescent="0.2">
      <c r="C15" s="28" t="s">
        <v>68</v>
      </c>
      <c r="D15" s="2"/>
      <c r="E15" s="2"/>
      <c r="F15" s="30"/>
      <c r="G15" s="46"/>
      <c r="H15" s="30"/>
      <c r="J15" s="28" t="s">
        <v>68</v>
      </c>
      <c r="K15" s="2"/>
      <c r="L15" s="2"/>
      <c r="M15" s="2"/>
      <c r="N15" s="30"/>
      <c r="O15" s="46"/>
    </row>
    <row r="16" spans="1:48" x14ac:dyDescent="0.2">
      <c r="C16" s="28" t="s">
        <v>69</v>
      </c>
      <c r="D16" s="2"/>
      <c r="E16" s="2"/>
      <c r="F16" s="30"/>
      <c r="G16" s="46"/>
      <c r="H16" s="30"/>
      <c r="J16" s="28" t="s">
        <v>69</v>
      </c>
      <c r="K16" s="2"/>
      <c r="L16" s="2"/>
      <c r="M16" s="2"/>
      <c r="N16" s="30"/>
      <c r="O16" s="46"/>
    </row>
    <row r="17" spans="3:15" x14ac:dyDescent="0.2">
      <c r="C17" s="28" t="s">
        <v>70</v>
      </c>
      <c r="D17" s="2"/>
      <c r="E17" s="2"/>
      <c r="F17" s="30"/>
      <c r="G17" s="46"/>
      <c r="H17" s="30"/>
      <c r="J17" s="28" t="s">
        <v>70</v>
      </c>
      <c r="K17" s="2"/>
      <c r="L17" s="2"/>
      <c r="M17" s="2"/>
      <c r="N17" s="30"/>
      <c r="O17" s="46"/>
    </row>
    <row r="18" spans="3:15" x14ac:dyDescent="0.2">
      <c r="C18" s="28" t="s">
        <v>71</v>
      </c>
      <c r="D18" s="2"/>
      <c r="E18" s="2"/>
      <c r="F18" s="30"/>
      <c r="G18" s="46"/>
      <c r="H18" s="30"/>
      <c r="J18" s="28" t="s">
        <v>71</v>
      </c>
      <c r="K18" s="2"/>
      <c r="L18" s="2"/>
      <c r="M18" s="2"/>
      <c r="N18" s="30"/>
      <c r="O18" s="46"/>
    </row>
    <row r="19" spans="3:15" x14ac:dyDescent="0.2">
      <c r="C19" s="28" t="s">
        <v>72</v>
      </c>
      <c r="D19" s="2"/>
      <c r="E19" s="2"/>
      <c r="F19" s="30"/>
      <c r="G19" s="46"/>
      <c r="H19" s="30"/>
      <c r="J19" s="28" t="s">
        <v>72</v>
      </c>
      <c r="K19" s="2"/>
      <c r="L19" s="2"/>
      <c r="M19" s="2"/>
      <c r="N19" s="30"/>
      <c r="O19" s="46"/>
    </row>
    <row r="20" spans="3:15" x14ac:dyDescent="0.2">
      <c r="C20" s="28" t="s">
        <v>73</v>
      </c>
      <c r="D20" s="2"/>
      <c r="E20" s="2"/>
      <c r="F20" s="30"/>
      <c r="G20" s="46"/>
      <c r="H20" s="30"/>
      <c r="J20" s="28" t="s">
        <v>73</v>
      </c>
      <c r="K20" s="2"/>
      <c r="L20" s="2"/>
      <c r="M20" s="2"/>
      <c r="N20" s="30"/>
      <c r="O20" s="46"/>
    </row>
    <row r="21" spans="3:15" x14ac:dyDescent="0.2">
      <c r="C21" s="28" t="s">
        <v>74</v>
      </c>
      <c r="D21" s="2"/>
      <c r="E21" s="2"/>
      <c r="F21" s="30"/>
      <c r="G21" s="46"/>
      <c r="H21" s="30"/>
      <c r="J21" s="28" t="s">
        <v>74</v>
      </c>
      <c r="K21" s="2"/>
      <c r="L21" s="2"/>
      <c r="M21" s="2"/>
      <c r="N21" s="30"/>
      <c r="O21" s="46"/>
    </row>
    <row r="22" spans="3:15" x14ac:dyDescent="0.2">
      <c r="C22" s="28" t="s">
        <v>75</v>
      </c>
      <c r="D22" s="2"/>
      <c r="E22" s="2"/>
      <c r="F22" s="30"/>
      <c r="G22" s="46"/>
      <c r="H22" s="30"/>
      <c r="J22" s="28" t="s">
        <v>75</v>
      </c>
      <c r="K22" s="2"/>
      <c r="L22" s="2"/>
      <c r="M22" s="2"/>
      <c r="N22" s="30"/>
      <c r="O22" s="46"/>
    </row>
    <row r="23" spans="3:15" x14ac:dyDescent="0.2">
      <c r="C23" s="28" t="s">
        <v>76</v>
      </c>
      <c r="D23" s="2"/>
      <c r="E23" s="2"/>
      <c r="F23" s="30"/>
      <c r="G23" s="46"/>
      <c r="H23" s="30"/>
      <c r="J23" s="28" t="s">
        <v>76</v>
      </c>
      <c r="K23" s="2"/>
      <c r="L23" s="2"/>
      <c r="M23" s="2"/>
      <c r="N23" s="30"/>
      <c r="O23" s="46"/>
    </row>
    <row r="24" spans="3:15" x14ac:dyDescent="0.2">
      <c r="C24" s="28" t="s">
        <v>77</v>
      </c>
      <c r="D24" s="2"/>
      <c r="E24" s="2"/>
      <c r="F24" s="30"/>
      <c r="G24" s="46"/>
      <c r="H24" s="30"/>
      <c r="J24" s="28" t="s">
        <v>77</v>
      </c>
      <c r="K24" s="2"/>
      <c r="L24" s="2"/>
      <c r="M24" s="2"/>
      <c r="N24" s="30"/>
      <c r="O24" s="46"/>
    </row>
    <row r="25" spans="3:15" x14ac:dyDescent="0.2">
      <c r="C25" s="31" t="s">
        <v>78</v>
      </c>
      <c r="D25" s="29"/>
      <c r="E25" s="29"/>
      <c r="F25" s="33"/>
      <c r="G25" s="47"/>
      <c r="H25" s="30"/>
      <c r="J25" s="31" t="s">
        <v>78</v>
      </c>
      <c r="K25" s="29"/>
      <c r="L25" s="29"/>
      <c r="M25" s="29"/>
      <c r="N25" s="33"/>
      <c r="O25" s="47"/>
    </row>
    <row r="26" spans="3:15" x14ac:dyDescent="0.2">
      <c r="H26" s="30"/>
    </row>
    <row r="27" spans="3:15" x14ac:dyDescent="0.2">
      <c r="C27" s="1" t="s">
        <v>79</v>
      </c>
      <c r="G27" s="45">
        <f>SUM(G12:G25)</f>
        <v>0</v>
      </c>
      <c r="H27" s="30"/>
      <c r="J27" s="1" t="s">
        <v>79</v>
      </c>
      <c r="O27" s="45">
        <f>SUM(O12:O25)</f>
        <v>0</v>
      </c>
    </row>
    <row r="28" spans="3:15" x14ac:dyDescent="0.2">
      <c r="C28" s="1" t="s">
        <v>46</v>
      </c>
      <c r="G28" s="76">
        <f>(G27*0.01)+0.65</f>
        <v>0.65</v>
      </c>
      <c r="H28" s="30"/>
      <c r="J28" s="1" t="s">
        <v>46</v>
      </c>
      <c r="O28" s="76">
        <f>(O27*0.01)+0.65</f>
        <v>0.65</v>
      </c>
    </row>
    <row r="29" spans="3:15" x14ac:dyDescent="0.2">
      <c r="H29" s="30"/>
    </row>
    <row r="30" spans="3:15" x14ac:dyDescent="0.2">
      <c r="H30" s="30"/>
    </row>
  </sheetData>
  <mergeCells count="5">
    <mergeCell ref="I8:P8"/>
    <mergeCell ref="B8:H8"/>
    <mergeCell ref="A1:Q1"/>
    <mergeCell ref="A2:Q2"/>
    <mergeCell ref="A4:Q4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r:id="rId1"/>
  <headerFooter alignWithMargins="0">
    <oddHeader>&amp;L&amp;"Arial Black,Normal Negrito"&amp;12FATTO&amp;"Arial,Normal"&amp;10 &amp;"Times New Roman,Itálico"Consultoria e Sistemas&amp;Rwww.fattoCS.com.br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AF91-5CF3-462F-B65C-A2AE321BAF0E}">
  <sheetPr codeName="Plan3"/>
  <dimension ref="A1:L46"/>
  <sheetViews>
    <sheetView showGridLines="0" tabSelected="1" view="pageBreakPreview" zoomScale="80" zoomScaleNormal="100" workbookViewId="0">
      <selection activeCell="D6" sqref="D6"/>
    </sheetView>
  </sheetViews>
  <sheetFormatPr defaultRowHeight="12.75" x14ac:dyDescent="0.2"/>
  <cols>
    <col min="1" max="1" width="10.85546875" style="1" customWidth="1"/>
    <col min="2" max="2" width="2.85546875" style="1" customWidth="1"/>
    <col min="3" max="3" width="9.140625" style="1"/>
    <col min="4" max="4" width="4.42578125" style="1" customWidth="1"/>
    <col min="5" max="5" width="2.140625" style="1" customWidth="1"/>
    <col min="6" max="6" width="9.140625" style="1"/>
    <col min="7" max="7" width="8.28515625" style="1" customWidth="1"/>
    <col min="8" max="8" width="13.28515625" style="1" customWidth="1"/>
    <col min="9" max="9" width="2.7109375" style="1" customWidth="1"/>
    <col min="10" max="10" width="9.85546875" style="1" customWidth="1"/>
    <col min="11" max="11" width="8" style="1" customWidth="1"/>
    <col min="12" max="12" width="11.140625" style="1" customWidth="1"/>
    <col min="13" max="16384" width="9.140625" style="1"/>
  </cols>
  <sheetData>
    <row r="1" spans="1:12" x14ac:dyDescent="0.2">
      <c r="A1" s="23"/>
      <c r="B1" s="3"/>
      <c r="C1" s="3"/>
      <c r="D1" s="3"/>
      <c r="E1" s="3"/>
      <c r="F1" s="3"/>
      <c r="G1" s="3"/>
      <c r="H1" s="3"/>
      <c r="I1" s="3"/>
      <c r="J1" s="3"/>
      <c r="K1" s="3"/>
      <c r="L1" s="2"/>
    </row>
    <row r="2" spans="1:12" x14ac:dyDescent="0.2">
      <c r="A2" s="2"/>
      <c r="B2" s="99" t="s">
        <v>65</v>
      </c>
      <c r="C2" s="99"/>
      <c r="D2" s="99"/>
      <c r="E2" s="99"/>
      <c r="F2" s="99"/>
      <c r="G2" s="99"/>
      <c r="H2" s="99"/>
      <c r="I2" s="99"/>
      <c r="J2" s="99"/>
      <c r="K2" s="99"/>
      <c r="L2" s="2"/>
    </row>
    <row r="3" spans="1:12" ht="6" customHeight="1" x14ac:dyDescent="0.2"/>
    <row r="4" spans="1:12" ht="25.5" x14ac:dyDescent="0.2">
      <c r="B4" s="101" t="s">
        <v>22</v>
      </c>
      <c r="C4" s="102"/>
      <c r="D4" s="100" t="s">
        <v>21</v>
      </c>
      <c r="E4" s="100"/>
      <c r="F4" s="100"/>
      <c r="G4" s="100"/>
      <c r="H4" s="24" t="s">
        <v>20</v>
      </c>
      <c r="I4" s="102" t="s">
        <v>19</v>
      </c>
      <c r="J4" s="102"/>
      <c r="K4" s="103"/>
    </row>
    <row r="5" spans="1:12" x14ac:dyDescent="0.2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1:12" x14ac:dyDescent="0.2">
      <c r="B6" s="28"/>
      <c r="C6" s="2" t="s">
        <v>5</v>
      </c>
      <c r="D6" s="29">
        <f>COUNTIF(CF,"EEL")</f>
        <v>9</v>
      </c>
      <c r="E6" s="2"/>
      <c r="F6" s="2" t="s">
        <v>9</v>
      </c>
      <c r="G6" s="2" t="s">
        <v>15</v>
      </c>
      <c r="H6" s="29">
        <f>D6*3</f>
        <v>27</v>
      </c>
      <c r="I6" s="2"/>
      <c r="J6" s="2"/>
      <c r="K6" s="30"/>
    </row>
    <row r="7" spans="1:12" x14ac:dyDescent="0.2">
      <c r="B7" s="28"/>
      <c r="C7" s="2"/>
      <c r="D7" s="29">
        <f>COUNTIF(CF,"EEA")</f>
        <v>5</v>
      </c>
      <c r="E7" s="2"/>
      <c r="F7" s="2" t="s">
        <v>10</v>
      </c>
      <c r="G7" s="2" t="s">
        <v>12</v>
      </c>
      <c r="H7" s="29">
        <f>D7*4</f>
        <v>20</v>
      </c>
      <c r="I7" s="2"/>
      <c r="J7" s="2"/>
      <c r="K7" s="30"/>
    </row>
    <row r="8" spans="1:12" x14ac:dyDescent="0.2">
      <c r="B8" s="28"/>
      <c r="C8" s="2"/>
      <c r="D8" s="29">
        <f>COUNTIF(CF,"EEH")</f>
        <v>4</v>
      </c>
      <c r="E8" s="2"/>
      <c r="F8" s="2" t="s">
        <v>11</v>
      </c>
      <c r="G8" s="2" t="s">
        <v>16</v>
      </c>
      <c r="H8" s="29">
        <f>D8*6</f>
        <v>24</v>
      </c>
      <c r="I8" s="2"/>
      <c r="J8" s="29">
        <f>SUM(H6:H8)</f>
        <v>71</v>
      </c>
      <c r="K8" s="30"/>
    </row>
    <row r="9" spans="1:12" x14ac:dyDescent="0.2">
      <c r="B9" s="31"/>
      <c r="C9" s="29"/>
      <c r="D9" s="32"/>
      <c r="E9" s="29"/>
      <c r="F9" s="29"/>
      <c r="G9" s="29"/>
      <c r="H9" s="32"/>
      <c r="I9" s="29"/>
      <c r="J9" s="29"/>
      <c r="K9" s="33"/>
    </row>
    <row r="10" spans="1:12" x14ac:dyDescent="0.2">
      <c r="B10" s="25"/>
      <c r="C10" s="26"/>
      <c r="D10" s="2"/>
      <c r="E10" s="26"/>
      <c r="F10" s="26"/>
      <c r="G10" s="26"/>
      <c r="H10" s="2"/>
      <c r="I10" s="26"/>
      <c r="J10" s="26"/>
      <c r="K10" s="27"/>
    </row>
    <row r="11" spans="1:12" x14ac:dyDescent="0.2">
      <c r="B11" s="28"/>
      <c r="C11" s="2" t="s">
        <v>6</v>
      </c>
      <c r="D11" s="29">
        <f>COUNTIF(CF,"SEL")</f>
        <v>0</v>
      </c>
      <c r="E11" s="2"/>
      <c r="F11" s="2" t="s">
        <v>9</v>
      </c>
      <c r="G11" s="2" t="s">
        <v>12</v>
      </c>
      <c r="H11" s="29">
        <f>D11*4</f>
        <v>0</v>
      </c>
      <c r="I11" s="2"/>
      <c r="J11" s="2"/>
      <c r="K11" s="30"/>
    </row>
    <row r="12" spans="1:12" x14ac:dyDescent="0.2">
      <c r="B12" s="28"/>
      <c r="C12" s="2"/>
      <c r="D12" s="29">
        <f>COUNTIF(CF,"SEA")</f>
        <v>1</v>
      </c>
      <c r="E12" s="2"/>
      <c r="F12" s="2" t="s">
        <v>10</v>
      </c>
      <c r="G12" s="2" t="s">
        <v>13</v>
      </c>
      <c r="H12" s="29">
        <f>D12*5</f>
        <v>5</v>
      </c>
      <c r="I12" s="2"/>
      <c r="J12" s="2"/>
      <c r="K12" s="30"/>
    </row>
    <row r="13" spans="1:12" x14ac:dyDescent="0.2">
      <c r="B13" s="28"/>
      <c r="C13" s="2"/>
      <c r="D13" s="29">
        <f>COUNTIF(CF,"SEH")</f>
        <v>0</v>
      </c>
      <c r="E13" s="2"/>
      <c r="F13" s="2" t="s">
        <v>11</v>
      </c>
      <c r="G13" s="2" t="s">
        <v>14</v>
      </c>
      <c r="H13" s="29">
        <f>D13*7</f>
        <v>0</v>
      </c>
      <c r="I13" s="2"/>
      <c r="J13" s="29">
        <f>SUM(H11:H13)</f>
        <v>5</v>
      </c>
      <c r="K13" s="30"/>
    </row>
    <row r="14" spans="1:12" x14ac:dyDescent="0.2">
      <c r="B14" s="31"/>
      <c r="C14" s="29"/>
      <c r="D14" s="32"/>
      <c r="E14" s="29"/>
      <c r="F14" s="29"/>
      <c r="G14" s="29"/>
      <c r="H14" s="32"/>
      <c r="I14" s="29"/>
      <c r="J14" s="29"/>
      <c r="K14" s="33"/>
    </row>
    <row r="15" spans="1:12" x14ac:dyDescent="0.2">
      <c r="B15" s="25"/>
      <c r="C15" s="26"/>
      <c r="D15" s="2"/>
      <c r="E15" s="26"/>
      <c r="F15" s="26"/>
      <c r="G15" s="26"/>
      <c r="H15" s="2"/>
      <c r="I15" s="26"/>
      <c r="J15" s="26"/>
      <c r="K15" s="27"/>
    </row>
    <row r="16" spans="1:12" x14ac:dyDescent="0.2">
      <c r="B16" s="28"/>
      <c r="C16" s="2" t="s">
        <v>7</v>
      </c>
      <c r="D16" s="29">
        <f>COUNTIF(CF,"CEL")</f>
        <v>11</v>
      </c>
      <c r="E16" s="2"/>
      <c r="F16" s="2" t="s">
        <v>9</v>
      </c>
      <c r="G16" s="2" t="s">
        <v>15</v>
      </c>
      <c r="H16" s="29">
        <f>D16*3</f>
        <v>33</v>
      </c>
      <c r="I16" s="2"/>
      <c r="J16" s="2"/>
      <c r="K16" s="30"/>
    </row>
    <row r="17" spans="2:11" x14ac:dyDescent="0.2">
      <c r="B17" s="28"/>
      <c r="C17" s="2"/>
      <c r="D17" s="29">
        <f>COUNTIF(CF,"CEA")</f>
        <v>0</v>
      </c>
      <c r="E17" s="2"/>
      <c r="F17" s="2" t="s">
        <v>10</v>
      </c>
      <c r="G17" s="2" t="s">
        <v>12</v>
      </c>
      <c r="H17" s="29">
        <f>D17*4</f>
        <v>0</v>
      </c>
      <c r="I17" s="2"/>
      <c r="J17" s="2"/>
      <c r="K17" s="30"/>
    </row>
    <row r="18" spans="2:11" x14ac:dyDescent="0.2">
      <c r="B18" s="28"/>
      <c r="C18" s="2"/>
      <c r="D18" s="29">
        <f>COUNTIF(CF,"CEH")</f>
        <v>0</v>
      </c>
      <c r="E18" s="2"/>
      <c r="F18" s="2" t="s">
        <v>11</v>
      </c>
      <c r="G18" s="2" t="s">
        <v>16</v>
      </c>
      <c r="H18" s="29">
        <f>D18*6</f>
        <v>0</v>
      </c>
      <c r="I18" s="2"/>
      <c r="J18" s="29">
        <f>SUM(H16:H18)</f>
        <v>33</v>
      </c>
      <c r="K18" s="30"/>
    </row>
    <row r="19" spans="2:11" x14ac:dyDescent="0.2">
      <c r="B19" s="31"/>
      <c r="C19" s="29"/>
      <c r="D19" s="32"/>
      <c r="E19" s="29"/>
      <c r="F19" s="29"/>
      <c r="G19" s="29"/>
      <c r="H19" s="32"/>
      <c r="I19" s="29"/>
      <c r="J19" s="29"/>
      <c r="K19" s="33"/>
    </row>
    <row r="20" spans="2:11" x14ac:dyDescent="0.2">
      <c r="B20" s="25"/>
      <c r="C20" s="26"/>
      <c r="D20" s="2"/>
      <c r="E20" s="26"/>
      <c r="F20" s="26"/>
      <c r="G20" s="26"/>
      <c r="H20" s="2"/>
      <c r="I20" s="26"/>
      <c r="J20" s="26"/>
      <c r="K20" s="27"/>
    </row>
    <row r="21" spans="2:11" x14ac:dyDescent="0.2">
      <c r="B21" s="28"/>
      <c r="C21" s="2" t="s">
        <v>8</v>
      </c>
      <c r="D21" s="29">
        <f>COUNTIF(CF,"ALIL")</f>
        <v>12</v>
      </c>
      <c r="E21" s="2"/>
      <c r="F21" s="2" t="s">
        <v>9</v>
      </c>
      <c r="G21" s="2" t="s">
        <v>14</v>
      </c>
      <c r="H21" s="29">
        <f>D21*7</f>
        <v>84</v>
      </c>
      <c r="I21" s="2"/>
      <c r="J21" s="2"/>
      <c r="K21" s="30"/>
    </row>
    <row r="22" spans="2:11" x14ac:dyDescent="0.2">
      <c r="B22" s="28"/>
      <c r="C22" s="2"/>
      <c r="D22" s="29">
        <f>COUNTIF(CF,"ALIA")</f>
        <v>0</v>
      </c>
      <c r="E22" s="2"/>
      <c r="F22" s="2" t="s">
        <v>10</v>
      </c>
      <c r="G22" s="2" t="s">
        <v>17</v>
      </c>
      <c r="H22" s="29">
        <f>D22*10</f>
        <v>0</v>
      </c>
      <c r="I22" s="2"/>
      <c r="J22" s="2"/>
      <c r="K22" s="30"/>
    </row>
    <row r="23" spans="2:11" x14ac:dyDescent="0.2">
      <c r="B23" s="28"/>
      <c r="C23" s="2"/>
      <c r="D23" s="29">
        <f>COUNTIF(CF,"ALIH")</f>
        <v>0</v>
      </c>
      <c r="E23" s="2"/>
      <c r="F23" s="2" t="s">
        <v>11</v>
      </c>
      <c r="G23" s="2" t="s">
        <v>18</v>
      </c>
      <c r="H23" s="29">
        <f>D23*15</f>
        <v>0</v>
      </c>
      <c r="I23" s="2"/>
      <c r="J23" s="29">
        <f>SUM(H21:H23)</f>
        <v>84</v>
      </c>
      <c r="K23" s="30"/>
    </row>
    <row r="24" spans="2:11" x14ac:dyDescent="0.2">
      <c r="B24" s="31"/>
      <c r="C24" s="29"/>
      <c r="D24" s="32"/>
      <c r="E24" s="29"/>
      <c r="F24" s="29"/>
      <c r="G24" s="29"/>
      <c r="H24" s="32"/>
      <c r="I24" s="29"/>
      <c r="J24" s="29"/>
      <c r="K24" s="33"/>
    </row>
    <row r="25" spans="2:11" x14ac:dyDescent="0.2">
      <c r="B25" s="25"/>
      <c r="C25" s="26"/>
      <c r="D25" s="2"/>
      <c r="E25" s="26"/>
      <c r="F25" s="26"/>
      <c r="G25" s="26"/>
      <c r="H25" s="2"/>
      <c r="I25" s="26"/>
      <c r="J25" s="26"/>
      <c r="K25" s="27"/>
    </row>
    <row r="26" spans="2:11" x14ac:dyDescent="0.2">
      <c r="B26" s="28"/>
      <c r="C26" s="2" t="s">
        <v>27</v>
      </c>
      <c r="D26" s="29">
        <f>COUNTIF(CF,"AIEL")</f>
        <v>0</v>
      </c>
      <c r="E26" s="2"/>
      <c r="F26" s="2" t="s">
        <v>9</v>
      </c>
      <c r="G26" s="2" t="s">
        <v>13</v>
      </c>
      <c r="H26" s="29">
        <f>D26*5</f>
        <v>0</v>
      </c>
      <c r="I26" s="2"/>
      <c r="J26" s="2"/>
      <c r="K26" s="30"/>
    </row>
    <row r="27" spans="2:11" x14ac:dyDescent="0.2">
      <c r="B27" s="28"/>
      <c r="C27" s="2"/>
      <c r="D27" s="29">
        <f>COUNTIF(CF,"AIEA")</f>
        <v>0</v>
      </c>
      <c r="E27" s="2"/>
      <c r="F27" s="2" t="s">
        <v>10</v>
      </c>
      <c r="G27" s="2" t="s">
        <v>14</v>
      </c>
      <c r="H27" s="29">
        <f>D27*7</f>
        <v>0</v>
      </c>
      <c r="I27" s="2"/>
      <c r="J27" s="2"/>
      <c r="K27" s="30"/>
    </row>
    <row r="28" spans="2:11" x14ac:dyDescent="0.2">
      <c r="B28" s="28"/>
      <c r="C28" s="2"/>
      <c r="D28" s="29">
        <f>COUNTIF(CF,"AIEH")</f>
        <v>0</v>
      </c>
      <c r="E28" s="2"/>
      <c r="F28" s="2" t="s">
        <v>11</v>
      </c>
      <c r="G28" s="2" t="s">
        <v>17</v>
      </c>
      <c r="H28" s="29">
        <f>D28*10</f>
        <v>0</v>
      </c>
      <c r="I28" s="2"/>
      <c r="J28" s="29">
        <f>SUM(H26:H28)</f>
        <v>0</v>
      </c>
      <c r="K28" s="30"/>
    </row>
    <row r="29" spans="2:11" x14ac:dyDescent="0.2">
      <c r="B29" s="31"/>
      <c r="C29" s="29"/>
      <c r="D29" s="29"/>
      <c r="E29" s="29"/>
      <c r="F29" s="29"/>
      <c r="G29" s="29"/>
      <c r="H29" s="29"/>
      <c r="I29" s="29"/>
      <c r="J29" s="29"/>
      <c r="K29" s="33"/>
    </row>
    <row r="30" spans="2:11" ht="7.5" customHeight="1" x14ac:dyDescent="0.2">
      <c r="B30" s="25"/>
      <c r="C30" s="26"/>
      <c r="D30" s="26"/>
      <c r="E30" s="26"/>
      <c r="F30" s="26"/>
      <c r="G30" s="26"/>
      <c r="H30" s="26"/>
      <c r="I30" s="26"/>
      <c r="J30" s="26"/>
      <c r="K30" s="27"/>
    </row>
    <row r="31" spans="2:11" x14ac:dyDescent="0.2">
      <c r="B31" s="28"/>
      <c r="C31" s="34" t="s">
        <v>23</v>
      </c>
      <c r="D31" s="2"/>
      <c r="E31" s="2"/>
      <c r="F31" s="2"/>
      <c r="G31" s="2"/>
      <c r="H31" s="2"/>
      <c r="I31" s="2"/>
      <c r="J31" s="29">
        <f>SUM(J5:J28)</f>
        <v>193</v>
      </c>
      <c r="K31" s="30"/>
    </row>
    <row r="32" spans="2:11" ht="6" customHeight="1" x14ac:dyDescent="0.2">
      <c r="B32" s="31"/>
      <c r="C32" s="29"/>
      <c r="D32" s="29"/>
      <c r="E32" s="29"/>
      <c r="F32" s="29"/>
      <c r="G32" s="29"/>
      <c r="H32" s="29"/>
      <c r="I32" s="29"/>
      <c r="J32" s="29"/>
      <c r="K32" s="33"/>
    </row>
    <row r="33" spans="2:11" ht="6" customHeight="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6" customHeight="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ht="15" customHeight="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99" t="s">
        <v>83</v>
      </c>
      <c r="C36" s="99"/>
      <c r="D36" s="99"/>
      <c r="E36" s="99"/>
      <c r="F36" s="99"/>
      <c r="G36" s="99"/>
      <c r="H36" s="99"/>
      <c r="I36" s="99"/>
      <c r="J36" s="99"/>
      <c r="K36" s="99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2"/>
      <c r="C38" s="35" t="s">
        <v>49</v>
      </c>
      <c r="D38" s="2" t="s">
        <v>82</v>
      </c>
      <c r="E38" s="2"/>
      <c r="G38" s="2"/>
      <c r="H38" s="2"/>
      <c r="I38" s="2"/>
      <c r="J38" s="29">
        <f>UFPB</f>
        <v>0</v>
      </c>
    </row>
    <row r="39" spans="2:11" x14ac:dyDescent="0.2">
      <c r="B39" s="2"/>
      <c r="C39" s="35" t="s">
        <v>50</v>
      </c>
      <c r="D39" s="2" t="s">
        <v>60</v>
      </c>
      <c r="E39" s="2"/>
      <c r="G39" s="2"/>
      <c r="H39" s="2"/>
      <c r="I39" s="2"/>
      <c r="J39" s="29">
        <f>SUM(Identificação!S:S)</f>
        <v>193</v>
      </c>
    </row>
    <row r="40" spans="2:11" x14ac:dyDescent="0.2">
      <c r="B40" s="2"/>
      <c r="C40" s="35" t="s">
        <v>51</v>
      </c>
      <c r="D40" s="2" t="s">
        <v>61</v>
      </c>
      <c r="E40" s="2"/>
      <c r="G40" s="2"/>
      <c r="H40" s="2"/>
      <c r="I40" s="2"/>
      <c r="J40" s="32">
        <f>SUM(Identificação!T:T)</f>
        <v>0</v>
      </c>
    </row>
    <row r="41" spans="2:11" x14ac:dyDescent="0.2">
      <c r="B41" s="2"/>
      <c r="C41" s="35" t="s">
        <v>84</v>
      </c>
      <c r="D41" s="2" t="s">
        <v>62</v>
      </c>
      <c r="E41" s="2"/>
      <c r="G41" s="2"/>
      <c r="H41" s="2"/>
      <c r="I41" s="2"/>
      <c r="J41" s="32">
        <f>SUM(Identificação!U:U)</f>
        <v>0</v>
      </c>
    </row>
    <row r="42" spans="2:11" x14ac:dyDescent="0.2">
      <c r="B42" s="2"/>
      <c r="C42" s="35" t="s">
        <v>53</v>
      </c>
      <c r="D42" s="2" t="s">
        <v>52</v>
      </c>
      <c r="E42" s="2"/>
      <c r="G42" s="2"/>
      <c r="H42" s="2"/>
      <c r="I42" s="2"/>
      <c r="J42" s="32">
        <f>SUM(Identificação!V:V)</f>
        <v>0</v>
      </c>
    </row>
    <row r="43" spans="2:11" x14ac:dyDescent="0.2">
      <c r="B43" s="2"/>
      <c r="C43" s="35"/>
      <c r="D43" s="2"/>
      <c r="E43" s="2"/>
      <c r="G43" s="2"/>
      <c r="H43" s="2"/>
      <c r="I43" s="2"/>
      <c r="J43" s="2"/>
    </row>
    <row r="44" spans="2:11" x14ac:dyDescent="0.2">
      <c r="C44" s="35" t="s">
        <v>55</v>
      </c>
      <c r="D44" s="1" t="s">
        <v>54</v>
      </c>
      <c r="J44" s="77">
        <f>VAF</f>
        <v>0.65</v>
      </c>
    </row>
    <row r="45" spans="2:11" x14ac:dyDescent="0.2">
      <c r="C45" s="35" t="s">
        <v>57</v>
      </c>
      <c r="D45" s="1" t="s">
        <v>56</v>
      </c>
      <c r="J45" s="78">
        <f>VAFA</f>
        <v>0.65</v>
      </c>
    </row>
    <row r="46" spans="2:11" x14ac:dyDescent="0.2">
      <c r="C46" s="35" t="s">
        <v>59</v>
      </c>
      <c r="D46" s="1" t="s">
        <v>58</v>
      </c>
      <c r="J46" s="78">
        <f>VAFB</f>
        <v>0.65</v>
      </c>
    </row>
  </sheetData>
  <mergeCells count="5">
    <mergeCell ref="B2:K2"/>
    <mergeCell ref="B36:K36"/>
    <mergeCell ref="D4:G4"/>
    <mergeCell ref="B4:C4"/>
    <mergeCell ref="I4:K4"/>
  </mergeCells>
  <phoneticPr fontId="0" type="noConversion"/>
  <pageMargins left="0.78740157499999996" right="0.78740157499999996" top="1.31" bottom="0.984251969" header="0.49212598499999999" footer="0.49212598499999999"/>
  <pageSetup paperSize="9" orientation="portrait" horizontalDpi="1200" verticalDpi="1200" r:id="rId1"/>
  <headerFooter alignWithMargins="0">
    <oddHeader>&amp;L&amp;"Arial Black,Normal"&amp;12FATTO
&amp;"t,Itálico"&amp;10Consultoria e Sistemas&amp;R&amp;"Tahoma,Normal"www.fattoCS.com.br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Tipo de Contagem</vt:lpstr>
      <vt:lpstr>Identificação</vt:lpstr>
      <vt:lpstr>Fator de Ajuste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  <vt:lpstr>VAF</vt:lpstr>
      <vt:lpstr>VAFA</vt:lpstr>
      <vt:lpstr>VAFB</vt:lpstr>
    </vt:vector>
  </TitlesOfParts>
  <Company>FATTO Consultoria e Sistemas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Kauã .</dc:creator>
  <cp:lastModifiedBy>Kauã .</cp:lastModifiedBy>
  <cp:lastPrinted>2002-08-16T12:19:28Z</cp:lastPrinted>
  <dcterms:created xsi:type="dcterms:W3CDTF">2001-07-23T10:50:56Z</dcterms:created>
  <dcterms:modified xsi:type="dcterms:W3CDTF">2025-04-10T12:47:01Z</dcterms:modified>
</cp:coreProperties>
</file>