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Google Drive\5R2\Tecnologia\Pactico\Lucas y Nico\TP3\"/>
    </mc:Choice>
  </mc:AlternateContent>
  <bookViews>
    <workbookView xWindow="0" yWindow="0" windowWidth="15345" windowHeight="4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5" i="1"/>
  <c r="E5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M4" i="1"/>
  <c r="O23" i="1"/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4" i="1"/>
  <c r="D5" i="1"/>
  <c r="D6" i="1"/>
  <c r="D7" i="1"/>
  <c r="D8" i="1"/>
  <c r="D9" i="1"/>
  <c r="E9" i="1" s="1"/>
  <c r="D10" i="1"/>
  <c r="D11" i="1"/>
  <c r="D12" i="1"/>
  <c r="E12" i="1" s="1"/>
  <c r="D13" i="1"/>
  <c r="E13" i="1" s="1"/>
  <c r="D14" i="1"/>
  <c r="D15" i="1"/>
  <c r="D16" i="1"/>
  <c r="F16" i="1" s="1"/>
  <c r="F12" i="1"/>
  <c r="E14" i="1" l="1"/>
  <c r="F15" i="1"/>
  <c r="F11" i="1"/>
  <c r="E10" i="1"/>
  <c r="F6" i="1"/>
  <c r="F5" i="1"/>
  <c r="E11" i="1"/>
  <c r="F8" i="1"/>
  <c r="E16" i="1"/>
  <c r="F9" i="1"/>
  <c r="F13" i="1"/>
  <c r="E6" i="1"/>
  <c r="F10" i="1"/>
  <c r="F14" i="1"/>
  <c r="E15" i="1"/>
  <c r="E7" i="1"/>
  <c r="F7" i="1"/>
  <c r="E8" i="1"/>
</calcChain>
</file>

<file path=xl/sharedStrings.xml><?xml version="1.0" encoding="utf-8"?>
<sst xmlns="http://schemas.openxmlformats.org/spreadsheetml/2006/main" count="21" uniqueCount="10">
  <si>
    <t>Dispositivo</t>
  </si>
  <si>
    <t>Capacitor polyester 100pF con resistencia 100K</t>
  </si>
  <si>
    <t>Capacitor micaplate  3,9nF con resistencia 100K</t>
  </si>
  <si>
    <t>Capacitor ceramico 10nF  con resistencia 100K</t>
  </si>
  <si>
    <t>Capacitancia [F]</t>
  </si>
  <si>
    <t>Frecuencia [Khz]</t>
  </si>
  <si>
    <t>Temperatura [°C]</t>
  </si>
  <si>
    <t>Ctc [ppm/°C]</t>
  </si>
  <si>
    <t>Variación capacidad [%]</t>
  </si>
  <si>
    <t>Frecuencia 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</si>
</sst>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Hoja1!$C$4:$C$16</c:f>
              <c:numCache>
                <c:formatCode>General</c:formatCode>
                <c:ptCount val="13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73</c:v>
                </c:pt>
              </c:numCache>
            </c:numRef>
          </c:xVal>
          <c:yVal>
            <c:numRef>
              <c:f>Hoja1!$F$4:$F$16</c:f>
              <c:numCache>
                <c:formatCode>General</c:formatCode>
                <c:ptCount val="13"/>
                <c:pt idx="0">
                  <c:v>0</c:v>
                </c:pt>
                <c:pt idx="1">
                  <c:v>1.3373860182371102</c:v>
                </c:pt>
                <c:pt idx="2">
                  <c:v>1.3373860182371102</c:v>
                </c:pt>
                <c:pt idx="3">
                  <c:v>1.3373860182371102</c:v>
                </c:pt>
                <c:pt idx="4">
                  <c:v>1.3373860182371102</c:v>
                </c:pt>
                <c:pt idx="5">
                  <c:v>1.3373860182371102</c:v>
                </c:pt>
                <c:pt idx="6">
                  <c:v>2.71102895871844</c:v>
                </c:pt>
                <c:pt idx="7">
                  <c:v>2.9012345679012483</c:v>
                </c:pt>
                <c:pt idx="8">
                  <c:v>3.3477991320520912</c:v>
                </c:pt>
                <c:pt idx="9">
                  <c:v>3.3477991320520912</c:v>
                </c:pt>
                <c:pt idx="10">
                  <c:v>3.3477991320520912</c:v>
                </c:pt>
                <c:pt idx="11">
                  <c:v>3.540372670807451</c:v>
                </c:pt>
                <c:pt idx="12">
                  <c:v>4.1875000000000133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B31-A51E-83F83662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09648"/>
        <c:axId val="1136091952"/>
      </c:scatterChart>
      <c:valAx>
        <c:axId val="1250709648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6091952"/>
        <c:crosses val="autoZero"/>
        <c:crossBetween val="midCat"/>
      </c:valAx>
      <c:valAx>
        <c:axId val="1136091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07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</a:t>
            </a:r>
            <a:r>
              <a:rPr lang="es-AR" sz="1600" b="1" baseline="0"/>
              <a:t> Temperatura</a:t>
            </a:r>
            <a:endParaRPr lang="es-A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Hoja1!$L$4:$L$23</c:f>
              <c:numCache>
                <c:formatCode>General</c:formatCode>
                <c:ptCount val="20"/>
                <c:pt idx="0">
                  <c:v>26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56</c:v>
                </c:pt>
                <c:pt idx="19">
                  <c:v>61</c:v>
                </c:pt>
              </c:numCache>
            </c:numRef>
          </c:xVal>
          <c:yVal>
            <c:numRef>
              <c:f>Hoja1!$O$4:$O$23</c:f>
              <c:numCache>
                <c:formatCode>General</c:formatCode>
                <c:ptCount val="20"/>
                <c:pt idx="0">
                  <c:v>0</c:v>
                </c:pt>
                <c:pt idx="1">
                  <c:v>-0.4280821917808274</c:v>
                </c:pt>
                <c:pt idx="2">
                  <c:v>-15.356622998544402</c:v>
                </c:pt>
                <c:pt idx="3">
                  <c:v>-7.9176563737133669</c:v>
                </c:pt>
                <c:pt idx="4">
                  <c:v>-6.0581583198707651</c:v>
                </c:pt>
                <c:pt idx="5">
                  <c:v>-4.2009884678747769</c:v>
                </c:pt>
                <c:pt idx="6">
                  <c:v>-16.92857142857142</c:v>
                </c:pt>
                <c:pt idx="7">
                  <c:v>-16.92857142857142</c:v>
                </c:pt>
                <c:pt idx="8">
                  <c:v>-35.3888888888889</c:v>
                </c:pt>
                <c:pt idx="9">
                  <c:v>-38.78947368421052</c:v>
                </c:pt>
                <c:pt idx="10">
                  <c:v>-46.894977168949772</c:v>
                </c:pt>
                <c:pt idx="11">
                  <c:v>-47.13636363636364</c:v>
                </c:pt>
                <c:pt idx="12">
                  <c:v>-48.766519823788549</c:v>
                </c:pt>
                <c:pt idx="13">
                  <c:v>-49.434782608695642</c:v>
                </c:pt>
                <c:pt idx="14">
                  <c:v>-55.269230769230766</c:v>
                </c:pt>
                <c:pt idx="15">
                  <c:v>-59.896551724137929</c:v>
                </c:pt>
                <c:pt idx="16">
                  <c:v>-62.483870967741929</c:v>
                </c:pt>
                <c:pt idx="17">
                  <c:v>-62.483870967741929</c:v>
                </c:pt>
                <c:pt idx="18">
                  <c:v>-66.771428571428558</c:v>
                </c:pt>
                <c:pt idx="19">
                  <c:v>-70.179487179487182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EBF-9913-5CEAD02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90128"/>
        <c:axId val="1610250240"/>
      </c:scatterChart>
      <c:valAx>
        <c:axId val="15993901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</a:t>
                </a:r>
                <a:r>
                  <a:rPr lang="es-AR" sz="1400" baseline="0"/>
                  <a:t> [°C]</a:t>
                </a:r>
                <a:endParaRPr lang="es-A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250240"/>
        <c:crosses val="autoZero"/>
        <c:crossBetween val="midCat"/>
      </c:valAx>
      <c:valAx>
        <c:axId val="161025024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93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Capacidad</a:t>
            </a:r>
            <a:r>
              <a:rPr lang="es-AR" sz="1800" b="1" baseline="0"/>
              <a:t> vs Temperatura</a:t>
            </a:r>
            <a:endParaRPr lang="es-A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Hoja1!$U$4:$U$25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61</c:v>
                </c:pt>
              </c:numCache>
            </c:numRef>
          </c:xVal>
          <c:yVal>
            <c:numRef>
              <c:f>Hoja1!$X$4:$X$25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-1.5151515151515138</c:v>
                </c:pt>
                <c:pt idx="3">
                  <c:v>-1.5151515151515138</c:v>
                </c:pt>
                <c:pt idx="4">
                  <c:v>-1.5151515151515138</c:v>
                </c:pt>
                <c:pt idx="5">
                  <c:v>-2.4999999999999969</c:v>
                </c:pt>
                <c:pt idx="6">
                  <c:v>-2.4999999999999969</c:v>
                </c:pt>
                <c:pt idx="7">
                  <c:v>-2.4999999999999969</c:v>
                </c:pt>
                <c:pt idx="8">
                  <c:v>-2.4999999999999969</c:v>
                </c:pt>
                <c:pt idx="9">
                  <c:v>-2.4999999999999969</c:v>
                </c:pt>
                <c:pt idx="10">
                  <c:v>-2.4999999999999969</c:v>
                </c:pt>
                <c:pt idx="11">
                  <c:v>-3.9408866995073693</c:v>
                </c:pt>
                <c:pt idx="12">
                  <c:v>-3.9408866995073693</c:v>
                </c:pt>
                <c:pt idx="13">
                  <c:v>-3.9408866995073693</c:v>
                </c:pt>
                <c:pt idx="14">
                  <c:v>-4.4117647058823373</c:v>
                </c:pt>
                <c:pt idx="15">
                  <c:v>-6.249999999999992</c:v>
                </c:pt>
                <c:pt idx="16">
                  <c:v>-6.249999999999992</c:v>
                </c:pt>
                <c:pt idx="17">
                  <c:v>-6.249999999999992</c:v>
                </c:pt>
                <c:pt idx="18">
                  <c:v>-6.249999999999992</c:v>
                </c:pt>
                <c:pt idx="19">
                  <c:v>-7.1428571428571273</c:v>
                </c:pt>
                <c:pt idx="20">
                  <c:v>-7.1428571428571273</c:v>
                </c:pt>
                <c:pt idx="21">
                  <c:v>-8.4507042253520961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4DAA-840D-A16306FE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67568"/>
        <c:axId val="1525857008"/>
      </c:scatterChart>
      <c:valAx>
        <c:axId val="160986756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5857008"/>
        <c:crosses val="autoZero"/>
        <c:crossBetween val="midCat"/>
      </c:valAx>
      <c:valAx>
        <c:axId val="152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temperatura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98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18</xdr:row>
      <xdr:rowOff>19050</xdr:rowOff>
    </xdr:from>
    <xdr:to>
      <xdr:col>4</xdr:col>
      <xdr:colOff>833437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6D5167-13D7-4914-9977-8E564E2C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330573</xdr:colOff>
      <xdr:row>24</xdr:row>
      <xdr:rowOff>107577</xdr:rowOff>
    </xdr:from>
    <xdr:to>
      <xdr:col>15</xdr:col>
      <xdr:colOff>397809</xdr:colOff>
      <xdr:row>38</xdr:row>
      <xdr:rowOff>183777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BD0BB-B85D-4594-B3B0-FBE5CDDF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85164</xdr:rowOff>
    </xdr:from>
    <xdr:to>
      <xdr:col>23</xdr:col>
      <xdr:colOff>470647</xdr:colOff>
      <xdr:row>41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E988B5-253A-4B45-9430-1C396327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6"/>
  <sheetViews>
    <sheetView tabSelected="1" topLeftCell="A4" zoomScale="85" zoomScaleNormal="85" workbookViewId="0">
      <selection activeCell="V47" sqref="V47"/>
    </sheetView>
  </sheetViews>
  <sheetFormatPr baseColWidth="10" defaultRowHeight="15" x14ac:dyDescent="0.25"/>
  <cols>
    <col min="1" max="1" width="17.85546875" customWidth="1"/>
    <col min="2" max="2" width="16" customWidth="1"/>
    <col min="3" max="3" width="16.42578125" customWidth="1"/>
    <col min="4" max="4" width="15.28515625" customWidth="1"/>
    <col min="5" max="5" width="19.140625" customWidth="1"/>
    <col min="6" max="6" width="23.28515625" customWidth="1"/>
    <col min="9" max="9" width="13.42578125" customWidth="1"/>
    <col min="10" max="10" width="20.42578125" customWidth="1"/>
    <col min="11" max="11" width="15.5703125" customWidth="1"/>
    <col min="12" max="12" width="16.28515625" customWidth="1"/>
    <col min="13" max="13" width="15.85546875" customWidth="1"/>
    <col min="15" max="15" width="24.85546875" customWidth="1"/>
    <col min="20" max="20" width="16.42578125" customWidth="1"/>
    <col min="21" max="21" width="16.85546875" customWidth="1"/>
    <col min="22" max="22" width="15.85546875" customWidth="1"/>
    <col min="23" max="23" width="14.28515625" customWidth="1"/>
    <col min="24" max="24" width="24.42578125" customWidth="1"/>
  </cols>
  <sheetData>
    <row r="3" spans="1:24" x14ac:dyDescent="0.25">
      <c r="A3" s="4" t="s">
        <v>0</v>
      </c>
      <c r="B3" s="4" t="s">
        <v>9</v>
      </c>
      <c r="C3" s="4" t="s">
        <v>6</v>
      </c>
      <c r="D3" s="4" t="s">
        <v>4</v>
      </c>
      <c r="E3" s="4" t="s">
        <v>7</v>
      </c>
      <c r="F3" s="4" t="s">
        <v>8</v>
      </c>
      <c r="G3" s="2"/>
      <c r="J3" s="4" t="s">
        <v>0</v>
      </c>
      <c r="K3" s="4" t="s">
        <v>5</v>
      </c>
      <c r="L3" s="4" t="s">
        <v>6</v>
      </c>
      <c r="M3" s="4" t="s">
        <v>4</v>
      </c>
      <c r="N3" s="4" t="s">
        <v>7</v>
      </c>
      <c r="O3" s="4" t="s">
        <v>8</v>
      </c>
      <c r="S3" s="4" t="s">
        <v>0</v>
      </c>
      <c r="T3" s="4" t="s">
        <v>9</v>
      </c>
      <c r="U3" s="4" t="s">
        <v>6</v>
      </c>
      <c r="V3" s="4" t="s">
        <v>4</v>
      </c>
      <c r="W3" s="4" t="s">
        <v>7</v>
      </c>
      <c r="X3" s="4" t="s">
        <v>8</v>
      </c>
    </row>
    <row r="4" spans="1:24" ht="15" customHeight="1" x14ac:dyDescent="0.25">
      <c r="A4" s="5" t="s">
        <v>1</v>
      </c>
      <c r="B4" s="4">
        <v>16.670000000000002</v>
      </c>
      <c r="C4" s="4">
        <v>25</v>
      </c>
      <c r="D4" s="4">
        <f>1/(2.2*100000*B4*1000)</f>
        <v>2.7267273817963671E-10</v>
      </c>
      <c r="E4" s="4">
        <v>0</v>
      </c>
      <c r="F4" s="4">
        <v>0</v>
      </c>
      <c r="G4" s="2"/>
      <c r="J4" s="6" t="s">
        <v>3</v>
      </c>
      <c r="K4" s="4">
        <v>1.163</v>
      </c>
      <c r="L4" s="4">
        <v>26</v>
      </c>
      <c r="M4" s="4">
        <f>1/(2.2*100000*K4*1000)</f>
        <v>3.9083873993590239E-9</v>
      </c>
      <c r="N4" s="4">
        <v>0</v>
      </c>
      <c r="O4" s="4">
        <v>0</v>
      </c>
      <c r="S4" s="6" t="s">
        <v>2</v>
      </c>
      <c r="T4" s="4">
        <v>1.95</v>
      </c>
      <c r="U4" s="4">
        <v>25</v>
      </c>
      <c r="V4" s="4">
        <f>1/(2.2*100000*T4*1000)</f>
        <v>2.3310023310023305E-9</v>
      </c>
      <c r="W4" s="4">
        <v>0</v>
      </c>
      <c r="X4" s="4">
        <v>0</v>
      </c>
    </row>
    <row r="5" spans="1:24" x14ac:dyDescent="0.25">
      <c r="A5" s="5"/>
      <c r="B5" s="4">
        <v>16.45</v>
      </c>
      <c r="C5" s="4">
        <v>29</v>
      </c>
      <c r="D5" s="4">
        <f t="shared" ref="D5:D16" si="0">1/(2.2*100000*B5*1000)</f>
        <v>2.7631942525559545E-10</v>
      </c>
      <c r="E5" s="4">
        <f>(D5-D4)/((D4)*(C5-C4))*1000000</f>
        <v>3343.4650455927754</v>
      </c>
      <c r="F5" s="4">
        <f>((D5-D4)*100)/D4</f>
        <v>1.3373860182371102</v>
      </c>
      <c r="J5" s="7"/>
      <c r="K5" s="4">
        <v>1.1679999999999999</v>
      </c>
      <c r="L5" s="4">
        <v>30</v>
      </c>
      <c r="M5" s="4">
        <f t="shared" ref="M5:M23" si="1">1/(2.2*100000*K5*1000)</f>
        <v>3.8916562889165621E-9</v>
      </c>
      <c r="N5" s="4">
        <f>(M5-M4)/((M4)*(L5-L4))*1000000</f>
        <v>-1070.2054794520686</v>
      </c>
      <c r="O5" s="4">
        <f>((M5-M4)*100)/M4</f>
        <v>-0.4280821917808274</v>
      </c>
      <c r="S5" s="7"/>
      <c r="T5" s="4">
        <v>1.95</v>
      </c>
      <c r="U5" s="4">
        <v>27</v>
      </c>
      <c r="V5" s="4">
        <f t="shared" ref="V5:V25" si="2">1/(2.2*100000*T5*1000)</f>
        <v>2.3310023310023305E-9</v>
      </c>
      <c r="W5" s="4">
        <v>0</v>
      </c>
      <c r="X5" s="4">
        <f>((V5-V4)*100)/V4</f>
        <v>0</v>
      </c>
    </row>
    <row r="6" spans="1:24" x14ac:dyDescent="0.25">
      <c r="A6" s="5"/>
      <c r="B6" s="4">
        <v>16.45</v>
      </c>
      <c r="C6" s="4">
        <v>33</v>
      </c>
      <c r="D6" s="4">
        <f t="shared" si="0"/>
        <v>2.7631942525559545E-10</v>
      </c>
      <c r="E6" s="4">
        <f>(D6-D4)/((D4)*(C6-C4))*1000000</f>
        <v>1671.7325227963877</v>
      </c>
      <c r="F6" s="4">
        <f>((D6-D4)*100)/D4</f>
        <v>1.3373860182371102</v>
      </c>
      <c r="J6" s="7"/>
      <c r="K6" s="4">
        <v>1.3740000000000001</v>
      </c>
      <c r="L6" s="4">
        <v>31</v>
      </c>
      <c r="M6" s="4">
        <f t="shared" si="1"/>
        <v>3.3081910811168446E-9</v>
      </c>
      <c r="N6" s="4">
        <f>(M6-M4)/((M4)*(L6-L4))*1000000</f>
        <v>-30713.245997088809</v>
      </c>
      <c r="O6" s="4">
        <f>((M6-M4)*100)/M4</f>
        <v>-15.356622998544402</v>
      </c>
      <c r="S6" s="7"/>
      <c r="T6" s="4">
        <v>1.98</v>
      </c>
      <c r="U6" s="4">
        <v>29</v>
      </c>
      <c r="V6" s="4">
        <f t="shared" si="2"/>
        <v>2.2956841138659316E-9</v>
      </c>
      <c r="W6" s="4">
        <f>(V6-V4)/((V4)*(T6-T4))*1000000</f>
        <v>-505050.50505050406</v>
      </c>
      <c r="X6" s="4">
        <f>((V6-V4)*100)/V4</f>
        <v>-1.5151515151515138</v>
      </c>
    </row>
    <row r="7" spans="1:24" x14ac:dyDescent="0.25">
      <c r="A7" s="5"/>
      <c r="B7" s="4">
        <v>16.45</v>
      </c>
      <c r="C7" s="4">
        <v>37</v>
      </c>
      <c r="D7" s="4">
        <f t="shared" si="0"/>
        <v>2.7631942525559545E-10</v>
      </c>
      <c r="E7" s="4">
        <f>(D7-D4)/((D4)*(C7-C4))*1000000</f>
        <v>1114.4883485309251</v>
      </c>
      <c r="F7" s="4">
        <f>((D7-D4)*100)/D4</f>
        <v>1.3373860182371102</v>
      </c>
      <c r="J7" s="7"/>
      <c r="K7" s="4">
        <v>1.2629999999999999</v>
      </c>
      <c r="L7" s="4">
        <v>33</v>
      </c>
      <c r="M7" s="4">
        <f t="shared" si="1"/>
        <v>3.598934715324264E-9</v>
      </c>
      <c r="N7" s="4">
        <f>(M7-M4)/((M4)*(L7-L4))*1000000</f>
        <v>-11310.937676733383</v>
      </c>
      <c r="O7" s="4">
        <f>((M7-M4)*100)/M4</f>
        <v>-7.9176563737133669</v>
      </c>
      <c r="S7" s="7"/>
      <c r="T7" s="4">
        <v>1.98</v>
      </c>
      <c r="U7" s="4">
        <v>30</v>
      </c>
      <c r="V7" s="4">
        <f t="shared" si="2"/>
        <v>2.2956841138659316E-9</v>
      </c>
      <c r="W7" s="4">
        <f>(V7-V4)/((V4)*(T7-T4))*1000000</f>
        <v>-505050.50505050406</v>
      </c>
      <c r="X7" s="4">
        <f>((V7-V4)*100)/V4</f>
        <v>-1.5151515151515138</v>
      </c>
    </row>
    <row r="8" spans="1:24" x14ac:dyDescent="0.25">
      <c r="A8" s="5"/>
      <c r="B8" s="4">
        <v>16.45</v>
      </c>
      <c r="C8" s="4">
        <v>41</v>
      </c>
      <c r="D8" s="4">
        <f t="shared" si="0"/>
        <v>2.7631942525559545E-10</v>
      </c>
      <c r="E8" s="4">
        <f>(D8-D4)/((D4)*(C8-C4))*1000000</f>
        <v>835.86626139819384</v>
      </c>
      <c r="F8" s="4">
        <f>((D8-D4)*100)/D4</f>
        <v>1.3373860182371102</v>
      </c>
      <c r="J8" s="7"/>
      <c r="K8" s="4">
        <v>1.238</v>
      </c>
      <c r="L8" s="4">
        <v>35</v>
      </c>
      <c r="M8" s="4">
        <f t="shared" si="1"/>
        <v>3.6716111029519746E-9</v>
      </c>
      <c r="N8" s="4">
        <f>(M8-M4)/((M4)*(L8-L4))*1000000</f>
        <v>-6731.2870220786281</v>
      </c>
      <c r="O8" s="4">
        <f>((M8-M4)*100)/M4</f>
        <v>-6.0581583198707651</v>
      </c>
      <c r="S8" s="7"/>
      <c r="T8" s="4">
        <v>1.98</v>
      </c>
      <c r="U8" s="4">
        <v>31</v>
      </c>
      <c r="V8" s="4">
        <f t="shared" si="2"/>
        <v>2.2956841138659316E-9</v>
      </c>
      <c r="W8" s="4">
        <f>(V8-V4)/((V4)*(T8-T4))*1000000</f>
        <v>-505050.50505050406</v>
      </c>
      <c r="X8" s="4">
        <f>((V8-V4)*100)/V4</f>
        <v>-1.5151515151515138</v>
      </c>
    </row>
    <row r="9" spans="1:24" x14ac:dyDescent="0.25">
      <c r="A9" s="5"/>
      <c r="B9" s="4">
        <v>16.45</v>
      </c>
      <c r="C9" s="4">
        <v>45</v>
      </c>
      <c r="D9" s="4">
        <f t="shared" si="0"/>
        <v>2.7631942525559545E-10</v>
      </c>
      <c r="E9" s="4">
        <f>(D9-D4)/((D4)*(C9-C4))*1000000</f>
        <v>668.6930091185551</v>
      </c>
      <c r="F9" s="4">
        <f>((D9-D4)*100)/D4</f>
        <v>1.3373860182371102</v>
      </c>
      <c r="J9" s="7"/>
      <c r="K9" s="4">
        <v>1.214</v>
      </c>
      <c r="L9" s="4">
        <v>37</v>
      </c>
      <c r="M9" s="4">
        <f t="shared" si="1"/>
        <v>3.7441964954320804E-9</v>
      </c>
      <c r="N9" s="4">
        <f>(M9-M4)/((M4)*(L9-L4))*1000000</f>
        <v>-3819.0804253407059</v>
      </c>
      <c r="O9" s="4">
        <f>((M9-M4)*100)/M4</f>
        <v>-4.2009884678747769</v>
      </c>
      <c r="S9" s="7"/>
      <c r="T9" s="4">
        <v>2</v>
      </c>
      <c r="U9" s="4">
        <v>32</v>
      </c>
      <c r="V9" s="4">
        <f t="shared" si="2"/>
        <v>2.2727272727272723E-9</v>
      </c>
      <c r="W9" s="4">
        <f>(V9-V4)/((V4)*(T9-T4))*1000000</f>
        <v>-499999.99999999889</v>
      </c>
      <c r="X9" s="4">
        <f>((V9-V4)*100)/V4</f>
        <v>-2.4999999999999969</v>
      </c>
    </row>
    <row r="10" spans="1:24" x14ac:dyDescent="0.25">
      <c r="A10" s="5"/>
      <c r="B10" s="4">
        <v>16.23</v>
      </c>
      <c r="C10" s="4">
        <v>49</v>
      </c>
      <c r="D10" s="4">
        <f t="shared" si="0"/>
        <v>2.8006497507421717E-10</v>
      </c>
      <c r="E10" s="4">
        <f>((D10-D4)/((D4)*(C10-C4)))*1000000</f>
        <v>1129.5953994660167</v>
      </c>
      <c r="F10" s="4">
        <f>((D10-D4)*100)/D4</f>
        <v>2.71102895871844</v>
      </c>
      <c r="J10" s="7"/>
      <c r="K10" s="4">
        <v>1.4</v>
      </c>
      <c r="L10" s="4">
        <v>38</v>
      </c>
      <c r="M10" s="4">
        <f t="shared" si="1"/>
        <v>3.2467532467532466E-9</v>
      </c>
      <c r="N10" s="4">
        <f>(M10-M4)/((M4)*(L10-L4))*1000000</f>
        <v>-14107.14285714285</v>
      </c>
      <c r="O10" s="4">
        <f>((M10-M4)*100)/M4</f>
        <v>-16.92857142857142</v>
      </c>
      <c r="S10" s="7"/>
      <c r="T10" s="4">
        <v>2</v>
      </c>
      <c r="U10" s="4">
        <v>33</v>
      </c>
      <c r="V10" s="4">
        <f t="shared" si="2"/>
        <v>2.2727272727272723E-9</v>
      </c>
      <c r="W10" s="4">
        <f>(V10-V4)/((V4)*(T10-T4))*1000000</f>
        <v>-499999.99999999889</v>
      </c>
      <c r="X10" s="4">
        <f>((V10-V4)*100)/V4</f>
        <v>-2.4999999999999969</v>
      </c>
    </row>
    <row r="11" spans="1:24" x14ac:dyDescent="0.25">
      <c r="A11" s="5"/>
      <c r="B11" s="4">
        <v>16.2</v>
      </c>
      <c r="C11" s="4">
        <v>53</v>
      </c>
      <c r="D11" s="4">
        <f t="shared" si="0"/>
        <v>2.805836139169472E-10</v>
      </c>
      <c r="E11" s="4">
        <f>(D11-D4)/((D4)*(C11-C4))*1000000</f>
        <v>1036.1552028218746</v>
      </c>
      <c r="F11" s="4">
        <f>((D11-D4)*100)/D4</f>
        <v>2.9012345679012483</v>
      </c>
      <c r="J11" s="7"/>
      <c r="K11" s="4">
        <v>1.4</v>
      </c>
      <c r="L11" s="4">
        <v>40</v>
      </c>
      <c r="M11" s="4">
        <f t="shared" si="1"/>
        <v>3.2467532467532466E-9</v>
      </c>
      <c r="N11" s="4">
        <f>(M11-M4)/((M4)*(L11-L4))*1000000</f>
        <v>-12091.836734693872</v>
      </c>
      <c r="O11" s="4">
        <f>((M11-M4)*100)/M4</f>
        <v>-16.92857142857142</v>
      </c>
      <c r="S11" s="7"/>
      <c r="T11" s="4">
        <v>2</v>
      </c>
      <c r="U11" s="4">
        <v>34</v>
      </c>
      <c r="V11" s="4">
        <f t="shared" si="2"/>
        <v>2.2727272727272723E-9</v>
      </c>
      <c r="W11" s="4">
        <f>(V11-V4)/((V4)*(T11-T4))*1000000</f>
        <v>-499999.99999999889</v>
      </c>
      <c r="X11" s="4">
        <f>((V11-V4)*100)/V4</f>
        <v>-2.4999999999999969</v>
      </c>
    </row>
    <row r="12" spans="1:24" x14ac:dyDescent="0.25">
      <c r="A12" s="5"/>
      <c r="B12" s="4">
        <v>16.13</v>
      </c>
      <c r="C12" s="4">
        <v>57</v>
      </c>
      <c r="D12" s="4">
        <f t="shared" si="0"/>
        <v>2.8180127374175726E-10</v>
      </c>
      <c r="E12" s="4">
        <f>(D12-D4)/((D4)*(C12-C4))*1000000</f>
        <v>1046.1872287662786</v>
      </c>
      <c r="F12" s="4">
        <f>((D12-D4)*100)/D4</f>
        <v>3.3477991320520912</v>
      </c>
      <c r="J12" s="7"/>
      <c r="K12" s="4">
        <v>1.8</v>
      </c>
      <c r="L12" s="4">
        <v>42</v>
      </c>
      <c r="M12" s="4">
        <f t="shared" si="1"/>
        <v>2.5252525252525247E-9</v>
      </c>
      <c r="N12" s="4">
        <f>(M12-M4)/((M4)*(L12-L4))*1000000</f>
        <v>-22118.055555555558</v>
      </c>
      <c r="O12" s="4">
        <f>((M12-M4)*100)/M4</f>
        <v>-35.3888888888889</v>
      </c>
      <c r="S12" s="7"/>
      <c r="T12" s="4">
        <v>2</v>
      </c>
      <c r="U12" s="4">
        <v>35</v>
      </c>
      <c r="V12" s="4">
        <f t="shared" si="2"/>
        <v>2.2727272727272723E-9</v>
      </c>
      <c r="W12" s="4">
        <f>(V12-V4)/((V4)*(T12-T4))*1000000</f>
        <v>-499999.99999999889</v>
      </c>
      <c r="X12" s="4">
        <f>((V12-V4)*100)/V4</f>
        <v>-2.4999999999999969</v>
      </c>
    </row>
    <row r="13" spans="1:24" x14ac:dyDescent="0.25">
      <c r="A13" s="5"/>
      <c r="B13" s="4">
        <v>16.13</v>
      </c>
      <c r="C13" s="4">
        <v>61</v>
      </c>
      <c r="D13" s="4">
        <f t="shared" si="0"/>
        <v>2.8180127374175726E-10</v>
      </c>
      <c r="E13" s="4">
        <f>(D13-D4)/((D4)*(C13-C4))*1000000</f>
        <v>929.94420334780318</v>
      </c>
      <c r="F13" s="4">
        <f>((D13-D4)*100)/D4</f>
        <v>3.3477991320520912</v>
      </c>
      <c r="J13" s="7"/>
      <c r="K13" s="4">
        <v>1.9</v>
      </c>
      <c r="L13" s="4">
        <v>43</v>
      </c>
      <c r="M13" s="4">
        <f t="shared" si="1"/>
        <v>2.3923444976076553E-9</v>
      </c>
      <c r="N13" s="4">
        <f>(M13-M4)/((M4)*(L13-L4))*1000000</f>
        <v>-22817.337461300307</v>
      </c>
      <c r="O13" s="4">
        <f>((M13-M4)*100)/M4</f>
        <v>-38.78947368421052</v>
      </c>
      <c r="S13" s="7"/>
      <c r="T13" s="4">
        <v>2</v>
      </c>
      <c r="U13" s="4">
        <v>38</v>
      </c>
      <c r="V13" s="4">
        <f t="shared" si="2"/>
        <v>2.2727272727272723E-9</v>
      </c>
      <c r="W13" s="4">
        <f>(V13-V4)/((V4)*(T13-T4))*1000000</f>
        <v>-499999.99999999889</v>
      </c>
      <c r="X13" s="4">
        <f>((V13-V4)*100)/V4</f>
        <v>-2.4999999999999969</v>
      </c>
    </row>
    <row r="14" spans="1:24" x14ac:dyDescent="0.25">
      <c r="A14" s="5"/>
      <c r="B14" s="4">
        <v>16.13</v>
      </c>
      <c r="C14" s="4">
        <v>65</v>
      </c>
      <c r="D14" s="4">
        <f t="shared" si="0"/>
        <v>2.8180127374175726E-10</v>
      </c>
      <c r="E14" s="4">
        <f>(D14-D4)/((D4)*(C14-C4))*1000000</f>
        <v>836.94978301302285</v>
      </c>
      <c r="F14" s="4">
        <f>((D14-D4)*100)/D4</f>
        <v>3.3477991320520912</v>
      </c>
      <c r="J14" s="7"/>
      <c r="K14" s="4">
        <v>2.19</v>
      </c>
      <c r="L14" s="4">
        <v>46</v>
      </c>
      <c r="M14" s="4">
        <f t="shared" si="1"/>
        <v>2.0755500207555001E-9</v>
      </c>
      <c r="N14" s="4">
        <f>(M14-M4)/((M4)*(L14-L4))*1000000</f>
        <v>-23447.488584474882</v>
      </c>
      <c r="O14" s="4">
        <f>((M14-M4)*100)/M4</f>
        <v>-46.894977168949772</v>
      </c>
      <c r="S14" s="7"/>
      <c r="T14" s="4">
        <v>2</v>
      </c>
      <c r="U14" s="4">
        <v>39</v>
      </c>
      <c r="V14" s="4">
        <f t="shared" si="2"/>
        <v>2.2727272727272723E-9</v>
      </c>
      <c r="W14" s="4">
        <f>(V14-V4)/((V4)*(T14-T4))*1000000</f>
        <v>-499999.99999999889</v>
      </c>
      <c r="X14" s="4">
        <f>((V14-V4)*100)/V4</f>
        <v>-2.4999999999999969</v>
      </c>
    </row>
    <row r="15" spans="1:24" x14ac:dyDescent="0.25">
      <c r="A15" s="5"/>
      <c r="B15" s="4">
        <v>16.100000000000001</v>
      </c>
      <c r="C15" s="4">
        <v>69</v>
      </c>
      <c r="D15" s="4">
        <f t="shared" si="0"/>
        <v>2.8232636928289092E-10</v>
      </c>
      <c r="E15" s="4">
        <f>(D15-D4)/((D4)*(C15-C4))*1000000</f>
        <v>804.63015245623876</v>
      </c>
      <c r="F15" s="4">
        <f>((D15-D4)*100)/D4</f>
        <v>3.540372670807451</v>
      </c>
      <c r="J15" s="7"/>
      <c r="K15" s="4">
        <v>2.2000000000000002</v>
      </c>
      <c r="L15" s="4">
        <v>47</v>
      </c>
      <c r="M15" s="4">
        <f t="shared" si="1"/>
        <v>2.0661157024793384E-9</v>
      </c>
      <c r="N15" s="4">
        <f>(M15-M4)/((M4)*(L15-L4))*1000000</f>
        <v>-22445.887445887449</v>
      </c>
      <c r="O15" s="4">
        <f>((M15-M4)*100)/M4</f>
        <v>-47.13636363636364</v>
      </c>
      <c r="S15" s="7"/>
      <c r="T15" s="4">
        <v>2.0299999999999998</v>
      </c>
      <c r="U15" s="4">
        <v>40</v>
      </c>
      <c r="V15" s="4">
        <f t="shared" si="2"/>
        <v>2.2391401701746529E-9</v>
      </c>
      <c r="W15" s="4">
        <f>(V15-V4)/((V4)*(T15-T4))*1000000</f>
        <v>-492610.83743842208</v>
      </c>
      <c r="X15" s="4">
        <f>((V15-V4)*100)/V4</f>
        <v>-3.9408866995073693</v>
      </c>
    </row>
    <row r="16" spans="1:24" x14ac:dyDescent="0.25">
      <c r="A16" s="5"/>
      <c r="B16" s="4">
        <v>16</v>
      </c>
      <c r="C16" s="4">
        <v>73</v>
      </c>
      <c r="D16" s="4">
        <f t="shared" si="0"/>
        <v>2.8409090909090904E-10</v>
      </c>
      <c r="E16" s="4">
        <f>(D16-D4)/((D4)*(C16-C4))*1000000</f>
        <v>872.39583333333621</v>
      </c>
      <c r="F16" s="4">
        <f>((D16-D4)*100)/D4</f>
        <v>4.1875000000000133</v>
      </c>
      <c r="J16" s="7"/>
      <c r="K16" s="4">
        <v>2.27</v>
      </c>
      <c r="L16" s="4">
        <v>48</v>
      </c>
      <c r="M16" s="4">
        <f t="shared" si="1"/>
        <v>2.002402883460152E-9</v>
      </c>
      <c r="N16" s="4">
        <f>(M16-M4)/((M4)*(L16-L4))*1000000</f>
        <v>-22166.599919903885</v>
      </c>
      <c r="O16" s="4">
        <f>((M16-M4)*100)/M4</f>
        <v>-48.766519823788549</v>
      </c>
      <c r="S16" s="7"/>
      <c r="T16" s="4">
        <v>2.0299999999999998</v>
      </c>
      <c r="U16" s="4">
        <v>42</v>
      </c>
      <c r="V16" s="4">
        <f t="shared" si="2"/>
        <v>2.2391401701746529E-9</v>
      </c>
      <c r="W16" s="4">
        <f>(V16-V4)/((V4)*(T16-T4))*1000000</f>
        <v>-492610.83743842208</v>
      </c>
      <c r="X16" s="4">
        <f>((V16-V4)*100)/V4</f>
        <v>-3.9408866995073693</v>
      </c>
    </row>
    <row r="17" spans="10:24" x14ac:dyDescent="0.25">
      <c r="J17" s="7"/>
      <c r="K17" s="4">
        <v>2.2999999999999998</v>
      </c>
      <c r="L17" s="4">
        <v>49</v>
      </c>
      <c r="M17" s="4">
        <f t="shared" si="1"/>
        <v>1.9762845849802372E-9</v>
      </c>
      <c r="N17" s="4">
        <f>(M17-M4)/((M4)*(L17-L4))*1000000</f>
        <v>-21493.383742911148</v>
      </c>
      <c r="O17" s="4">
        <f>((M17-M4)*100)/M4</f>
        <v>-49.434782608695642</v>
      </c>
      <c r="S17" s="7"/>
      <c r="T17" s="4">
        <v>2.0299999999999998</v>
      </c>
      <c r="U17" s="4">
        <v>43</v>
      </c>
      <c r="V17" s="4">
        <f t="shared" si="2"/>
        <v>2.2391401701746529E-9</v>
      </c>
      <c r="W17" s="4">
        <f>(V17-V4)/((V4)*(T17-T4))*1000000</f>
        <v>-492610.83743842208</v>
      </c>
      <c r="X17" s="4">
        <f>((V17-V4)*100)/V4</f>
        <v>-3.9408866995073693</v>
      </c>
    </row>
    <row r="18" spans="10:24" x14ac:dyDescent="0.25">
      <c r="J18" s="7"/>
      <c r="K18" s="4">
        <v>2.6</v>
      </c>
      <c r="L18" s="4">
        <v>50</v>
      </c>
      <c r="M18" s="4">
        <f t="shared" si="1"/>
        <v>1.748251748251748E-9</v>
      </c>
      <c r="N18" s="4">
        <f>(M18-M4)/((M4)*(L18-L4))*1000000</f>
        <v>-23028.846153846149</v>
      </c>
      <c r="O18" s="4">
        <f>((M18-M4)*100)/M4</f>
        <v>-55.269230769230766</v>
      </c>
      <c r="S18" s="7"/>
      <c r="T18" s="4">
        <v>2.04</v>
      </c>
      <c r="U18" s="4">
        <v>45</v>
      </c>
      <c r="V18" s="4">
        <f t="shared" si="2"/>
        <v>2.2281639928698751E-9</v>
      </c>
      <c r="W18" s="4">
        <f>(V18-V4)/((V4)*(T18-T4))*1000000</f>
        <v>-490196.07843137038</v>
      </c>
      <c r="X18" s="4">
        <f>((V18-V4)*100)/V4</f>
        <v>-4.4117647058823373</v>
      </c>
    </row>
    <row r="19" spans="10:24" x14ac:dyDescent="0.25">
      <c r="J19" s="7"/>
      <c r="K19" s="4">
        <v>2.9</v>
      </c>
      <c r="L19" s="4">
        <v>51</v>
      </c>
      <c r="M19" s="4">
        <f t="shared" si="1"/>
        <v>1.5673981191222568E-9</v>
      </c>
      <c r="N19" s="4">
        <f>(M19-M4)/((M4)*(L19-L4))*1000000</f>
        <v>-23958.620689655174</v>
      </c>
      <c r="O19" s="4">
        <f>((M19-M4)*100)/M4</f>
        <v>-59.896551724137929</v>
      </c>
      <c r="S19" s="7"/>
      <c r="T19" s="4">
        <v>2.08</v>
      </c>
      <c r="U19" s="4">
        <v>46</v>
      </c>
      <c r="V19" s="4">
        <f t="shared" si="2"/>
        <v>2.185314685314685E-9</v>
      </c>
      <c r="W19" s="4">
        <f>(V19-V4)/((V4)*(T19-T4))*1000000</f>
        <v>-480769.23076922976</v>
      </c>
      <c r="X19" s="4">
        <f>((V19-V4)*100)/V4</f>
        <v>-6.249999999999992</v>
      </c>
    </row>
    <row r="20" spans="10:24" x14ac:dyDescent="0.25">
      <c r="J20" s="7"/>
      <c r="K20" s="4">
        <v>3.1</v>
      </c>
      <c r="L20" s="4">
        <v>52</v>
      </c>
      <c r="M20" s="4">
        <f t="shared" si="1"/>
        <v>1.4662756598240466E-9</v>
      </c>
      <c r="N20" s="4">
        <f>(M20-M4)/((M4)*(L20-L4))*1000000</f>
        <v>-24032.258064516129</v>
      </c>
      <c r="O20" s="4">
        <f>((M20-M4)*100)/M4</f>
        <v>-62.483870967741929</v>
      </c>
      <c r="S20" s="7"/>
      <c r="T20" s="4">
        <v>2.08</v>
      </c>
      <c r="U20" s="4">
        <v>50</v>
      </c>
      <c r="V20" s="4">
        <f t="shared" si="2"/>
        <v>2.185314685314685E-9</v>
      </c>
      <c r="W20" s="4">
        <f>(V20-V4)/((V4)*(T20-T4))*1000000</f>
        <v>-480769.23076922976</v>
      </c>
      <c r="X20" s="4">
        <f>((V20-V4)*100)/V4</f>
        <v>-6.249999999999992</v>
      </c>
    </row>
    <row r="21" spans="10:24" x14ac:dyDescent="0.25">
      <c r="J21" s="7"/>
      <c r="K21" s="4">
        <v>3.1</v>
      </c>
      <c r="L21" s="4">
        <v>53</v>
      </c>
      <c r="M21" s="4">
        <f t="shared" si="1"/>
        <v>1.4662756598240466E-9</v>
      </c>
      <c r="N21" s="4">
        <f>(M21-M4)/((M4)*(L21-L4))*1000000</f>
        <v>-23142.174432497013</v>
      </c>
      <c r="O21" s="4">
        <f>((M21-M4)*100)/M4</f>
        <v>-62.483870967741929</v>
      </c>
      <c r="S21" s="7"/>
      <c r="T21" s="4">
        <v>2.08</v>
      </c>
      <c r="U21" s="4">
        <v>53</v>
      </c>
      <c r="V21" s="4">
        <f t="shared" si="2"/>
        <v>2.185314685314685E-9</v>
      </c>
      <c r="W21" s="4">
        <f>(V21-V4)/((V4)*(T21-T4))*1000000</f>
        <v>-480769.23076922976</v>
      </c>
      <c r="X21" s="4">
        <f>((V21-V4)*100)/V4</f>
        <v>-6.249999999999992</v>
      </c>
    </row>
    <row r="22" spans="10:24" x14ac:dyDescent="0.25">
      <c r="J22" s="7"/>
      <c r="K22" s="4">
        <v>3.5</v>
      </c>
      <c r="L22" s="4">
        <v>56</v>
      </c>
      <c r="M22" s="4">
        <f t="shared" si="1"/>
        <v>1.2987012987012986E-9</v>
      </c>
      <c r="N22" s="4">
        <f>(M22-M4)/((M4)*(L22-L4))*1000000</f>
        <v>-22257.142857142859</v>
      </c>
      <c r="O22" s="4">
        <f>((M22-M4)*100)/M4</f>
        <v>-66.771428571428558</v>
      </c>
      <c r="S22" s="7"/>
      <c r="T22" s="4">
        <v>2.08</v>
      </c>
      <c r="U22" s="4">
        <v>55</v>
      </c>
      <c r="V22" s="4">
        <f t="shared" si="2"/>
        <v>2.185314685314685E-9</v>
      </c>
      <c r="W22" s="4">
        <f>(V22-V4)/((V4)*(T22-T4))*1000000</f>
        <v>-480769.23076922976</v>
      </c>
      <c r="X22" s="4">
        <f>((V22-V4)*100)/V4</f>
        <v>-6.249999999999992</v>
      </c>
    </row>
    <row r="23" spans="10:24" x14ac:dyDescent="0.25">
      <c r="J23" s="8"/>
      <c r="K23" s="4">
        <v>3.9</v>
      </c>
      <c r="L23" s="4">
        <v>61</v>
      </c>
      <c r="M23" s="4">
        <f t="shared" si="1"/>
        <v>1.1655011655011652E-9</v>
      </c>
      <c r="N23" s="4">
        <f>(M23-M4)/((M4)*(L23-L4))*1000000</f>
        <v>-20051.282051282047</v>
      </c>
      <c r="O23" s="4">
        <f>((M23-M4)*100)/M4</f>
        <v>-70.179487179487182</v>
      </c>
      <c r="S23" s="7"/>
      <c r="T23" s="4">
        <v>2.1</v>
      </c>
      <c r="U23" s="4">
        <v>57</v>
      </c>
      <c r="V23" s="4">
        <f t="shared" si="2"/>
        <v>2.1645021645021644E-9</v>
      </c>
      <c r="W23" s="4">
        <f>(V23-V4)/((V4)*(T23-T4))*1000000</f>
        <v>-476190.4761904747</v>
      </c>
      <c r="X23" s="4">
        <f>((V23-V4)*100)/V4</f>
        <v>-7.1428571428571273</v>
      </c>
    </row>
    <row r="24" spans="10:24" x14ac:dyDescent="0.25">
      <c r="S24" s="7"/>
      <c r="T24" s="4">
        <v>2.1</v>
      </c>
      <c r="U24" s="4">
        <v>60</v>
      </c>
      <c r="V24" s="4">
        <f t="shared" si="2"/>
        <v>2.1645021645021644E-9</v>
      </c>
      <c r="W24" s="4">
        <f>(V24-V4)/((V4)*(T24-T4))*1000000</f>
        <v>-476190.4761904747</v>
      </c>
      <c r="X24" s="4">
        <f>((V24-V4)*100)/V4</f>
        <v>-7.1428571428571273</v>
      </c>
    </row>
    <row r="25" spans="10:24" ht="15" customHeight="1" x14ac:dyDescent="0.25">
      <c r="S25" s="8"/>
      <c r="T25" s="4">
        <v>2.13</v>
      </c>
      <c r="U25" s="4">
        <v>61</v>
      </c>
      <c r="V25" s="4">
        <f t="shared" si="2"/>
        <v>2.1340162185232607E-9</v>
      </c>
      <c r="W25" s="4">
        <f>(V25-V4)/((V4)*(T25-T4))*1000000</f>
        <v>-469483.56807511667</v>
      </c>
      <c r="X25" s="4">
        <f>((V25-V4)*100)/V4</f>
        <v>-8.4507042253520961</v>
      </c>
    </row>
    <row r="39" spans="3:11" x14ac:dyDescent="0.25">
      <c r="C39" s="3"/>
      <c r="G39" s="1"/>
      <c r="K39" s="1"/>
    </row>
    <row r="40" spans="3:11" x14ac:dyDescent="0.25">
      <c r="C40" s="3"/>
      <c r="G40" s="1"/>
      <c r="K40" s="1"/>
    </row>
    <row r="41" spans="3:11" x14ac:dyDescent="0.25">
      <c r="C41" s="3"/>
      <c r="G41" s="1"/>
      <c r="K41" s="1"/>
    </row>
    <row r="42" spans="3:11" x14ac:dyDescent="0.25">
      <c r="C42" s="3"/>
      <c r="G42" s="1"/>
      <c r="K42" s="1"/>
    </row>
    <row r="43" spans="3:11" x14ac:dyDescent="0.25">
      <c r="C43" s="3"/>
      <c r="G43" s="1"/>
      <c r="K43" s="1"/>
    </row>
    <row r="44" spans="3:11" x14ac:dyDescent="0.25">
      <c r="C44" s="3"/>
      <c r="G44" s="1"/>
      <c r="K44" s="1"/>
    </row>
    <row r="45" spans="3:11" x14ac:dyDescent="0.25">
      <c r="C45" s="3"/>
      <c r="G45" s="1"/>
      <c r="K45" s="1"/>
    </row>
    <row r="46" spans="3:11" x14ac:dyDescent="0.25">
      <c r="C46" s="3"/>
      <c r="G46" s="1"/>
      <c r="K46" s="1"/>
    </row>
    <row r="47" spans="3:11" x14ac:dyDescent="0.25">
      <c r="C47" s="3"/>
      <c r="G47" s="1"/>
      <c r="K47" s="1"/>
    </row>
    <row r="48" spans="3:11" x14ac:dyDescent="0.25">
      <c r="C48" s="3"/>
      <c r="G48" s="1"/>
      <c r="K48" s="1"/>
    </row>
    <row r="49" spans="3:11" x14ac:dyDescent="0.25">
      <c r="C49" s="3"/>
      <c r="G49" s="1"/>
      <c r="K49" s="1"/>
    </row>
    <row r="50" spans="3:11" x14ac:dyDescent="0.25">
      <c r="C50" s="3"/>
      <c r="G50" s="1"/>
      <c r="K50" s="1"/>
    </row>
    <row r="51" spans="3:11" x14ac:dyDescent="0.25">
      <c r="C51" s="3"/>
      <c r="G51" s="1"/>
      <c r="K51" s="1"/>
    </row>
    <row r="52" spans="3:11" x14ac:dyDescent="0.25">
      <c r="C52" s="3"/>
      <c r="G52" s="1"/>
      <c r="K52" s="1"/>
    </row>
    <row r="53" spans="3:11" x14ac:dyDescent="0.25">
      <c r="C53" s="3"/>
      <c r="G53" s="1"/>
      <c r="K53" s="1"/>
    </row>
    <row r="54" spans="3:11" x14ac:dyDescent="0.25">
      <c r="C54" s="3"/>
      <c r="G54" s="1"/>
      <c r="K54" s="1"/>
    </row>
    <row r="55" spans="3:11" x14ac:dyDescent="0.25">
      <c r="C55" s="3"/>
      <c r="G55" s="1"/>
      <c r="K55" s="1"/>
    </row>
    <row r="56" spans="3:11" x14ac:dyDescent="0.25">
      <c r="C56" s="3"/>
      <c r="G56" s="1"/>
      <c r="K56" s="1"/>
    </row>
  </sheetData>
  <mergeCells count="4">
    <mergeCell ref="A4:A16"/>
    <mergeCell ref="C39:C56"/>
    <mergeCell ref="J4:J23"/>
    <mergeCell ref="S4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Lucas</cp:lastModifiedBy>
  <dcterms:created xsi:type="dcterms:W3CDTF">2017-06-08T21:52:23Z</dcterms:created>
  <dcterms:modified xsi:type="dcterms:W3CDTF">2017-06-18T14:51:19Z</dcterms:modified>
</cp:coreProperties>
</file>