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lha pag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<sst xmlns="http://schemas.openxmlformats.org/spreadsheetml/2006/main" count="47" uniqueCount="38">
  <si>
    <t xml:space="preserve">março</t>
  </si>
  <si>
    <t xml:space="preserve">mês competência</t>
  </si>
  <si>
    <t xml:space="preserve">data de pagamento</t>
  </si>
  <si>
    <t xml:space="preserve">funcionário</t>
  </si>
  <si>
    <t xml:space="preserve">salário base</t>
  </si>
  <si>
    <t xml:space="preserve">referência</t>
  </si>
  <si>
    <t xml:space="preserve">salário bruto</t>
  </si>
  <si>
    <t xml:space="preserve">vale transporte</t>
  </si>
  <si>
    <t xml:space="preserve">inss</t>
  </si>
  <si>
    <t xml:space="preserve">salário líquido</t>
  </si>
  <si>
    <t xml:space="preserve">por fora</t>
  </si>
  <si>
    <t xml:space="preserve">pagar por fora</t>
  </si>
  <si>
    <t xml:space="preserve">vale</t>
  </si>
  <si>
    <t xml:space="preserve">extra</t>
  </si>
  <si>
    <t xml:space="preserve">total receber</t>
  </si>
  <si>
    <t xml:space="preserve">fgts</t>
  </si>
  <si>
    <t xml:space="preserve">total pagar</t>
  </si>
  <si>
    <t xml:space="preserve">passagem semanal</t>
  </si>
  <si>
    <t xml:space="preserve">passagem</t>
  </si>
  <si>
    <t xml:space="preserve">custo líquido</t>
  </si>
  <si>
    <t xml:space="preserve">custo total</t>
  </si>
  <si>
    <t xml:space="preserve">diária/
feriado</t>
  </si>
  <si>
    <t xml:space="preserve">qtde</t>
  </si>
  <si>
    <t xml:space="preserve">valor</t>
  </si>
  <si>
    <t xml:space="preserve">folga</t>
  </si>
  <si>
    <t xml:space="preserve">total</t>
  </si>
  <si>
    <t xml:space="preserve">Luis</t>
  </si>
  <si>
    <t xml:space="preserve">Marcos</t>
  </si>
  <si>
    <t xml:space="preserve">Matheus</t>
  </si>
  <si>
    <t xml:space="preserve">Rafaela</t>
  </si>
  <si>
    <t xml:space="preserve">Denio</t>
  </si>
  <si>
    <t xml:space="preserve">Johnny</t>
  </si>
  <si>
    <t xml:space="preserve">dênio</t>
  </si>
  <si>
    <t xml:space="preserve">marcos</t>
  </si>
  <si>
    <t xml:space="preserve">matheus</t>
  </si>
  <si>
    <t xml:space="preserve">rafaela</t>
  </si>
  <si>
    <t xml:space="preserve">luis</t>
  </si>
  <si>
    <t xml:space="preserve">johnny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</si>
</sst>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D/M/YYYY"/>
    <numFmt numFmtId="169" formatCode="_-* #,##0.0_-;\-* #,##0.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000000"/>
        <bgColor rgb="FF003300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6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B4" activeCellId="0" sqref="B4:R21"/>
    </sheetView>
  </sheetViews>
  <sheetFormatPr defaultRowHeight="12.75"/>
  <cols>
    <col collapsed="false" hidden="false" max="1" min="1" style="1" width="1.49797570850202"/>
    <col collapsed="false" hidden="false" max="2" min="2" style="2" width="11.5708502024291"/>
    <col collapsed="false" hidden="false" max="3" min="3" style="2" width="13.0688259109312"/>
    <col collapsed="false" hidden="false" max="4" min="4" style="1" width="10.3886639676113"/>
    <col collapsed="false" hidden="false" max="5" min="5" style="3" width="9"/>
    <col collapsed="false" hidden="false" max="6" min="6" style="4" width="9.10526315789474"/>
    <col collapsed="false" hidden="false" max="7" min="7" style="3" width="9"/>
    <col collapsed="false" hidden="false" max="8" min="8" style="5" width="3.31983805668016"/>
    <col collapsed="false" hidden="false" max="9" min="9" style="3" width="6.53441295546559"/>
    <col collapsed="false" hidden="false" max="10" min="10" style="5" width="3.31983805668016"/>
    <col collapsed="false" hidden="false" max="11" min="11" style="3" width="7.60728744939271"/>
    <col collapsed="false" hidden="false" max="12" min="12" style="4" width="9.31983805668016"/>
    <col collapsed="false" hidden="false" max="13" min="13" style="1" width="0.8582995951417"/>
    <col collapsed="false" hidden="false" max="14" min="14" style="4" width="7.92712550607287"/>
    <col collapsed="false" hidden="false" max="15" min="15" style="3" width="9.10526315789474"/>
    <col collapsed="false" hidden="false" max="17" min="16" style="3" width="7.60728744939271"/>
    <col collapsed="false" hidden="false" max="18" min="18" style="3" width="10.1781376518219"/>
    <col collapsed="false" hidden="false" max="19" min="19" style="1" width="0.8582995951417"/>
    <col collapsed="false" hidden="false" max="21" min="20" style="3" width="9.31983805668016"/>
    <col collapsed="false" hidden="false" max="22" min="22" style="3" width="9.85425101214575"/>
    <col collapsed="false" hidden="false" max="23" min="23" style="1" width="0.8582995951417"/>
    <col collapsed="false" hidden="false" max="24" min="24" style="3" width="10.1781376518219"/>
    <col collapsed="false" hidden="false" max="25" min="25" style="1" width="9.10526315789474"/>
    <col collapsed="false" hidden="false" max="26" min="26" style="1" width="9.31983805668016"/>
    <col collapsed="false" hidden="false" max="27" min="27" style="1" width="0.8582995951417"/>
    <col collapsed="false" hidden="false" max="28" min="28" style="1" width="10.2834008097166"/>
    <col collapsed="false" hidden="false" max="29" min="29" style="1" width="0.8582995951417"/>
    <col collapsed="false" hidden="false" max="30" min="30" style="4" width="7.60728744939271"/>
    <col collapsed="false" hidden="false" max="32" min="31" style="4" width="6.63967611336032"/>
    <col collapsed="false" hidden="false" max="33" min="33" style="4" width="7.60728744939271"/>
    <col collapsed="false" hidden="false" max="34" min="34" style="4" width="5.03643724696356"/>
    <col collapsed="false" hidden="false" max="35" min="35" style="4" width="6.53441295546559"/>
    <col collapsed="false" hidden="false" max="36" min="36" style="4" width="7.71255060728745"/>
    <col collapsed="false" hidden="false" max="1025" min="37" style="1" width="9.1052631578947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2.75" hidden="false" customHeight="false" outlineLevel="0" collapsed="false">
      <c r="B2" s="6" t="s">
        <v>0</v>
      </c>
      <c r="C2" s="6"/>
      <c r="D2" s="7"/>
      <c r="E2" s="7" t="n">
        <f aca="false">SUMIF($B$5:$B$10,$B$2,E$5:E$10)</f>
        <v>8110</v>
      </c>
      <c r="F2" s="7"/>
      <c r="G2" s="7" t="n">
        <f aca="false">SUMIF($B$5:$B$10,$B$2,G$5:G$10)</f>
        <v>4086.66666666667</v>
      </c>
      <c r="H2" s="6"/>
      <c r="I2" s="7" t="n">
        <f aca="false">SUMIF($B$5:$B$10,$B$2,I$5:I$10)</f>
        <v>179.2</v>
      </c>
      <c r="J2" s="7"/>
      <c r="K2" s="7" t="n">
        <f aca="false">SUMIF($B$5:$B$10,$B$2,K$5:K$10)</f>
        <v>326.933333333333</v>
      </c>
      <c r="L2" s="7" t="n">
        <f aca="false">SUMIF($B$5:$B$10,$B$2,L$5:L$10)</f>
        <v>3580.53333333333</v>
      </c>
      <c r="M2" s="7"/>
      <c r="N2" s="7"/>
      <c r="O2" s="7"/>
      <c r="P2" s="7"/>
      <c r="Q2" s="7"/>
      <c r="R2" s="7" t="n">
        <f aca="false">SUMIF($B$5:$B$10,$B$2,R$5:R$10)</f>
        <v>7930.47956989247</v>
      </c>
      <c r="S2" s="7"/>
      <c r="T2" s="7" t="n">
        <f aca="false">SUMIF($B$5:$B$10,$B$2,T$5:T$10)</f>
        <v>326.933333333333</v>
      </c>
      <c r="U2" s="7" t="n">
        <f aca="false">SUM(U5:U10)</f>
        <v>0</v>
      </c>
      <c r="V2" s="7" t="n">
        <f aca="false">SUMIF($B$5:$B$10,$B$2,V$5:V$10)</f>
        <v>8257.41290322581</v>
      </c>
      <c r="W2" s="7"/>
      <c r="X2" s="7"/>
      <c r="Y2" s="7" t="n">
        <f aca="false">SUMIF($B$5:$B$10,$B$2,Y$5:Y$10)</f>
        <v>1470</v>
      </c>
      <c r="Z2" s="7" t="n">
        <f aca="false">SUMIF($B$5:$B$10,$B$2,Z$5:Z$10)</f>
        <v>1290.8</v>
      </c>
      <c r="AA2" s="7"/>
      <c r="AB2" s="7" t="n">
        <f aca="false">SUMIF($B$5:$B$10,$B$2,AB$5:AB$10)</f>
        <v>9548.21290322581</v>
      </c>
      <c r="AC2" s="7"/>
      <c r="AD2" s="7"/>
      <c r="AE2" s="7"/>
      <c r="AF2" s="7"/>
      <c r="AG2" s="7"/>
      <c r="AH2" s="7"/>
      <c r="AI2" s="7"/>
      <c r="AJ2" s="7" t="n">
        <f aca="false">SUMIF($B$5:$B$10,$B$2,AJ$5:AJ$10)</f>
        <v>655</v>
      </c>
    </row>
    <row r="4" s="8" customFormat="true" ht="25.5" hidden="false" customHeight="true" outlineLevel="0" collapsed="false">
      <c r="B4" s="9" t="s">
        <v>1</v>
      </c>
      <c r="C4" s="9" t="s">
        <v>2</v>
      </c>
      <c r="D4" s="9" t="s">
        <v>3</v>
      </c>
      <c r="E4" s="10" t="s">
        <v>4</v>
      </c>
      <c r="F4" s="11" t="s">
        <v>5</v>
      </c>
      <c r="G4" s="10" t="s">
        <v>6</v>
      </c>
      <c r="H4" s="10" t="s">
        <v>7</v>
      </c>
      <c r="I4" s="10"/>
      <c r="J4" s="10" t="s">
        <v>8</v>
      </c>
      <c r="K4" s="10"/>
      <c r="L4" s="12" t="s">
        <v>9</v>
      </c>
      <c r="N4" s="11" t="s">
        <v>10</v>
      </c>
      <c r="O4" s="10" t="s">
        <v>11</v>
      </c>
      <c r="P4" s="10" t="s">
        <v>12</v>
      </c>
      <c r="Q4" s="10" t="s">
        <v>13</v>
      </c>
      <c r="R4" s="13" t="s">
        <v>14</v>
      </c>
      <c r="T4" s="10" t="s">
        <v>8</v>
      </c>
      <c r="U4" s="10" t="s">
        <v>15</v>
      </c>
      <c r="V4" s="13" t="s">
        <v>16</v>
      </c>
      <c r="X4" s="10" t="s">
        <v>17</v>
      </c>
      <c r="Y4" s="10" t="s">
        <v>18</v>
      </c>
      <c r="Z4" s="12" t="s">
        <v>19</v>
      </c>
      <c r="AB4" s="14" t="s">
        <v>20</v>
      </c>
      <c r="AD4" s="15" t="s">
        <v>21</v>
      </c>
      <c r="AE4" s="15" t="s">
        <v>22</v>
      </c>
      <c r="AF4" s="15" t="s">
        <v>23</v>
      </c>
      <c r="AG4" s="15" t="s">
        <v>24</v>
      </c>
      <c r="AH4" s="15" t="s">
        <v>22</v>
      </c>
      <c r="AI4" s="15" t="s">
        <v>23</v>
      </c>
      <c r="AJ4" s="12" t="s">
        <v>25</v>
      </c>
    </row>
    <row r="5" s="16" customFormat="true" ht="12.8" hidden="false" customHeight="false" outlineLevel="0" collapsed="false">
      <c r="B5" s="17" t="s">
        <v>0</v>
      </c>
      <c r="C5" s="18" t="n">
        <v>43560</v>
      </c>
      <c r="D5" s="16" t="s">
        <v>26</v>
      </c>
      <c r="E5" s="19" t="n">
        <v>1100</v>
      </c>
      <c r="F5" s="20" t="n">
        <v>13</v>
      </c>
      <c r="G5" s="19" t="n">
        <f aca="false">E5/30*F5</f>
        <v>476.666666666667</v>
      </c>
      <c r="H5" s="21" t="n">
        <v>0.06</v>
      </c>
      <c r="I5" s="19" t="n">
        <f aca="false">H5*G5</f>
        <v>28.6</v>
      </c>
      <c r="J5" s="21" t="n">
        <v>0.08</v>
      </c>
      <c r="K5" s="19" t="n">
        <f aca="false">J5*G5</f>
        <v>38.1333333333333</v>
      </c>
      <c r="L5" s="19" t="n">
        <f aca="false">G5-I5-K5</f>
        <v>409.933333333333</v>
      </c>
      <c r="N5" s="20" t="n">
        <f aca="false">30-F5</f>
        <v>17</v>
      </c>
      <c r="O5" s="19" t="n">
        <f aca="false">E5/30*N5</f>
        <v>623.333333333333</v>
      </c>
      <c r="P5" s="19" t="n">
        <v>0</v>
      </c>
      <c r="Q5" s="19" t="n">
        <v>120</v>
      </c>
      <c r="R5" s="19" t="n">
        <f aca="false">L5+SUM(O5:Q5)</f>
        <v>1153.26666666667</v>
      </c>
      <c r="T5" s="19" t="n">
        <f aca="false">K5</f>
        <v>38.1333333333333</v>
      </c>
      <c r="U5" s="19" t="n">
        <v>0</v>
      </c>
      <c r="V5" s="19" t="n">
        <f aca="false">SUM(R5:T5)</f>
        <v>1191.4</v>
      </c>
      <c r="X5" s="19" t="n">
        <v>48.6</v>
      </c>
      <c r="Y5" s="22" t="n">
        <f aca="false">X5*4</f>
        <v>194.4</v>
      </c>
      <c r="Z5" s="22" t="n">
        <f aca="false">Y5-I5</f>
        <v>165.8</v>
      </c>
      <c r="AB5" s="22" t="n">
        <f aca="false">V5+Z5</f>
        <v>1357.2</v>
      </c>
      <c r="AD5" s="23" t="n">
        <v>80</v>
      </c>
      <c r="AE5" s="23" t="n">
        <v>1</v>
      </c>
      <c r="AF5" s="23" t="n">
        <f aca="false">AE5*AD5</f>
        <v>80</v>
      </c>
      <c r="AG5" s="23" t="n">
        <v>100</v>
      </c>
      <c r="AH5" s="24" t="n">
        <v>0.5</v>
      </c>
      <c r="AI5" s="23" t="n">
        <f aca="false">AH5*AG5</f>
        <v>50</v>
      </c>
      <c r="AJ5" s="23" t="n">
        <f aca="false">AI5+AF5</f>
        <v>130</v>
      </c>
    </row>
    <row r="6" customFormat="false" ht="12.8" hidden="false" customHeight="false" outlineLevel="0" collapsed="false">
      <c r="B6" s="2" t="s">
        <v>0</v>
      </c>
      <c r="C6" s="25" t="n">
        <v>43560</v>
      </c>
      <c r="D6" s="1" t="s">
        <v>27</v>
      </c>
      <c r="E6" s="3" t="n">
        <v>1210</v>
      </c>
      <c r="F6" s="4" t="n">
        <v>30</v>
      </c>
      <c r="G6" s="3" t="n">
        <f aca="false">E6/30*F6</f>
        <v>1210</v>
      </c>
      <c r="H6" s="5" t="n">
        <v>0.06</v>
      </c>
      <c r="I6" s="3" t="n">
        <f aca="false">H6*G6</f>
        <v>72.6</v>
      </c>
      <c r="J6" s="5" t="n">
        <v>0.08</v>
      </c>
      <c r="K6" s="3" t="n">
        <f aca="false">J6*G6</f>
        <v>96.8</v>
      </c>
      <c r="L6" s="3" t="n">
        <f aca="false">G6-I6-K6</f>
        <v>1040.6</v>
      </c>
      <c r="N6" s="4" t="n">
        <v>0</v>
      </c>
      <c r="O6" s="3" t="n">
        <f aca="false">E6/30*N6</f>
        <v>0</v>
      </c>
      <c r="P6" s="3" t="n">
        <v>0</v>
      </c>
      <c r="Q6" s="3" t="n">
        <f aca="false">AJ6</f>
        <v>80</v>
      </c>
      <c r="R6" s="3" t="n">
        <f aca="false">L6+SUM(O6:Q6)</f>
        <v>1120.6</v>
      </c>
      <c r="T6" s="3" t="n">
        <f aca="false">K6</f>
        <v>96.8</v>
      </c>
      <c r="U6" s="3" t="n">
        <v>0</v>
      </c>
      <c r="V6" s="3" t="n">
        <f aca="false">SUM(R6:T6)</f>
        <v>1217.4</v>
      </c>
      <c r="X6" s="3" t="n">
        <v>48.6</v>
      </c>
      <c r="Y6" s="26" t="n">
        <f aca="false">X6*4</f>
        <v>194.4</v>
      </c>
      <c r="Z6" s="26" t="n">
        <f aca="false">Y6-I6</f>
        <v>121.8</v>
      </c>
      <c r="AB6" s="26" t="n">
        <f aca="false">V6+Z6</f>
        <v>1339.2</v>
      </c>
      <c r="AD6" s="27" t="n">
        <v>80</v>
      </c>
      <c r="AE6" s="27" t="n">
        <v>1</v>
      </c>
      <c r="AF6" s="27" t="n">
        <f aca="false">AE6*AD6</f>
        <v>80</v>
      </c>
      <c r="AG6" s="27" t="n">
        <v>100</v>
      </c>
      <c r="AH6" s="28" t="n">
        <v>0</v>
      </c>
      <c r="AI6" s="27" t="n">
        <f aca="false">AH6*AG6</f>
        <v>0</v>
      </c>
      <c r="AJ6" s="27" t="n">
        <f aca="false">AI6+AF6</f>
        <v>80</v>
      </c>
    </row>
    <row r="7" customFormat="false" ht="12.8" hidden="false" customHeight="false" outlineLevel="0" collapsed="false">
      <c r="B7" s="2" t="s">
        <v>0</v>
      </c>
      <c r="C7" s="25" t="n">
        <v>43560</v>
      </c>
      <c r="D7" s="1" t="s">
        <v>28</v>
      </c>
      <c r="E7" s="3" t="n">
        <v>1100</v>
      </c>
      <c r="F7" s="4" t="n">
        <v>30</v>
      </c>
      <c r="G7" s="3" t="n">
        <f aca="false">E7/30*F7</f>
        <v>1100</v>
      </c>
      <c r="H7" s="5" t="n">
        <v>0</v>
      </c>
      <c r="I7" s="3" t="n">
        <f aca="false">H7*G7</f>
        <v>0</v>
      </c>
      <c r="J7" s="5" t="n">
        <v>0.08</v>
      </c>
      <c r="K7" s="3" t="n">
        <f aca="false">J7*G7</f>
        <v>88</v>
      </c>
      <c r="L7" s="3" t="n">
        <f aca="false">G7-I7-K7</f>
        <v>1012</v>
      </c>
      <c r="N7" s="4" t="n">
        <v>0</v>
      </c>
      <c r="O7" s="3" t="n">
        <f aca="false">E7/30*N7</f>
        <v>0</v>
      </c>
      <c r="P7" s="3" t="n">
        <v>-70</v>
      </c>
      <c r="Q7" s="3" t="n">
        <v>100</v>
      </c>
      <c r="R7" s="3" t="n">
        <f aca="false">L7+SUM(O7:Q7)</f>
        <v>1042</v>
      </c>
      <c r="T7" s="3" t="n">
        <f aca="false">K7</f>
        <v>88</v>
      </c>
      <c r="U7" s="3" t="n">
        <v>0</v>
      </c>
      <c r="V7" s="3" t="n">
        <f aca="false">SUM(R7:T7)</f>
        <v>1130</v>
      </c>
      <c r="X7" s="3" t="n">
        <v>48.6</v>
      </c>
      <c r="Y7" s="26" t="n">
        <f aca="false">X7*4</f>
        <v>194.4</v>
      </c>
      <c r="Z7" s="26" t="n">
        <f aca="false">Y7-I7</f>
        <v>194.4</v>
      </c>
      <c r="AB7" s="26" t="n">
        <f aca="false">V7+Z7</f>
        <v>1324.4</v>
      </c>
      <c r="AD7" s="27" t="n">
        <v>80</v>
      </c>
      <c r="AE7" s="27" t="n">
        <v>1</v>
      </c>
      <c r="AF7" s="27" t="n">
        <f aca="false">AE7*AD7</f>
        <v>80</v>
      </c>
      <c r="AG7" s="27" t="n">
        <v>100</v>
      </c>
      <c r="AH7" s="28" t="n">
        <v>0</v>
      </c>
      <c r="AI7" s="27" t="n">
        <f aca="false">AH7*AG7</f>
        <v>0</v>
      </c>
      <c r="AJ7" s="27" t="n">
        <f aca="false">AI7+AF7</f>
        <v>80</v>
      </c>
    </row>
    <row r="8" customFormat="false" ht="12.8" hidden="false" customHeight="false" outlineLevel="0" collapsed="false">
      <c r="B8" s="2" t="s">
        <v>0</v>
      </c>
      <c r="C8" s="25" t="n">
        <v>43560</v>
      </c>
      <c r="D8" s="1" t="s">
        <v>29</v>
      </c>
      <c r="E8" s="3" t="n">
        <v>1300</v>
      </c>
      <c r="F8" s="4" t="n">
        <v>30</v>
      </c>
      <c r="G8" s="3" t="n">
        <f aca="false">E8/30*F8</f>
        <v>1300</v>
      </c>
      <c r="H8" s="5" t="n">
        <v>0.06</v>
      </c>
      <c r="I8" s="3" t="n">
        <f aca="false">H8*G8</f>
        <v>78</v>
      </c>
      <c r="J8" s="5" t="n">
        <v>0.08</v>
      </c>
      <c r="K8" s="3" t="n">
        <f aca="false">J8*G8</f>
        <v>104</v>
      </c>
      <c r="L8" s="3" t="n">
        <f aca="false">G8-I8-K8</f>
        <v>1118</v>
      </c>
      <c r="N8" s="4" t="n">
        <v>0</v>
      </c>
      <c r="O8" s="3" t="n">
        <f aca="false">E8/30*N8</f>
        <v>0</v>
      </c>
      <c r="P8" s="3" t="n">
        <v>0</v>
      </c>
      <c r="Q8" s="3" t="n">
        <f aca="false">AJ8</f>
        <v>80</v>
      </c>
      <c r="R8" s="3" t="n">
        <f aca="false">L8+SUM(O8:Q8)</f>
        <v>1198</v>
      </c>
      <c r="T8" s="3" t="n">
        <f aca="false">K8</f>
        <v>104</v>
      </c>
      <c r="U8" s="3" t="n">
        <v>0</v>
      </c>
      <c r="V8" s="3" t="n">
        <f aca="false">SUM(R8:T8)</f>
        <v>1302</v>
      </c>
      <c r="X8" s="3" t="n">
        <v>48.6</v>
      </c>
      <c r="Y8" s="26" t="n">
        <f aca="false">X8*4</f>
        <v>194.4</v>
      </c>
      <c r="Z8" s="26" t="n">
        <f aca="false">Y8-I8</f>
        <v>116.4</v>
      </c>
      <c r="AB8" s="26" t="n">
        <f aca="false">V8+Z8</f>
        <v>1418.4</v>
      </c>
      <c r="AD8" s="27" t="n">
        <v>80</v>
      </c>
      <c r="AE8" s="27" t="n">
        <v>1</v>
      </c>
      <c r="AF8" s="27" t="n">
        <f aca="false">AE8*AD8</f>
        <v>80</v>
      </c>
      <c r="AG8" s="27" t="n">
        <v>100</v>
      </c>
      <c r="AH8" s="28" t="n">
        <v>0</v>
      </c>
      <c r="AI8" s="27" t="n">
        <f aca="false">AH8*AG8</f>
        <v>0</v>
      </c>
      <c r="AJ8" s="27" t="n">
        <f aca="false">AI8+AF8</f>
        <v>80</v>
      </c>
    </row>
    <row r="9" customFormat="false" ht="12.8" hidden="false" customHeight="false" outlineLevel="0" collapsed="false">
      <c r="B9" s="2" t="s">
        <v>0</v>
      </c>
      <c r="C9" s="25" t="n">
        <v>43560</v>
      </c>
      <c r="D9" s="1" t="s">
        <v>30</v>
      </c>
      <c r="E9" s="3" t="n">
        <v>1100</v>
      </c>
      <c r="F9" s="4" t="n">
        <v>0</v>
      </c>
      <c r="G9" s="3" t="n">
        <f aca="false">E9/30*F9</f>
        <v>0</v>
      </c>
      <c r="H9" s="5" t="n">
        <v>0</v>
      </c>
      <c r="I9" s="3" t="n">
        <f aca="false">H9*G9</f>
        <v>0</v>
      </c>
      <c r="J9" s="5" t="n">
        <v>0</v>
      </c>
      <c r="K9" s="3" t="n">
        <f aca="false">J9*G9</f>
        <v>0</v>
      </c>
      <c r="L9" s="3" t="n">
        <f aca="false">G9-I9-K9</f>
        <v>0</v>
      </c>
      <c r="N9" s="4" t="n">
        <v>24</v>
      </c>
      <c r="O9" s="3" t="n">
        <f aca="false">E9/31*N9</f>
        <v>851.612903225806</v>
      </c>
      <c r="P9" s="3" t="n">
        <v>0</v>
      </c>
      <c r="Q9" s="3" t="n">
        <f aca="false">AJ9</f>
        <v>80</v>
      </c>
      <c r="R9" s="3" t="n">
        <f aca="false">L9+SUM(O9:Q9)</f>
        <v>931.612903225807</v>
      </c>
      <c r="T9" s="3" t="n">
        <f aca="false">K9</f>
        <v>0</v>
      </c>
      <c r="U9" s="3" t="n">
        <v>0</v>
      </c>
      <c r="V9" s="3" t="n">
        <f aca="false">SUM(R9:T9)</f>
        <v>931.612903225807</v>
      </c>
      <c r="X9" s="3" t="n">
        <v>48.6</v>
      </c>
      <c r="Y9" s="26" t="n">
        <f aca="false">X9*4</f>
        <v>194.4</v>
      </c>
      <c r="Z9" s="26" t="n">
        <f aca="false">Y9-I9</f>
        <v>194.4</v>
      </c>
      <c r="AB9" s="26" t="n">
        <f aca="false">V9+Z9</f>
        <v>1126.01290322581</v>
      </c>
      <c r="AD9" s="27" t="n">
        <v>80</v>
      </c>
      <c r="AE9" s="27" t="n">
        <v>1</v>
      </c>
      <c r="AF9" s="27" t="n">
        <f aca="false">AE9*AD9</f>
        <v>80</v>
      </c>
      <c r="AG9" s="27" t="n">
        <v>100</v>
      </c>
      <c r="AH9" s="28" t="n">
        <v>0</v>
      </c>
      <c r="AI9" s="27" t="n">
        <f aca="false">AH9*AG9</f>
        <v>0</v>
      </c>
      <c r="AJ9" s="27" t="n">
        <f aca="false">AI9+AF9</f>
        <v>80</v>
      </c>
    </row>
    <row r="10" customFormat="false" ht="12.8" hidden="false" customHeight="false" outlineLevel="0" collapsed="false">
      <c r="B10" s="2" t="s">
        <v>0</v>
      </c>
      <c r="C10" s="25" t="n">
        <v>43560</v>
      </c>
      <c r="D10" s="1" t="s">
        <v>31</v>
      </c>
      <c r="E10" s="3" t="n">
        <v>2300</v>
      </c>
      <c r="F10" s="4" t="n">
        <v>0</v>
      </c>
      <c r="G10" s="3" t="n">
        <f aca="false">E10/30*F10</f>
        <v>0</v>
      </c>
      <c r="H10" s="5" t="n">
        <v>0</v>
      </c>
      <c r="I10" s="3" t="n">
        <f aca="false">H10*G10</f>
        <v>0</v>
      </c>
      <c r="J10" s="5" t="n">
        <v>0</v>
      </c>
      <c r="K10" s="3" t="n">
        <f aca="false">J10*G10</f>
        <v>0</v>
      </c>
      <c r="L10" s="3" t="n">
        <f aca="false">G10-I10-K10</f>
        <v>0</v>
      </c>
      <c r="N10" s="4" t="n">
        <f aca="false">30-F10</f>
        <v>30</v>
      </c>
      <c r="O10" s="3" t="n">
        <f aca="false">E10/30*N10</f>
        <v>2300</v>
      </c>
      <c r="P10" s="3" t="n">
        <v>-20</v>
      </c>
      <c r="Q10" s="3" t="n">
        <f aca="false">AJ10</f>
        <v>205</v>
      </c>
      <c r="R10" s="3" t="n">
        <f aca="false">L10+SUM(O10:Q10)</f>
        <v>2485</v>
      </c>
      <c r="T10" s="3" t="n">
        <f aca="false">K10</f>
        <v>0</v>
      </c>
      <c r="U10" s="3" t="n">
        <v>0</v>
      </c>
      <c r="V10" s="3" t="n">
        <f aca="false">SUM(R10:T10)</f>
        <v>2485</v>
      </c>
      <c r="X10" s="3" t="n">
        <v>124.5</v>
      </c>
      <c r="Y10" s="26" t="n">
        <f aca="false">X10*4</f>
        <v>498</v>
      </c>
      <c r="Z10" s="26" t="n">
        <f aca="false">Y10-I10</f>
        <v>498</v>
      </c>
      <c r="AB10" s="26" t="n">
        <f aca="false">V10+Z10</f>
        <v>2983</v>
      </c>
      <c r="AD10" s="27" t="n">
        <v>130</v>
      </c>
      <c r="AE10" s="27" t="n">
        <v>1</v>
      </c>
      <c r="AF10" s="27" t="n">
        <f aca="false">AE10*AD10</f>
        <v>130</v>
      </c>
      <c r="AG10" s="27" t="n">
        <v>150</v>
      </c>
      <c r="AH10" s="28" t="n">
        <v>0.5</v>
      </c>
      <c r="AI10" s="27" t="n">
        <f aca="false">AH10*AG10</f>
        <v>75</v>
      </c>
      <c r="AJ10" s="27" t="n">
        <f aca="false">AI10+AF10</f>
        <v>205</v>
      </c>
    </row>
    <row r="11" customFormat="false" ht="13.8" hidden="false" customHeight="false" outlineLevel="0" collapsed="false">
      <c r="D11" s="0"/>
      <c r="P11" s="0"/>
      <c r="Q11" s="0"/>
      <c r="R11" s="0"/>
    </row>
    <row r="12" customFormat="false" ht="12.8" hidden="false" customHeight="false" outlineLevel="0" collapsed="false">
      <c r="D12" s="1" t="s">
        <v>32</v>
      </c>
      <c r="P12" s="3" t="n">
        <v>81.5</v>
      </c>
      <c r="Q12" s="3" t="n">
        <f aca="false">R9-P12</f>
        <v>850.112903225807</v>
      </c>
      <c r="R12" s="3" t="n">
        <v>851</v>
      </c>
    </row>
    <row r="13" customFormat="false" ht="12.8" hidden="false" customHeight="false" outlineLevel="0" collapsed="false">
      <c r="D13" s="1" t="s">
        <v>33</v>
      </c>
      <c r="P13" s="3" t="n">
        <v>8.5</v>
      </c>
      <c r="Q13" s="3" t="n">
        <f aca="false">R6-P13</f>
        <v>1112.1</v>
      </c>
      <c r="R13" s="3" t="n">
        <v>1113</v>
      </c>
    </row>
    <row r="14" customFormat="false" ht="12.8" hidden="false" customHeight="false" outlineLevel="0" collapsed="false">
      <c r="D14" s="1" t="s">
        <v>34</v>
      </c>
      <c r="P14" s="3" t="n">
        <v>48</v>
      </c>
      <c r="Q14" s="3" t="n">
        <f aca="false">R7-P14</f>
        <v>994</v>
      </c>
      <c r="R14" s="3" t="n">
        <v>1000</v>
      </c>
    </row>
    <row r="15" customFormat="false" ht="12.8" hidden="false" customHeight="false" outlineLevel="0" collapsed="false">
      <c r="D15" s="1" t="s">
        <v>35</v>
      </c>
      <c r="P15" s="3" t="n">
        <v>-78</v>
      </c>
      <c r="Q15" s="3" t="n">
        <f aca="false">R8+P15</f>
        <v>1120</v>
      </c>
      <c r="R15" s="3" t="n">
        <f aca="false">Q15</f>
        <v>1120</v>
      </c>
    </row>
    <row r="16" customFormat="false" ht="12.8" hidden="false" customHeight="false" outlineLevel="0" collapsed="false">
      <c r="D16" s="1" t="s">
        <v>36</v>
      </c>
      <c r="R16" s="3" t="n">
        <f aca="false">1154-76.5</f>
        <v>1077.5</v>
      </c>
    </row>
    <row r="17" customFormat="false" ht="12.8" hidden="false" customHeight="false" outlineLevel="0" collapsed="false">
      <c r="D17" s="1" t="s">
        <v>37</v>
      </c>
      <c r="R17" s="3" t="n">
        <v>2485</v>
      </c>
    </row>
    <row r="18" customFormat="false" ht="13.8" hidden="false" customHeight="false" outlineLevel="0" collapsed="false">
      <c r="R18" s="0"/>
    </row>
    <row r="19" customFormat="false" ht="12.8" hidden="false" customHeight="false" outlineLevel="0" collapsed="false">
      <c r="R19" s="3" t="n">
        <v>7650</v>
      </c>
    </row>
    <row r="20" customFormat="false" ht="12.8" hidden="false" customHeight="false" outlineLevel="0" collapsed="false">
      <c r="R20" s="3" t="n">
        <f aca="false">SUM(R12:R17)</f>
        <v>7646.5</v>
      </c>
    </row>
    <row r="21" customFormat="false" ht="12.8" hidden="false" customHeight="false" outlineLevel="0" collapsed="false">
      <c r="R21" s="3" t="n">
        <f aca="false">R19-R20</f>
        <v>3.5</v>
      </c>
    </row>
  </sheetData>
  <mergeCells count="2">
    <mergeCell ref="H4:I4"/>
    <mergeCell ref="J4:K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2019-04-04T20:04:10Z</dcterms:created>
  <dc:creator>Mari</dc:creator>
  <dc:description/>
  <dc:language>pt-BR</dc:language>
  <cp:lastModifiedBy/>
  <dcterms:modified xsi:type="dcterms:W3CDTF">2019-04-09T09:39:58Z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