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rcosilveriocastro/Desktop/Proyecto Final IOP/"/>
    </mc:Choice>
  </mc:AlternateContent>
  <bookViews>
    <workbookView xWindow="0" yWindow="460" windowWidth="25600" windowHeight="14380" tabRatio="500"/>
  </bookViews>
  <sheets>
    <sheet name="Hoja1" sheetId="1" r:id="rId1"/>
  </sheets>
  <definedNames>
    <definedName name="C_ALMACENAJE">Hoja1!$D$10:$D$22</definedName>
    <definedName name="C_ALMACENJAE">Hoja1!$D$10:$D$22</definedName>
    <definedName name="C_COMPRA">Hoja1!$C$10:$C$22</definedName>
    <definedName name="C_PREPARACION">Hoja1!$E$10:$E$22</definedName>
    <definedName name="C_UNIDADPERDIDA">Hoja1!$F$10:$F$22</definedName>
    <definedName name="CANTIDAD_MIN_PEDIDO">Hoja1!$O$10:$O$22</definedName>
    <definedName name="DEMANDA">Hoja1!$C$28:$N$43</definedName>
    <definedName name="INV_INI">Hoja1!$M$10:$M$22</definedName>
    <definedName name="INV_MIN">Hoja1!$N$10:$N$22</definedName>
    <definedName name="VOLUMEN">Hoja1!$J$10:$J$22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J11" i="1"/>
  <c r="L11" i="1"/>
  <c r="J12" i="1"/>
  <c r="L12" i="1"/>
  <c r="J13" i="1"/>
  <c r="L13" i="1"/>
  <c r="J14" i="1"/>
  <c r="L14" i="1"/>
  <c r="L15" i="1"/>
  <c r="L16" i="1"/>
  <c r="J17" i="1"/>
  <c r="L17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L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J18" i="1"/>
  <c r="J15" i="1"/>
  <c r="J16" i="1"/>
  <c r="J10" i="1"/>
</calcChain>
</file>

<file path=xl/sharedStrings.xml><?xml version="1.0" encoding="utf-8"?>
<sst xmlns="http://schemas.openxmlformats.org/spreadsheetml/2006/main" count="81" uniqueCount="67">
  <si>
    <t>Producto</t>
  </si>
  <si>
    <t>1610003</t>
  </si>
  <si>
    <t>2700003</t>
  </si>
  <si>
    <t>1610006</t>
  </si>
  <si>
    <t>1610014</t>
  </si>
  <si>
    <t>0730014</t>
  </si>
  <si>
    <t>1610002</t>
  </si>
  <si>
    <t>1630011</t>
  </si>
  <si>
    <t>1630012</t>
  </si>
  <si>
    <t>1400001</t>
  </si>
  <si>
    <t>1400002</t>
  </si>
  <si>
    <t>1610005</t>
  </si>
  <si>
    <t xml:space="preserve">ORAMIN-F </t>
  </si>
  <si>
    <t xml:space="preserve">FRIO PAD  SOBREX2 </t>
  </si>
  <si>
    <t xml:space="preserve">ORAMIN DRINK   LATA X250ML </t>
  </si>
  <si>
    <t>NEONYPOL BLANDAS VAG</t>
  </si>
  <si>
    <t>3-GEL SUSP. ORAL SACHETX10 ML CAJAX20</t>
  </si>
  <si>
    <t>U.S MILK GOLD 3 LATA X 400 GR</t>
  </si>
  <si>
    <t xml:space="preserve">BABYRUB 1CM X 1CM CAJAX5  </t>
  </si>
  <si>
    <t xml:space="preserve">MEGESTROL (MEGEX- I) 200MG/5ML SOBRE CAJAX20 </t>
  </si>
  <si>
    <t>AUGMEX DUO. 200MG/28.5MG POLVO SUSP. ORAL</t>
  </si>
  <si>
    <t xml:space="preserve">B-VAT  2ML AMP CAJAX10 </t>
  </si>
  <si>
    <t>SUPRAXOM LATA X  400 GR</t>
  </si>
  <si>
    <t xml:space="preserve">SUPRAXOM  LATA X 900 GR </t>
  </si>
  <si>
    <t xml:space="preserve">AUGMEX DUO. 875MG+125MG  TAB CAJAX20 </t>
  </si>
  <si>
    <t xml:space="preserve">KEFDYL 500MG CAPSX100 </t>
  </si>
  <si>
    <t xml:space="preserve">KELEXYN 500MG CAPSX100 </t>
  </si>
  <si>
    <t>MEGESTROL(MEGEX - I) 200MG/ 5ML FCOX240 ML</t>
  </si>
  <si>
    <t>Medicion</t>
  </si>
  <si>
    <t>Compra</t>
  </si>
  <si>
    <t>Almacenaje</t>
  </si>
  <si>
    <t>Preparacion</t>
  </si>
  <si>
    <t>Unidad Perdida</t>
  </si>
  <si>
    <t>Costos</t>
  </si>
  <si>
    <t>Inventario Inicial</t>
  </si>
  <si>
    <t xml:space="preserve">Nivel de Inventario por periodo sobrante </t>
  </si>
  <si>
    <t>Cantidad Minima Por Pedido</t>
  </si>
  <si>
    <t>Stock maximo por 6 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</si>
  <si>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</si>
  <si>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</si>
  <si>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</si>
  <si>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</si>
  <si>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</si>
  <si>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</si>
  <si>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</si>
  <si>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</si>
  <si>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</si>
  <si>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</si>
  <si>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</si>
  <si>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</si>
  <si>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Codigo</t>
  </si>
  <si>
    <t>unidad</t>
  </si>
  <si>
    <t>U.S MILK GOLD 1 LATA X 400 GR</t>
  </si>
  <si>
    <t>1630007</t>
  </si>
  <si>
    <t>SUPLEMENTO PRENATAL (VITAM.+ MINER.)</t>
  </si>
  <si>
    <t>ZODYLEX</t>
  </si>
  <si>
    <t>Volumen en Metros</t>
  </si>
  <si>
    <t>Ancho(cm)</t>
  </si>
  <si>
    <t>largo(cm)</t>
  </si>
  <si>
    <t>Altura(cm)</t>
  </si>
  <si>
    <t>Volumen(cm3)</t>
  </si>
  <si>
    <t>Costo Metro2</t>
  </si>
  <si>
    <t>Capacidad Almacen 1</t>
  </si>
  <si>
    <t>Ternoport alto cm</t>
  </si>
  <si>
    <t>Ternoport ancho cm</t>
  </si>
  <si>
    <t>Area</t>
  </si>
  <si>
    <t>precio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</si>
</sst>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3" borderId="1" xfId="1" applyBorder="1" applyAlignment="1">
      <alignment horizontal="center"/>
    </xf>
    <xf numFmtId="0" fontId="2" fillId="6" borderId="2" xfId="4" applyBorder="1" applyAlignment="1">
      <alignment horizontal="center"/>
    </xf>
    <xf numFmtId="0" fontId="2" fillId="4" borderId="1" xfId="2" applyBorder="1" applyAlignment="1">
      <alignment horizontal="center"/>
    </xf>
    <xf numFmtId="0" fontId="2" fillId="4" borderId="2" xfId="2" applyBorder="1" applyAlignment="1">
      <alignment horizontal="center"/>
    </xf>
    <xf numFmtId="0" fontId="2" fillId="5" borderId="1" xfId="3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4" borderId="1" xfId="2" applyBorder="1" applyAlignment="1">
      <alignment horizontal="center"/>
    </xf>
    <xf numFmtId="0" fontId="2" fillId="6" borderId="1" xfId="4" applyBorder="1" applyAlignment="1">
      <alignment horizontal="center"/>
    </xf>
    <xf numFmtId="0" fontId="2" fillId="5" borderId="1" xfId="3" applyBorder="1" applyAlignment="1">
      <alignment horizontal="center" vertical="center"/>
    </xf>
    <xf numFmtId="0" fontId="2" fillId="5" borderId="6" xfId="3" applyBorder="1" applyAlignment="1">
      <alignment horizontal="center" vertical="center" wrapText="1"/>
    </xf>
    <xf numFmtId="0" fontId="2" fillId="5" borderId="3" xfId="3" applyBorder="1" applyAlignment="1">
      <alignment horizontal="center" vertical="center" wrapText="1"/>
    </xf>
    <xf numFmtId="0" fontId="0" fillId="0" borderId="1" xfId="0" applyBorder="1"/>
    <xf numFmtId="0" fontId="2" fillId="3" borderId="1" xfId="1" applyBorder="1"/>
    <xf numFmtId="0" fontId="2" fillId="3" borderId="1" xfId="1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5">
    <cellStyle name="Énfasis1" xfId="1" builtinId="29"/>
    <cellStyle name="Énfasis3" xfId="2" builtinId="37"/>
    <cellStyle name="Énfasis4" xfId="3" builtinId="41"/>
    <cellStyle name="Énfasis6" xfId="4" builtinId="4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G10" sqref="G10:H10"/>
    </sheetView>
  </sheetViews>
  <sheetFormatPr baseColWidth="10" defaultRowHeight="16" x14ac:dyDescent="0.2"/>
  <cols>
    <col min="1" max="1" width="18.5" bestFit="1" customWidth="1"/>
    <col min="2" max="2" width="60" bestFit="1" customWidth="1"/>
    <col min="3" max="3" width="12.5" customWidth="1"/>
    <col min="4" max="4" width="12.1640625" bestFit="1" customWidth="1"/>
    <col min="5" max="5" width="10.83203125" bestFit="1" customWidth="1"/>
    <col min="6" max="6" width="13.6640625" bestFit="1" customWidth="1"/>
    <col min="7" max="7" width="9.83203125" bestFit="1" customWidth="1"/>
    <col min="10" max="10" width="13.1640625" bestFit="1" customWidth="1"/>
    <col min="11" max="11" width="11.5" customWidth="1"/>
    <col min="12" max="12" width="17.33203125" customWidth="1"/>
    <col min="13" max="13" width="14.6640625" bestFit="1" customWidth="1"/>
    <col min="14" max="14" width="14.83203125" customWidth="1"/>
    <col min="15" max="15" width="17.33203125" customWidth="1"/>
    <col min="16" max="16" width="19.5" customWidth="1"/>
    <col min="17" max="17" width="14.5" hidden="1" customWidth="1"/>
    <col min="18" max="18" width="18.6640625" customWidth="1"/>
  </cols>
  <sheetData>
    <row r="1" spans="1:17" x14ac:dyDescent="0.2">
      <c r="A1" t="s">
        <v>63</v>
      </c>
      <c r="B1">
        <v>81</v>
      </c>
    </row>
    <row r="2" spans="1:17" x14ac:dyDescent="0.2">
      <c r="A2" t="s">
        <v>64</v>
      </c>
      <c r="B2">
        <v>122</v>
      </c>
    </row>
    <row r="3" spans="1:17" x14ac:dyDescent="0.2">
      <c r="A3" t="s">
        <v>65</v>
      </c>
      <c r="B3">
        <f>B1*B2</f>
        <v>9882</v>
      </c>
    </row>
    <row r="4" spans="1:17" x14ac:dyDescent="0.2">
      <c r="A4" t="s">
        <v>66</v>
      </c>
      <c r="B4">
        <f>140/14</f>
        <v>10</v>
      </c>
    </row>
    <row r="6" spans="1:17" x14ac:dyDescent="0.2">
      <c r="A6" t="s">
        <v>62</v>
      </c>
    </row>
    <row r="7" spans="1:17" x14ac:dyDescent="0.2">
      <c r="A7" t="s">
        <v>61</v>
      </c>
      <c r="B7">
        <v>728</v>
      </c>
    </row>
    <row r="8" spans="1:17" ht="16" customHeight="1" x14ac:dyDescent="0.2">
      <c r="C8" s="16" t="s">
        <v>33</v>
      </c>
      <c r="D8" s="16"/>
      <c r="E8" s="16"/>
      <c r="F8" s="16"/>
      <c r="G8" s="15" t="s">
        <v>28</v>
      </c>
      <c r="H8" s="15"/>
      <c r="I8" s="15"/>
      <c r="J8" s="15"/>
      <c r="K8" s="10"/>
      <c r="L8" s="10"/>
      <c r="M8" s="17" t="s">
        <v>34</v>
      </c>
      <c r="N8" s="18" t="s">
        <v>35</v>
      </c>
      <c r="O8" s="12" t="s">
        <v>36</v>
      </c>
      <c r="P8" s="6"/>
      <c r="Q8" s="14" t="s">
        <v>37</v>
      </c>
    </row>
    <row r="9" spans="1:17" x14ac:dyDescent="0.2">
      <c r="A9" s="8" t="s">
        <v>50</v>
      </c>
      <c r="B9" s="8" t="s">
        <v>0</v>
      </c>
      <c r="C9" s="9" t="s">
        <v>29</v>
      </c>
      <c r="D9" s="9" t="s">
        <v>30</v>
      </c>
      <c r="E9" s="9" t="s">
        <v>31</v>
      </c>
      <c r="F9" s="9" t="s">
        <v>32</v>
      </c>
      <c r="G9" s="11" t="s">
        <v>57</v>
      </c>
      <c r="H9" s="11" t="s">
        <v>58</v>
      </c>
      <c r="I9" s="11" t="s">
        <v>59</v>
      </c>
      <c r="J9" s="11" t="s">
        <v>60</v>
      </c>
      <c r="K9" s="11" t="s">
        <v>51</v>
      </c>
      <c r="L9" s="11" t="s">
        <v>56</v>
      </c>
      <c r="M9" s="17"/>
      <c r="N9" s="19"/>
      <c r="O9" s="12"/>
      <c r="P9" s="7"/>
      <c r="Q9" s="14"/>
    </row>
    <row r="10" spans="1:17" x14ac:dyDescent="0.2">
      <c r="A10" s="2">
        <v>1610018</v>
      </c>
      <c r="B10" s="5" t="s">
        <v>14</v>
      </c>
      <c r="C10" s="3">
        <v>1.1499999999999999</v>
      </c>
      <c r="D10" s="3">
        <f>(((G10/100)*(H10/100))/K10)*$B$7</f>
        <v>2.1354666666666668</v>
      </c>
      <c r="E10" s="3"/>
      <c r="F10" s="3">
        <v>1</v>
      </c>
      <c r="G10" s="3">
        <v>22</v>
      </c>
      <c r="H10" s="3">
        <v>32</v>
      </c>
      <c r="I10" s="3">
        <v>14</v>
      </c>
      <c r="J10" s="3">
        <f>I10*H10*G10</f>
        <v>9856</v>
      </c>
      <c r="K10" s="4">
        <v>24</v>
      </c>
      <c r="L10" s="4">
        <f>(J10/1000000)/K10</f>
        <v>4.1066666666666666E-4</v>
      </c>
      <c r="M10" s="4"/>
      <c r="N10" s="4"/>
      <c r="O10" s="4"/>
      <c r="Q10" s="4"/>
    </row>
    <row r="11" spans="1:17" x14ac:dyDescent="0.2">
      <c r="A11" s="2" t="s">
        <v>1</v>
      </c>
      <c r="B11" s="5" t="s">
        <v>12</v>
      </c>
      <c r="C11" s="3">
        <v>6.73</v>
      </c>
      <c r="D11" s="3">
        <f t="shared" ref="D11:D24" si="0">(((G11/100)*(H11/100))/K11)*$B$7</f>
        <v>0.79799999999999993</v>
      </c>
      <c r="E11" s="3"/>
      <c r="F11" s="3">
        <v>1</v>
      </c>
      <c r="G11" s="3">
        <v>30</v>
      </c>
      <c r="H11" s="3">
        <v>57</v>
      </c>
      <c r="I11" s="3">
        <v>38</v>
      </c>
      <c r="J11" s="3">
        <f t="shared" ref="J11:J24" si="1">I11*H11*G11</f>
        <v>64980</v>
      </c>
      <c r="K11" s="3">
        <v>156</v>
      </c>
      <c r="L11" s="4">
        <f t="shared" ref="L11:L24" si="2">(J11/1000000)/K11</f>
        <v>4.1653846153846152E-4</v>
      </c>
      <c r="M11" s="3"/>
      <c r="N11" s="3"/>
      <c r="O11" s="3"/>
      <c r="Q11" s="3"/>
    </row>
    <row r="12" spans="1:17" x14ac:dyDescent="0.2">
      <c r="A12" s="2" t="s">
        <v>2</v>
      </c>
      <c r="B12" s="5" t="s">
        <v>15</v>
      </c>
      <c r="C12" s="3">
        <v>6.87</v>
      </c>
      <c r="D12" s="3">
        <f t="shared" si="0"/>
        <v>0.81536000000000008</v>
      </c>
      <c r="E12" s="3"/>
      <c r="F12" s="3">
        <v>1</v>
      </c>
      <c r="G12" s="3">
        <v>40</v>
      </c>
      <c r="H12" s="3">
        <v>56</v>
      </c>
      <c r="I12" s="3">
        <v>32</v>
      </c>
      <c r="J12" s="3">
        <f t="shared" si="1"/>
        <v>71680</v>
      </c>
      <c r="K12" s="3">
        <v>200</v>
      </c>
      <c r="L12" s="4">
        <f t="shared" si="2"/>
        <v>3.5839999999999998E-4</v>
      </c>
      <c r="M12" s="3"/>
      <c r="N12" s="3"/>
      <c r="O12" s="3"/>
      <c r="Q12" s="3"/>
    </row>
    <row r="13" spans="1:17" x14ac:dyDescent="0.2">
      <c r="A13" s="2" t="s">
        <v>3</v>
      </c>
      <c r="B13" s="5" t="s">
        <v>16</v>
      </c>
      <c r="C13" s="3">
        <v>6.32</v>
      </c>
      <c r="D13" s="3">
        <f t="shared" si="0"/>
        <v>2.0330074074074074</v>
      </c>
      <c r="E13" s="3"/>
      <c r="F13" s="3">
        <v>1</v>
      </c>
      <c r="G13" s="3">
        <v>29</v>
      </c>
      <c r="H13" s="3">
        <v>52</v>
      </c>
      <c r="I13" s="3">
        <v>37</v>
      </c>
      <c r="J13" s="3">
        <f t="shared" si="1"/>
        <v>55796</v>
      </c>
      <c r="K13" s="3">
        <v>54</v>
      </c>
      <c r="L13" s="4">
        <f t="shared" si="2"/>
        <v>1.0332592592592592E-3</v>
      </c>
      <c r="M13" s="3"/>
      <c r="N13" s="3"/>
      <c r="O13" s="3"/>
      <c r="Q13" s="3"/>
    </row>
    <row r="14" spans="1:17" x14ac:dyDescent="0.2">
      <c r="A14" s="2" t="s">
        <v>53</v>
      </c>
      <c r="B14" s="5" t="s">
        <v>52</v>
      </c>
      <c r="C14" s="3">
        <v>15.14</v>
      </c>
      <c r="D14" s="3">
        <f t="shared" si="0"/>
        <v>8.1535999999999991</v>
      </c>
      <c r="E14" s="3"/>
      <c r="F14" s="3">
        <v>1</v>
      </c>
      <c r="G14" s="3">
        <v>21</v>
      </c>
      <c r="H14" s="3">
        <v>32</v>
      </c>
      <c r="I14" s="3">
        <v>13</v>
      </c>
      <c r="J14" s="3">
        <f t="shared" si="1"/>
        <v>8736</v>
      </c>
      <c r="K14" s="3">
        <v>6</v>
      </c>
      <c r="L14" s="4">
        <f t="shared" si="2"/>
        <v>1.456E-3</v>
      </c>
      <c r="M14" s="3"/>
      <c r="N14" s="3"/>
      <c r="O14" s="3"/>
      <c r="Q14" s="3"/>
    </row>
    <row r="15" spans="1:17" x14ac:dyDescent="0.2">
      <c r="A15" s="2" t="s">
        <v>4</v>
      </c>
      <c r="B15" s="5" t="s">
        <v>19</v>
      </c>
      <c r="C15" s="3">
        <v>2.59</v>
      </c>
      <c r="D15" s="3">
        <f t="shared" si="0"/>
        <v>1.6088800000000005</v>
      </c>
      <c r="E15" s="3"/>
      <c r="F15" s="3">
        <v>1</v>
      </c>
      <c r="G15" s="3">
        <v>34</v>
      </c>
      <c r="H15" s="3">
        <v>39</v>
      </c>
      <c r="I15" s="3">
        <v>34</v>
      </c>
      <c r="J15" s="3">
        <f>I15*H15*G15</f>
        <v>45084</v>
      </c>
      <c r="K15" s="3">
        <v>60</v>
      </c>
      <c r="L15" s="4">
        <f t="shared" si="2"/>
        <v>7.5139999999999994E-4</v>
      </c>
      <c r="M15" s="3"/>
      <c r="N15" s="3"/>
      <c r="O15" s="3"/>
      <c r="Q15" s="3"/>
    </row>
    <row r="16" spans="1:17" x14ac:dyDescent="0.2">
      <c r="A16" s="2" t="s">
        <v>5</v>
      </c>
      <c r="B16" s="5" t="s">
        <v>20</v>
      </c>
      <c r="C16" s="3">
        <v>7.08</v>
      </c>
      <c r="D16" s="3">
        <f t="shared" si="0"/>
        <v>0.68127761194029846</v>
      </c>
      <c r="E16" s="3"/>
      <c r="F16" s="3">
        <v>1</v>
      </c>
      <c r="G16" s="3">
        <v>57</v>
      </c>
      <c r="H16" s="3">
        <v>44</v>
      </c>
      <c r="I16" s="3">
        <v>46</v>
      </c>
      <c r="J16" s="3">
        <f>I16*H16*G16</f>
        <v>115368</v>
      </c>
      <c r="K16" s="3">
        <v>268</v>
      </c>
      <c r="L16" s="4">
        <f t="shared" si="2"/>
        <v>4.3047761194029847E-4</v>
      </c>
      <c r="M16" s="3"/>
      <c r="N16" s="3"/>
      <c r="O16" s="3"/>
      <c r="Q16" s="3"/>
    </row>
    <row r="17" spans="1:17" x14ac:dyDescent="0.2">
      <c r="A17" s="2" t="s">
        <v>6</v>
      </c>
      <c r="B17" s="5" t="s">
        <v>21</v>
      </c>
      <c r="C17" s="3">
        <v>5.96</v>
      </c>
      <c r="D17" s="3">
        <f t="shared" si="0"/>
        <v>0.8246</v>
      </c>
      <c r="E17" s="3"/>
      <c r="F17" s="3">
        <v>1</v>
      </c>
      <c r="G17" s="3">
        <v>31</v>
      </c>
      <c r="H17" s="3">
        <v>57</v>
      </c>
      <c r="I17" s="3">
        <v>37</v>
      </c>
      <c r="J17" s="3">
        <f t="shared" si="1"/>
        <v>65379</v>
      </c>
      <c r="K17" s="3">
        <v>156</v>
      </c>
      <c r="L17" s="4">
        <f t="shared" si="2"/>
        <v>4.190961538461539E-4</v>
      </c>
      <c r="M17" s="3"/>
      <c r="N17" s="3"/>
      <c r="O17" s="3"/>
      <c r="Q17" s="3"/>
    </row>
    <row r="18" spans="1:17" x14ac:dyDescent="0.2">
      <c r="A18" s="2" t="s">
        <v>7</v>
      </c>
      <c r="B18" s="5" t="s">
        <v>22</v>
      </c>
      <c r="C18" s="3">
        <v>15.87</v>
      </c>
      <c r="D18" s="3">
        <f t="shared" si="0"/>
        <v>8.1535999999999991</v>
      </c>
      <c r="E18" s="3"/>
      <c r="F18" s="3">
        <v>1</v>
      </c>
      <c r="G18" s="3">
        <v>21</v>
      </c>
      <c r="H18" s="3">
        <v>32</v>
      </c>
      <c r="I18" s="3">
        <v>13</v>
      </c>
      <c r="J18" s="3">
        <f t="shared" ref="J18" si="3">I18*H18*G18</f>
        <v>8736</v>
      </c>
      <c r="K18" s="3">
        <v>6</v>
      </c>
      <c r="L18" s="4">
        <f t="shared" si="2"/>
        <v>1.456E-3</v>
      </c>
      <c r="M18" s="3"/>
      <c r="N18" s="3"/>
      <c r="O18" s="3"/>
      <c r="Q18" s="3"/>
    </row>
    <row r="19" spans="1:17" x14ac:dyDescent="0.2">
      <c r="A19" s="2" t="s">
        <v>8</v>
      </c>
      <c r="B19" s="5" t="s">
        <v>23</v>
      </c>
      <c r="C19" s="3">
        <v>32.299999999999997</v>
      </c>
      <c r="D19" s="3">
        <f t="shared" si="0"/>
        <v>13.104000000000001</v>
      </c>
      <c r="E19" s="3"/>
      <c r="F19" s="3">
        <v>1</v>
      </c>
      <c r="G19" s="3">
        <v>40</v>
      </c>
      <c r="H19" s="3">
        <v>27</v>
      </c>
      <c r="I19" s="3">
        <v>18</v>
      </c>
      <c r="J19" s="3">
        <f t="shared" si="1"/>
        <v>19440</v>
      </c>
      <c r="K19" s="3">
        <v>6</v>
      </c>
      <c r="L19" s="4">
        <f t="shared" si="2"/>
        <v>3.2399999999999998E-3</v>
      </c>
      <c r="M19" s="3"/>
      <c r="N19" s="3"/>
      <c r="O19" s="3"/>
      <c r="Q19" s="3"/>
    </row>
    <row r="20" spans="1:17" x14ac:dyDescent="0.2">
      <c r="A20" s="2" t="s">
        <v>9</v>
      </c>
      <c r="B20" s="5" t="s">
        <v>25</v>
      </c>
      <c r="C20" s="3">
        <v>29.6</v>
      </c>
      <c r="D20" s="3">
        <f t="shared" si="0"/>
        <v>1.3164666666666667</v>
      </c>
      <c r="E20" s="3"/>
      <c r="F20" s="3">
        <v>1</v>
      </c>
      <c r="G20" s="3">
        <v>35</v>
      </c>
      <c r="H20" s="3">
        <v>31</v>
      </c>
      <c r="I20" s="3">
        <v>35</v>
      </c>
      <c r="J20" s="3">
        <f t="shared" si="1"/>
        <v>37975</v>
      </c>
      <c r="K20" s="3">
        <v>60</v>
      </c>
      <c r="L20" s="4">
        <f t="shared" si="2"/>
        <v>6.3291666666666672E-4</v>
      </c>
      <c r="M20" s="3"/>
      <c r="N20" s="3"/>
      <c r="O20" s="3"/>
      <c r="Q20" s="3"/>
    </row>
    <row r="21" spans="1:17" x14ac:dyDescent="0.2">
      <c r="A21" s="2" t="s">
        <v>10</v>
      </c>
      <c r="B21" s="5" t="s">
        <v>26</v>
      </c>
      <c r="C21" s="3">
        <v>29.6</v>
      </c>
      <c r="D21" s="3">
        <f t="shared" si="0"/>
        <v>1.3164666666666667</v>
      </c>
      <c r="E21" s="3"/>
      <c r="F21" s="3">
        <v>1</v>
      </c>
      <c r="G21" s="3">
        <v>35</v>
      </c>
      <c r="H21" s="3">
        <v>31</v>
      </c>
      <c r="I21" s="3">
        <v>35</v>
      </c>
      <c r="J21" s="3">
        <f t="shared" si="1"/>
        <v>37975</v>
      </c>
      <c r="K21" s="3">
        <v>60</v>
      </c>
      <c r="L21" s="4">
        <f t="shared" si="2"/>
        <v>6.3291666666666672E-4</v>
      </c>
      <c r="M21" s="3"/>
      <c r="N21" s="3"/>
      <c r="O21" s="3"/>
      <c r="Q21" s="3"/>
    </row>
    <row r="22" spans="1:17" x14ac:dyDescent="0.2">
      <c r="A22" s="2" t="s">
        <v>11</v>
      </c>
      <c r="B22" s="5" t="s">
        <v>27</v>
      </c>
      <c r="C22" s="3">
        <v>30.54</v>
      </c>
      <c r="D22" s="3">
        <f t="shared" si="0"/>
        <v>1.6088800000000005</v>
      </c>
      <c r="E22" s="3"/>
      <c r="F22" s="3">
        <v>1</v>
      </c>
      <c r="G22" s="3">
        <v>34</v>
      </c>
      <c r="H22" s="3">
        <v>39</v>
      </c>
      <c r="I22" s="3">
        <v>34</v>
      </c>
      <c r="J22" s="3">
        <f t="shared" si="1"/>
        <v>45084</v>
      </c>
      <c r="K22" s="3">
        <v>60</v>
      </c>
      <c r="L22" s="4">
        <f t="shared" si="2"/>
        <v>7.5139999999999994E-4</v>
      </c>
      <c r="M22" s="3"/>
      <c r="N22" s="3"/>
      <c r="O22" s="3"/>
      <c r="Q22" s="3"/>
    </row>
    <row r="23" spans="1:17" x14ac:dyDescent="0.2">
      <c r="A23" s="1">
        <v>1340007</v>
      </c>
      <c r="B23" s="25" t="s">
        <v>54</v>
      </c>
      <c r="C23" s="3">
        <v>10.42</v>
      </c>
      <c r="D23" s="3">
        <f t="shared" si="0"/>
        <v>3.6885333333333339</v>
      </c>
      <c r="E23" s="3"/>
      <c r="F23" s="3">
        <v>1</v>
      </c>
      <c r="G23" s="26">
        <v>38</v>
      </c>
      <c r="H23" s="26">
        <v>48</v>
      </c>
      <c r="I23" s="26">
        <v>15</v>
      </c>
      <c r="J23" s="26">
        <f t="shared" si="1"/>
        <v>27360</v>
      </c>
      <c r="K23" s="26">
        <v>36</v>
      </c>
      <c r="L23" s="4">
        <f t="shared" si="2"/>
        <v>7.5999999999999993E-4</v>
      </c>
      <c r="M23" s="3"/>
      <c r="N23" s="3"/>
      <c r="O23" s="3"/>
    </row>
    <row r="24" spans="1:17" x14ac:dyDescent="0.2">
      <c r="A24" s="1">
        <v>730018</v>
      </c>
      <c r="B24" s="25" t="s">
        <v>55</v>
      </c>
      <c r="C24" s="3">
        <v>2.73</v>
      </c>
      <c r="D24" s="3">
        <f t="shared" si="0"/>
        <v>3.2148479999999999</v>
      </c>
      <c r="E24" s="3"/>
      <c r="F24" s="3">
        <v>1</v>
      </c>
      <c r="G24" s="26">
        <v>46</v>
      </c>
      <c r="H24" s="26">
        <v>48</v>
      </c>
      <c r="I24" s="26">
        <v>53</v>
      </c>
      <c r="J24" s="26">
        <f t="shared" si="1"/>
        <v>117024</v>
      </c>
      <c r="K24" s="3">
        <v>50</v>
      </c>
      <c r="L24" s="4">
        <f t="shared" si="2"/>
        <v>2.3404800000000003E-3</v>
      </c>
      <c r="M24" s="3"/>
      <c r="N24" s="3"/>
      <c r="O24" s="3"/>
    </row>
    <row r="27" spans="1:17" x14ac:dyDescent="0.2">
      <c r="A27" s="21" t="s">
        <v>0</v>
      </c>
      <c r="B27" s="21"/>
      <c r="C27" s="22" t="s">
        <v>38</v>
      </c>
      <c r="D27" s="22" t="s">
        <v>39</v>
      </c>
      <c r="E27" s="22" t="s">
        <v>40</v>
      </c>
      <c r="F27" s="22" t="s">
        <v>41</v>
      </c>
      <c r="G27" s="22" t="s">
        <v>42</v>
      </c>
      <c r="H27" s="22" t="s">
        <v>43</v>
      </c>
      <c r="I27" s="22" t="s">
        <v>44</v>
      </c>
      <c r="J27" s="22" t="s">
        <v>45</v>
      </c>
      <c r="K27" s="22" t="s">
        <v>46</v>
      </c>
      <c r="L27" s="22" t="s">
        <v>47</v>
      </c>
      <c r="M27" s="22" t="s">
        <v>48</v>
      </c>
      <c r="N27" s="22" t="s">
        <v>49</v>
      </c>
      <c r="Q27" t="s">
        <v>38</v>
      </c>
    </row>
    <row r="28" spans="1:17" x14ac:dyDescent="0.2">
      <c r="A28" s="20" t="s">
        <v>14</v>
      </c>
      <c r="B28" s="20"/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14793</v>
      </c>
      <c r="K28" s="23">
        <v>4010</v>
      </c>
      <c r="L28" s="23">
        <v>2991</v>
      </c>
      <c r="M28" s="23">
        <v>2438</v>
      </c>
      <c r="N28" s="23">
        <v>1362</v>
      </c>
    </row>
    <row r="29" spans="1:17" x14ac:dyDescent="0.2">
      <c r="A29" s="13" t="s">
        <v>12</v>
      </c>
      <c r="B29" s="13"/>
      <c r="C29" s="24">
        <v>1817</v>
      </c>
      <c r="D29" s="24">
        <v>1640</v>
      </c>
      <c r="E29" s="24">
        <v>2586</v>
      </c>
      <c r="F29" s="24">
        <v>2749</v>
      </c>
      <c r="G29" s="24">
        <v>2237</v>
      </c>
      <c r="H29" s="24">
        <v>2045</v>
      </c>
      <c r="I29" s="24">
        <v>3294</v>
      </c>
      <c r="J29" s="24">
        <v>3076</v>
      </c>
      <c r="K29" s="24">
        <v>2436</v>
      </c>
      <c r="L29" s="24">
        <v>2153</v>
      </c>
      <c r="M29" s="24">
        <v>1726</v>
      </c>
      <c r="N29" s="24">
        <v>1831</v>
      </c>
    </row>
    <row r="30" spans="1:17" x14ac:dyDescent="0.2">
      <c r="A30" s="13" t="s">
        <v>13</v>
      </c>
      <c r="B30" s="13"/>
      <c r="C30" s="24">
        <v>87</v>
      </c>
      <c r="D30" s="24">
        <v>179</v>
      </c>
      <c r="E30" s="24">
        <v>82</v>
      </c>
      <c r="F30" s="24">
        <v>2146</v>
      </c>
      <c r="G30" s="24">
        <v>67</v>
      </c>
      <c r="H30" s="24">
        <v>126</v>
      </c>
      <c r="I30" s="24">
        <v>32</v>
      </c>
      <c r="J30" s="24">
        <v>446</v>
      </c>
      <c r="K30" s="24">
        <v>487</v>
      </c>
      <c r="L30" s="24">
        <v>1206</v>
      </c>
      <c r="M30" s="24">
        <v>815</v>
      </c>
      <c r="N30" s="24">
        <v>804</v>
      </c>
    </row>
    <row r="31" spans="1:17" x14ac:dyDescent="0.2">
      <c r="A31" s="13" t="s">
        <v>15</v>
      </c>
      <c r="B31" s="13"/>
      <c r="C31" s="24">
        <v>1824</v>
      </c>
      <c r="D31" s="24">
        <v>1885</v>
      </c>
      <c r="E31" s="24">
        <v>2098</v>
      </c>
      <c r="F31" s="24">
        <v>1914</v>
      </c>
      <c r="G31" s="24">
        <v>1716</v>
      </c>
      <c r="H31" s="24">
        <v>2091</v>
      </c>
      <c r="I31" s="24">
        <v>1580</v>
      </c>
      <c r="J31" s="24">
        <v>2601</v>
      </c>
      <c r="K31" s="24">
        <v>2258</v>
      </c>
      <c r="L31" s="24">
        <v>1585</v>
      </c>
      <c r="M31" s="24">
        <v>1577</v>
      </c>
      <c r="N31" s="24">
        <v>1928</v>
      </c>
    </row>
    <row r="32" spans="1:17" x14ac:dyDescent="0.2">
      <c r="A32" s="13" t="s">
        <v>16</v>
      </c>
      <c r="B32" s="13"/>
      <c r="C32" s="24">
        <v>2068</v>
      </c>
      <c r="D32" s="24">
        <v>3043</v>
      </c>
      <c r="E32" s="24">
        <v>2592</v>
      </c>
      <c r="F32" s="24">
        <v>2579</v>
      </c>
      <c r="G32" s="24">
        <v>997</v>
      </c>
      <c r="H32" s="24">
        <v>4841</v>
      </c>
      <c r="I32" s="24">
        <v>2704</v>
      </c>
      <c r="J32" s="24">
        <v>3491</v>
      </c>
      <c r="K32" s="24">
        <v>3447</v>
      </c>
      <c r="L32" s="24">
        <v>3134</v>
      </c>
      <c r="M32" s="24">
        <v>3330</v>
      </c>
      <c r="N32" s="24">
        <v>2599</v>
      </c>
    </row>
    <row r="33" spans="1:14" x14ac:dyDescent="0.2">
      <c r="A33" s="13" t="s">
        <v>17</v>
      </c>
      <c r="B33" s="13"/>
      <c r="C33" s="24">
        <v>216</v>
      </c>
      <c r="D33" s="24">
        <v>137</v>
      </c>
      <c r="E33" s="24">
        <v>77</v>
      </c>
      <c r="F33" s="24">
        <v>116</v>
      </c>
      <c r="G33" s="24">
        <v>232</v>
      </c>
      <c r="H33" s="24">
        <v>468</v>
      </c>
      <c r="I33" s="24">
        <v>347</v>
      </c>
      <c r="J33" s="24">
        <v>117</v>
      </c>
      <c r="K33" s="24">
        <v>300</v>
      </c>
      <c r="L33" s="24">
        <v>110</v>
      </c>
      <c r="M33" s="24">
        <v>331</v>
      </c>
      <c r="N33" s="24">
        <v>249</v>
      </c>
    </row>
    <row r="34" spans="1:14" x14ac:dyDescent="0.2">
      <c r="A34" s="13" t="s">
        <v>18</v>
      </c>
      <c r="B34" s="13"/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70</v>
      </c>
      <c r="L34" s="24">
        <v>17</v>
      </c>
      <c r="M34" s="24">
        <v>24</v>
      </c>
      <c r="N34" s="24">
        <v>20</v>
      </c>
    </row>
    <row r="35" spans="1:14" x14ac:dyDescent="0.2">
      <c r="A35" s="13" t="s">
        <v>19</v>
      </c>
      <c r="B35" s="13"/>
      <c r="C35" s="24">
        <v>1780</v>
      </c>
      <c r="D35" s="24">
        <v>1100</v>
      </c>
      <c r="E35" s="24">
        <v>3020</v>
      </c>
      <c r="F35" s="24">
        <v>920</v>
      </c>
      <c r="G35" s="24">
        <v>1620</v>
      </c>
      <c r="H35" s="24">
        <v>1680</v>
      </c>
      <c r="I35" s="24">
        <v>1240</v>
      </c>
      <c r="J35" s="24">
        <v>2420</v>
      </c>
      <c r="K35" s="24">
        <v>1680</v>
      </c>
      <c r="L35" s="24">
        <v>1720</v>
      </c>
      <c r="M35" s="24">
        <v>1840</v>
      </c>
      <c r="N35" s="24">
        <v>1160</v>
      </c>
    </row>
    <row r="36" spans="1:14" x14ac:dyDescent="0.2">
      <c r="A36" s="13" t="s">
        <v>20</v>
      </c>
      <c r="B36" s="13"/>
      <c r="C36" s="24">
        <v>0</v>
      </c>
      <c r="D36" s="24">
        <v>0</v>
      </c>
      <c r="E36" s="24">
        <v>0</v>
      </c>
      <c r="F36" s="24">
        <v>1187</v>
      </c>
      <c r="G36" s="24">
        <v>1025</v>
      </c>
      <c r="H36" s="24">
        <v>1893</v>
      </c>
      <c r="I36" s="24">
        <v>398</v>
      </c>
      <c r="J36" s="24">
        <v>625</v>
      </c>
      <c r="K36" s="24">
        <v>475</v>
      </c>
      <c r="L36" s="24">
        <v>210</v>
      </c>
      <c r="M36" s="24">
        <v>347</v>
      </c>
      <c r="N36" s="24">
        <v>77</v>
      </c>
    </row>
    <row r="37" spans="1:14" x14ac:dyDescent="0.2">
      <c r="A37" s="13" t="s">
        <v>21</v>
      </c>
      <c r="B37" s="13"/>
      <c r="C37" s="24">
        <v>18880</v>
      </c>
      <c r="D37" s="24">
        <v>32220</v>
      </c>
      <c r="E37" s="24">
        <v>27840</v>
      </c>
      <c r="F37" s="24">
        <v>31960</v>
      </c>
      <c r="G37" s="24">
        <v>26580</v>
      </c>
      <c r="H37" s="24">
        <v>29540</v>
      </c>
      <c r="I37" s="24">
        <v>30020</v>
      </c>
      <c r="J37" s="24">
        <v>33270</v>
      </c>
      <c r="K37" s="24">
        <v>44980</v>
      </c>
      <c r="L37" s="24">
        <v>22060</v>
      </c>
      <c r="M37" s="24">
        <v>36700</v>
      </c>
      <c r="N37" s="24">
        <v>22870</v>
      </c>
    </row>
    <row r="38" spans="1:14" x14ac:dyDescent="0.2">
      <c r="A38" s="13" t="s">
        <v>22</v>
      </c>
      <c r="B38" s="13"/>
      <c r="C38" s="24">
        <v>537</v>
      </c>
      <c r="D38" s="24">
        <v>530</v>
      </c>
      <c r="E38" s="24">
        <v>560</v>
      </c>
      <c r="F38" s="24">
        <v>892</v>
      </c>
      <c r="G38" s="24">
        <v>825</v>
      </c>
      <c r="H38" s="24">
        <v>617</v>
      </c>
      <c r="I38" s="24">
        <v>324</v>
      </c>
      <c r="J38" s="24">
        <v>1184</v>
      </c>
      <c r="K38" s="24">
        <v>693</v>
      </c>
      <c r="L38" s="24">
        <v>609</v>
      </c>
      <c r="M38" s="24">
        <v>1593</v>
      </c>
      <c r="N38" s="24">
        <v>477</v>
      </c>
    </row>
    <row r="39" spans="1:14" x14ac:dyDescent="0.2">
      <c r="A39" s="13" t="s">
        <v>23</v>
      </c>
      <c r="B39" s="13"/>
      <c r="C39" s="24">
        <v>492</v>
      </c>
      <c r="D39" s="24">
        <v>271</v>
      </c>
      <c r="E39" s="24">
        <v>519</v>
      </c>
      <c r="F39" s="24">
        <v>671</v>
      </c>
      <c r="G39" s="24">
        <v>598</v>
      </c>
      <c r="H39" s="24">
        <v>611</v>
      </c>
      <c r="I39" s="24">
        <v>297</v>
      </c>
      <c r="J39" s="24">
        <v>731</v>
      </c>
      <c r="K39" s="24">
        <v>867</v>
      </c>
      <c r="L39" s="24">
        <v>455</v>
      </c>
      <c r="M39" s="24">
        <v>870</v>
      </c>
      <c r="N39" s="24">
        <v>786</v>
      </c>
    </row>
    <row r="40" spans="1:14" x14ac:dyDescent="0.2">
      <c r="A40" s="13" t="s">
        <v>24</v>
      </c>
      <c r="B40" s="13"/>
      <c r="C40" s="24">
        <v>0</v>
      </c>
      <c r="D40" s="24">
        <v>0</v>
      </c>
      <c r="E40" s="24">
        <v>0</v>
      </c>
      <c r="F40" s="24">
        <v>0</v>
      </c>
      <c r="G40" s="24">
        <v>305</v>
      </c>
      <c r="H40" s="24">
        <v>327</v>
      </c>
      <c r="I40" s="24">
        <v>147</v>
      </c>
      <c r="J40" s="24">
        <v>175</v>
      </c>
      <c r="K40" s="24">
        <v>32</v>
      </c>
      <c r="L40" s="24">
        <v>45</v>
      </c>
      <c r="M40" s="24">
        <v>75</v>
      </c>
      <c r="N40" s="24">
        <v>115</v>
      </c>
    </row>
    <row r="41" spans="1:14" x14ac:dyDescent="0.2">
      <c r="A41" s="13" t="s">
        <v>25</v>
      </c>
      <c r="B41" s="13"/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</row>
    <row r="42" spans="1:14" x14ac:dyDescent="0.2">
      <c r="A42" s="13" t="s">
        <v>26</v>
      </c>
      <c r="B42" s="13"/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</row>
    <row r="43" spans="1:14" x14ac:dyDescent="0.2">
      <c r="A43" s="13" t="s">
        <v>27</v>
      </c>
      <c r="B43" s="13"/>
      <c r="C43" s="24">
        <v>122</v>
      </c>
      <c r="D43" s="24">
        <v>244</v>
      </c>
      <c r="E43" s="24">
        <v>253</v>
      </c>
      <c r="F43" s="24">
        <v>234</v>
      </c>
      <c r="G43" s="24">
        <v>158</v>
      </c>
      <c r="H43" s="24">
        <v>350</v>
      </c>
      <c r="I43" s="24">
        <v>319</v>
      </c>
      <c r="J43" s="24">
        <v>20</v>
      </c>
      <c r="K43" s="24">
        <v>418</v>
      </c>
      <c r="L43" s="24">
        <v>15</v>
      </c>
      <c r="M43" s="24">
        <v>20</v>
      </c>
      <c r="N43" s="24">
        <v>300</v>
      </c>
    </row>
  </sheetData>
  <mergeCells count="23">
    <mergeCell ref="Q8:Q9"/>
    <mergeCell ref="G8:J8"/>
    <mergeCell ref="C8:F8"/>
    <mergeCell ref="M8:M9"/>
    <mergeCell ref="N8:N9"/>
    <mergeCell ref="A43:B43"/>
    <mergeCell ref="A35:B35"/>
    <mergeCell ref="A36:B36"/>
    <mergeCell ref="A37:B37"/>
    <mergeCell ref="A38:B38"/>
    <mergeCell ref="O8:O9"/>
    <mergeCell ref="A39:B39"/>
    <mergeCell ref="A40:B40"/>
    <mergeCell ref="A41:B41"/>
    <mergeCell ref="A42:B42"/>
    <mergeCell ref="A31:B31"/>
    <mergeCell ref="A32:B32"/>
    <mergeCell ref="A33:B33"/>
    <mergeCell ref="A34:B34"/>
    <mergeCell ref="A27:B27"/>
    <mergeCell ref="A28:B28"/>
    <mergeCell ref="A29:B29"/>
    <mergeCell ref="A30:B30"/>
  </mergeCells>
  <pageMargins left="0.7" right="0.7" top="0.75" bottom="0.75" header="0.3" footer="0.3"/>
  <ignoredErrors>
    <ignoredError sqref="A11:A14 A20:A22 A15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2017-07-17T03:41:27Z</dcterms:created>
  <dcterms:modified xsi:type="dcterms:W3CDTF">2017-07-18T15:47:35Z</dcterms:modified>
</cp:coreProperties>
</file>