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muno\Downloads\Clase Excel - Nacimientos\"/>
    </mc:Choice>
  </mc:AlternateContent>
  <xr:revisionPtr revIDLastSave="0" documentId="13_ncr:1_{ACBDD5ED-48FD-4BE4-AEDE-318FB03792C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acimientos" sheetId="2" r:id="rId1"/>
    <sheet name="hospitales" sheetId="3" r:id="rId2"/>
    <sheet name="reporte" sheetId="1" r:id="rId3"/>
    <sheet name="dashboard" sheetId="4" r:id="rId4"/>
  </sheets>
  <definedNames>
    <definedName name="DatosExternos_1" localSheetId="1" hidden="1">hospitales!$A$1:$C$23</definedName>
    <definedName name="DatosExternos_1" localSheetId="0" hidden="1">nacimientos!$A$1:$E$25</definedName>
    <definedName name="NativeTimeline_Fecha_de_Nacimiento">#N/A</definedName>
    <definedName name="SegmentaciónDeDatos_Nombre_Hospital">#N/A</definedName>
    <definedName name="SegmentaciónDeDatos_Región">#N/A</definedName>
    <definedName name="SegmentaciónDeDatos_Sexo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0" i="1"/>
  <c r="E11" i="1"/>
  <c r="E12" i="1"/>
  <c r="E14" i="1"/>
  <c r="E15" i="1"/>
  <c r="E16" i="1"/>
  <c r="E17" i="1"/>
  <c r="E9" i="1"/>
  <c r="F5" i="1"/>
  <c r="E5" i="1"/>
  <c r="D10" i="1"/>
  <c r="D11" i="1"/>
  <c r="D12" i="1"/>
  <c r="D13" i="1"/>
  <c r="D14" i="1"/>
  <c r="D15" i="1"/>
  <c r="D16" i="1"/>
  <c r="D17" i="1"/>
  <c r="D18" i="1"/>
  <c r="D9" i="1"/>
  <c r="B16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6C816-8756-4019-8950-531EA9C43D4C}" keepAlive="1" name="Consulta - hospitales" description="Conexión a la consulta 'hospitales' en el libro." type="5" refreshedVersion="8" background="1" saveData="1">
    <dbPr connection="Provider=Microsoft.Mashup.OleDb.1;Data Source=$Workbook$;Location=hospitales;Extended Properties=&quot;&quot;" command="SELECT * FROM [hospitales]"/>
  </connection>
  <connection id="2" xr16:uid="{CF355D9D-687A-4EDF-A610-DB9114E88C9C}" keepAlive="1" name="Consulta - nacimientos" description="Conexión a la consulta 'nacimientos' en el libro." type="5" refreshedVersion="8" background="1" saveData="1">
    <dbPr connection="Provider=Microsoft.Mashup.OleDb.1;Data Source=$Workbook$;Location=nacimientos;Extended Properties=&quot;&quot;" command="SELECT * FROM [nacimientos]"/>
  </connection>
</connections>
</file>

<file path=xl/sharedStrings.xml><?xml version="1.0" encoding="utf-8"?>
<sst xmlns="http://schemas.openxmlformats.org/spreadsheetml/2006/main" count="191" uniqueCount="103">
  <si>
    <t>Nombre</t>
  </si>
  <si>
    <t xml:space="preserve"> ID Hospital</t>
  </si>
  <si>
    <t xml:space="preserve"> Región</t>
  </si>
  <si>
    <t xml:space="preserve"> Fecha de Nacimiento</t>
  </si>
  <si>
    <t xml:space="preserve"> Sexo</t>
  </si>
  <si>
    <t>Ana Pérez</t>
  </si>
  <si>
    <t xml:space="preserve"> Metropolitana de Santiago</t>
  </si>
  <si>
    <t xml:space="preserve"> F</t>
  </si>
  <si>
    <t>Juan García</t>
  </si>
  <si>
    <t xml:space="preserve"> M</t>
  </si>
  <si>
    <t>Sofia Martínez</t>
  </si>
  <si>
    <t>Pedro González</t>
  </si>
  <si>
    <t>María López</t>
  </si>
  <si>
    <t>Diego Silva</t>
  </si>
  <si>
    <t>Valentina Fernández</t>
  </si>
  <si>
    <t>Ignacio Rodríguez</t>
  </si>
  <si>
    <t>Catalina Campos</t>
  </si>
  <si>
    <t>Alejandro Muñoz</t>
  </si>
  <si>
    <t>Isabella Sandoval</t>
  </si>
  <si>
    <t>Matías Castro</t>
  </si>
  <si>
    <t>Amanda Reyes</t>
  </si>
  <si>
    <t xml:space="preserve"> Maule</t>
  </si>
  <si>
    <t>Benjamín Díaz</t>
  </si>
  <si>
    <t xml:space="preserve"> Biobío</t>
  </si>
  <si>
    <t>Camila Herrera</t>
  </si>
  <si>
    <t xml:space="preserve"> Antofagasta</t>
  </si>
  <si>
    <t>José Torres</t>
  </si>
  <si>
    <t>Nicole Sandoval</t>
  </si>
  <si>
    <t xml:space="preserve"> Valparaíso</t>
  </si>
  <si>
    <t>David Ramírez</t>
  </si>
  <si>
    <t xml:space="preserve"> Araucanía</t>
  </si>
  <si>
    <t>Elisa Fuentes</t>
  </si>
  <si>
    <t xml:space="preserve"> Coquimbo</t>
  </si>
  <si>
    <t>Kevin González</t>
  </si>
  <si>
    <t>Daniela Moreno</t>
  </si>
  <si>
    <t xml:space="preserve"> Los Lagos</t>
  </si>
  <si>
    <t>Gabriel Soto</t>
  </si>
  <si>
    <t xml:space="preserve"> Magallanes</t>
  </si>
  <si>
    <t>Mariana Pérez</t>
  </si>
  <si>
    <t>Sebastián Gómez</t>
  </si>
  <si>
    <t xml:space="preserve"> Arica y Parinacota</t>
  </si>
  <si>
    <t>id_hospital</t>
  </si>
  <si>
    <t>nombre_hospital</t>
  </si>
  <si>
    <t>region</t>
  </si>
  <si>
    <t>Hospital Clínico de la Universidad de Chile</t>
  </si>
  <si>
    <t>Metropolitana de Santiago</t>
  </si>
  <si>
    <t>Hospital Metropolitano de Santiago</t>
  </si>
  <si>
    <t>Hospital Barros Luco</t>
  </si>
  <si>
    <t>Hospital de Urgencia Luis Calvo Mackenna</t>
  </si>
  <si>
    <t>Clínica Alemana</t>
  </si>
  <si>
    <t>Hospital San Borja Arriarán</t>
  </si>
  <si>
    <t>Hospital Padre Hurtado</t>
  </si>
  <si>
    <t>Clínica Las Condes</t>
  </si>
  <si>
    <t>Hospital Clínico de la Universidad Católica</t>
  </si>
  <si>
    <t>Hospital Militar</t>
  </si>
  <si>
    <t>Hospital de Talca</t>
  </si>
  <si>
    <t>Maule</t>
  </si>
  <si>
    <t>Hospital Regional de Concepción</t>
  </si>
  <si>
    <t>Biobío</t>
  </si>
  <si>
    <t>Hospital Clínico Regional de Antofagasta</t>
  </si>
  <si>
    <t>Antofagasta</t>
  </si>
  <si>
    <t>Clínica Alemana de Valparaíso</t>
  </si>
  <si>
    <t>Valparaíso</t>
  </si>
  <si>
    <t>Hospital Clínico Regional de Temuco</t>
  </si>
  <si>
    <t>Araucanía</t>
  </si>
  <si>
    <t>Hospital Clínico de la Universidad de La Serena</t>
  </si>
  <si>
    <t>Coquimbo</t>
  </si>
  <si>
    <t>Clínica Las Condes de Antofagasta</t>
  </si>
  <si>
    <t>Hospital Clínico de la Universidad Austral de Chile</t>
  </si>
  <si>
    <t>Los Lagos</t>
  </si>
  <si>
    <t>Hospital Militar de Punta Arenas</t>
  </si>
  <si>
    <t>Magallanes</t>
  </si>
  <si>
    <t>Clínica Santa María de Concepción</t>
  </si>
  <si>
    <t>Hospital Regional de Arica</t>
  </si>
  <si>
    <t>Arica y Parinacota</t>
  </si>
  <si>
    <t>Nombre Hospital</t>
  </si>
  <si>
    <t>Edad (meses)</t>
  </si>
  <si>
    <t>Apellido</t>
  </si>
  <si>
    <t>Etiquetas de fila</t>
  </si>
  <si>
    <t>Total general</t>
  </si>
  <si>
    <t>Cuenta de Nombre</t>
  </si>
  <si>
    <t>Fernández</t>
  </si>
  <si>
    <t>Fuentes</t>
  </si>
  <si>
    <t>Herrera</t>
  </si>
  <si>
    <t>López</t>
  </si>
  <si>
    <t>Martínez</t>
  </si>
  <si>
    <t>Pérez</t>
  </si>
  <si>
    <t>Reyes</t>
  </si>
  <si>
    <t>Sandoval</t>
  </si>
  <si>
    <t>Díaz</t>
  </si>
  <si>
    <t>García</t>
  </si>
  <si>
    <t>González</t>
  </si>
  <si>
    <t>Ramírez</t>
  </si>
  <si>
    <t>Rodríguez</t>
  </si>
  <si>
    <t>Silva</t>
  </si>
  <si>
    <t>Torres</t>
  </si>
  <si>
    <t>Etiquetas de columna</t>
  </si>
  <si>
    <t>TOTAL DE NACIMIENTOS A LA FECHA</t>
  </si>
  <si>
    <t>Total Nacimiento</t>
  </si>
  <si>
    <t>Nacimiento Meta</t>
  </si>
  <si>
    <t>Total Meta Pais</t>
  </si>
  <si>
    <t>Diferencia</t>
  </si>
  <si>
    <t>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</si>
</sst>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14" fontId="0" fillId="3" borderId="0" xfId="0" applyNumberFormat="1" applyFill="1"/>
    <xf numFmtId="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Fill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9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383EA6B-76C2-44EB-ABAB-89AA640122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reporte!$D$8</c:f>
              <c:strCache>
                <c:ptCount val="1"/>
                <c:pt idx="0">
                  <c:v>Total Nacimiento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reporte!$C$9:$C$18</c:f>
              <c:strCache>
                <c:ptCount val="10"/>
                <c:pt idx="0">
                  <c:v> Metropolitana de Santiago</c:v>
                </c:pt>
                <c:pt idx="1">
                  <c:v> Maule</c:v>
                </c:pt>
                <c:pt idx="2">
                  <c:v> Biobío</c:v>
                </c:pt>
                <c:pt idx="3">
                  <c:v> Antofagasta</c:v>
                </c:pt>
                <c:pt idx="4">
                  <c:v> Valparaíso</c:v>
                </c:pt>
                <c:pt idx="5">
                  <c:v> Araucanía</c:v>
                </c:pt>
                <c:pt idx="6">
                  <c:v> Coquimbo</c:v>
                </c:pt>
                <c:pt idx="7">
                  <c:v> Los Lagos</c:v>
                </c:pt>
                <c:pt idx="8">
                  <c:v> Magallanes</c:v>
                </c:pt>
                <c:pt idx="9">
                  <c:v> Arica y Parinacota</c:v>
                </c:pt>
              </c:strCache>
            </c:strRef>
          </c:cat>
          <c:val>
            <c:numRef>
              <c:f>reporte!$D$9:$D$18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58D-A394-346FF1B4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7857935"/>
        <c:axId val="1517855055"/>
      </c:barChart>
      <c:lineChart>
        <c:grouping val="standard"/>
        <c:varyColors val="0"/>
        <c:ser>
          <c:idx val="1"/>
          <c:order val="1"/>
          <c:tx>
            <c:strRef>
              <c:f>reporte!$E$8</c:f>
              <c:strCache>
                <c:ptCount val="1"/>
                <c:pt idx="0">
                  <c:v>Nacimiento 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reporte!$C$9:$C$18</c:f>
              <c:strCache>
                <c:ptCount val="10"/>
                <c:pt idx="0">
                  <c:v> Metropolitana de Santiago</c:v>
                </c:pt>
                <c:pt idx="1">
                  <c:v> Maule</c:v>
                </c:pt>
                <c:pt idx="2">
                  <c:v> Biobío</c:v>
                </c:pt>
                <c:pt idx="3">
                  <c:v> Antofagasta</c:v>
                </c:pt>
                <c:pt idx="4">
                  <c:v> Valparaíso</c:v>
                </c:pt>
                <c:pt idx="5">
                  <c:v> Araucanía</c:v>
                </c:pt>
                <c:pt idx="6">
                  <c:v> Coquimbo</c:v>
                </c:pt>
                <c:pt idx="7">
                  <c:v> Los Lagos</c:v>
                </c:pt>
                <c:pt idx="8">
                  <c:v> Magallanes</c:v>
                </c:pt>
                <c:pt idx="9">
                  <c:v> Arica y Parinacota</c:v>
                </c:pt>
              </c:strCache>
            </c:strRef>
          </c:cat>
          <c:val>
            <c:numRef>
              <c:f>reporte!$E$9:$E$18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3-458D-A394-346FF1B4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57935"/>
        <c:axId val="1517855055"/>
      </c:lineChart>
      <c:catAx>
        <c:axId val="15178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855055"/>
        <c:crosses val="autoZero"/>
        <c:auto val="1"/>
        <c:lblAlgn val="ctr"/>
        <c:lblOffset val="100"/>
        <c:noMultiLvlLbl val="0"/>
      </c:catAx>
      <c:valAx>
        <c:axId val="15178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nacimientos.xlsx]dashboard!TablaDinámica5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dashboard!$A$49:$A$53</c:f>
              <c:strCache>
                <c:ptCount val="4"/>
                <c:pt idx="0">
                  <c:v> Antofagasta</c:v>
                </c:pt>
                <c:pt idx="1">
                  <c:v> Araucanía</c:v>
                </c:pt>
                <c:pt idx="2">
                  <c:v> Biobío</c:v>
                </c:pt>
                <c:pt idx="3">
                  <c:v> Metropolitana de Santiago</c:v>
                </c:pt>
              </c:strCache>
            </c:strRef>
          </c:cat>
          <c:val>
            <c:numRef>
              <c:f>dashboard!$B$49:$B$53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B18-B542-D0287B05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75060565145504"/>
          <c:y val="0.22970268060754698"/>
          <c:w val="0.33333333333333331"/>
          <c:h val="0.41429292929292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7</xdr:row>
      <xdr:rowOff>90487</xdr:rowOff>
    </xdr:from>
    <xdr:to>
      <xdr:col>14</xdr:col>
      <xdr:colOff>152399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3AE681-3DCD-8456-78DD-A9F0DA9D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39</xdr:row>
      <xdr:rowOff>171451</xdr:rowOff>
    </xdr:from>
    <xdr:to>
      <xdr:col>10</xdr:col>
      <xdr:colOff>571500</xdr:colOff>
      <xdr:row>53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886A1-5B13-1863-1432-4A108923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561975</xdr:colOff>
      <xdr:row>0</xdr:row>
      <xdr:rowOff>152400</xdr:rowOff>
    </xdr:from>
    <xdr:to>
      <xdr:col>6</xdr:col>
      <xdr:colOff>361950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 Región">
              <a:extLst>
                <a:ext uri="{FF2B5EF4-FFF2-40B4-BE49-F238E27FC236}">
                  <a16:creationId xmlns:a16="http://schemas.microsoft.com/office/drawing/2014/main" id="{F3CF0F30-45DB-8578-6799-3E39BF3DB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3675" y="152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495300</xdr:colOff>
      <xdr:row>0</xdr:row>
      <xdr:rowOff>180975</xdr:rowOff>
    </xdr:from>
    <xdr:to>
      <xdr:col>1</xdr:col>
      <xdr:colOff>838200</xdr:colOff>
      <xdr:row>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 Sexo">
              <a:extLst>
                <a:ext uri="{FF2B5EF4-FFF2-40B4-BE49-F238E27FC236}">
                  <a16:creationId xmlns:a16="http://schemas.microsoft.com/office/drawing/2014/main" id="{73ECFC9F-0559-F83B-1806-7F591D975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" y="180975"/>
              <a:ext cx="20193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923925</xdr:colOff>
      <xdr:row>0</xdr:row>
      <xdr:rowOff>171450</xdr:rowOff>
    </xdr:from>
    <xdr:to>
      <xdr:col>4</xdr:col>
      <xdr:colOff>390525</xdr:colOff>
      <xdr:row>9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Nombre Hospital">
              <a:extLst>
                <a:ext uri="{FF2B5EF4-FFF2-40B4-BE49-F238E27FC236}">
                  <a16:creationId xmlns:a16="http://schemas.microsoft.com/office/drawing/2014/main" id="{15ADD67D-1D45-FAEC-1C29-07C9666EB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Hospit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171450"/>
              <a:ext cx="37719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476250</xdr:colOff>
      <xdr:row>1</xdr:row>
      <xdr:rowOff>0</xdr:rowOff>
    </xdr:from>
    <xdr:to>
      <xdr:col>10</xdr:col>
      <xdr:colOff>66675</xdr:colOff>
      <xdr:row>8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 Fecha de Nacimiento">
              <a:extLst>
                <a:ext uri="{FF2B5EF4-FFF2-40B4-BE49-F238E27FC236}">
                  <a16:creationId xmlns:a16="http://schemas.microsoft.com/office/drawing/2014/main" id="{41EF1794-547B-1D50-B81D-96EDA4780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 Fecha de Nacimi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6775" y="1905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Muñoz" refreshedDate="45419.39099039352" createdVersion="8" refreshedVersion="8" minRefreshableVersion="3" recordCount="24" xr:uid="{67FC7D09-425D-4640-8DD4-D524D7981DA0}">
  <cacheSource type="worksheet">
    <worksheetSource name="nacimientos"/>
  </cacheSource>
  <cacheFields count="11">
    <cacheField name="Nombre" numFmtId="0">
      <sharedItems count="24">
        <s v="Ana Pérez"/>
        <s v="Juan García"/>
        <s v="Sofia Martínez"/>
        <s v="Pedro González"/>
        <s v="María López"/>
        <s v="Diego Silva"/>
        <s v="Valentina Fernández"/>
        <s v="Ignacio Rodríguez"/>
        <s v="Catalina Campos"/>
        <s v="Alejandro Muñoz"/>
        <s v="Isabella Sandoval"/>
        <s v="Matías Castro"/>
        <s v="Amanda Reyes"/>
        <s v="Benjamín Díaz"/>
        <s v="Camila Herrera"/>
        <s v="José Torres"/>
        <s v="Nicole Sandoval"/>
        <s v="David Ramírez"/>
        <s v="Elisa Fuentes"/>
        <s v="Kevin González"/>
        <s v="Daniela Moreno"/>
        <s v="Gabriel Soto"/>
        <s v="Mariana Pérez"/>
        <s v="Sebastián Gómez"/>
      </sharedItems>
    </cacheField>
    <cacheField name=" ID Hospital" numFmtId="0">
      <sharedItems containsSemiMixedTypes="0" containsString="0" containsNumber="1" containsInteger="1" minValue="1" maxValue="18"/>
    </cacheField>
    <cacheField name=" Región" numFmtId="0">
      <sharedItems count="10">
        <s v=" Metropolitana de Santiago"/>
        <s v=" Maule"/>
        <s v=" Biobío"/>
        <s v=" Antofagasta"/>
        <s v=" Valparaíso"/>
        <s v=" Araucanía"/>
        <s v=" Coquimbo"/>
        <s v=" Los Lagos"/>
        <s v=" Magallanes"/>
        <s v=" Arica y Parinacota"/>
      </sharedItems>
    </cacheField>
    <cacheField name=" Fecha de Nacimiento" numFmtId="14">
      <sharedItems containsSemiMixedTypes="0" containsNonDate="0" containsDate="1" containsString="0" minDate="2021-05-20T00:00:00" maxDate="2024-05-06T00:00:00" count="15">
        <d v="2024-04-01T00:00:00"/>
        <d v="2024-04-05T00:00:00"/>
        <d v="2024-04-10T00:00:00"/>
        <d v="2024-04-15T00:00:00"/>
        <d v="2024-04-20T00:00:00"/>
        <d v="2024-04-25T00:00:00"/>
        <d v="2024-04-30T00:00:00"/>
        <d v="2024-05-05T00:00:00"/>
        <d v="2023-05-10T00:00:00"/>
        <d v="2023-05-15T00:00:00"/>
        <d v="2023-05-20T00:00:00"/>
        <d v="2023-05-25T00:00:00"/>
        <d v="2022-05-10T00:00:00"/>
        <d v="2023-03-15T00:00:00"/>
        <d v="2021-05-20T00:00:00"/>
      </sharedItems>
      <fieldGroup par="10"/>
    </cacheField>
    <cacheField name=" Sexo" numFmtId="0">
      <sharedItems count="2">
        <s v=" F"/>
        <s v=" M"/>
      </sharedItems>
    </cacheField>
    <cacheField name="Nombre Hospital" numFmtId="0">
      <sharedItems count="17">
        <s v="Hospital Clínico de la Universidad de Chile"/>
        <s v="Hospital Metropolitano de Santiago"/>
        <s v="Hospital Barros Luco"/>
        <s v="Hospital de Urgencia Luis Calvo Mackenna"/>
        <s v="Clínica Alemana"/>
        <s v="Hospital San Borja Arriarán"/>
        <s v="Hospital Padre Hurtado"/>
        <s v="Clínica Las Condes"/>
        <s v="Hospital Clínico de la Universidad Católica"/>
        <s v="Hospital Militar"/>
        <s v="Hospital de Talca"/>
        <s v="Hospital Regional de Concepción"/>
        <s v="Hospital Clínico Regional de Antofagasta"/>
        <s v="Clínica Alemana de Valparaíso"/>
        <s v="Hospital Clínico Regional de Temuco"/>
        <s v="Hospital Clínico de la Universidad de La Serena"/>
        <s v="Clínica Las Condes de Antofagasta"/>
      </sharedItems>
    </cacheField>
    <cacheField name="Edad (meses)" numFmtId="0">
      <sharedItems containsSemiMixedTypes="0" containsString="0" containsNumber="1" containsInteger="1" minValue="2" maxValue="1083" count="15">
        <n v="36"/>
        <n v="32"/>
        <n v="27"/>
        <n v="22"/>
        <n v="17"/>
        <n v="12"/>
        <n v="7"/>
        <n v="2"/>
        <n v="363"/>
        <n v="358"/>
        <n v="353"/>
        <n v="348"/>
        <n v="728"/>
        <n v="419"/>
        <n v="1083"/>
      </sharedItems>
    </cacheField>
    <cacheField name="Apellido" numFmtId="0">
      <sharedItems count="21">
        <s v="Pérez"/>
        <s v="García"/>
        <s v="Martínez"/>
        <s v="González"/>
        <s v="López"/>
        <s v="Silva"/>
        <s v="Fernández"/>
        <s v="Rodríguez"/>
        <s v="Campos"/>
        <s v="Muñoz"/>
        <s v="Sandoval"/>
        <s v="Castro"/>
        <s v="Reyes"/>
        <s v="Díaz"/>
        <s v="Herrera"/>
        <s v="Torres"/>
        <s v="Ramírez"/>
        <s v="Fuentes"/>
        <s v="Moreno"/>
        <s v="Soto"/>
        <s v="Gómez"/>
      </sharedItems>
    </cacheField>
    <cacheField name="Meses ( Fecha de Nacimiento)" numFmtId="0" databaseField="0">
      <fieldGroup base="3">
        <rangePr groupBy="months" startDate="2021-05-20T00:00:00" endDate="2024-05-06T00:00:00"/>
        <groupItems count="14">
          <s v="&lt;20/0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5/2024"/>
        </groupItems>
      </fieldGroup>
    </cacheField>
    <cacheField name="Trimestres ( Fecha de Nacimiento)" numFmtId="0" databaseField="0">
      <fieldGroup base="3">
        <rangePr groupBy="quarters" startDate="2021-05-20T00:00:00" endDate="2024-05-06T00:00:00"/>
        <groupItems count="6">
          <s v="&lt;20/05/2021"/>
          <s v="Trim.1"/>
          <s v="Trim.2"/>
          <s v="Trim.3"/>
          <s v="Trim.4"/>
          <s v="&gt;06/05/2024"/>
        </groupItems>
      </fieldGroup>
    </cacheField>
    <cacheField name="Años ( Fecha de Nacimiento)" numFmtId="0" databaseField="0">
      <fieldGroup base="3">
        <rangePr groupBy="years" startDate="2021-05-20T00:00:00" endDate="2024-05-06T00:00:00"/>
        <groupItems count="6">
          <s v="&lt;20/05/2021"/>
          <s v="2021"/>
          <s v="2022"/>
          <s v="2023"/>
          <s v="2024"/>
          <s v="&gt;06/05/2024"/>
        </groupItems>
      </fieldGroup>
    </cacheField>
  </cacheFields>
  <extLst>
    <ext xmlns:x14="http://schemas.microsoft.com/office/spreadsheetml/2009/9/main" uri="{725AE2AE-9491-48be-B2B4-4EB974FC3084}">
      <x14:pivotCacheDefinition pivotCacheId="2989798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x v="0"/>
    <x v="0"/>
    <x v="0"/>
    <x v="0"/>
    <x v="0"/>
  </r>
  <r>
    <x v="1"/>
    <n v="2"/>
    <x v="0"/>
    <x v="1"/>
    <x v="1"/>
    <x v="1"/>
    <x v="1"/>
    <x v="1"/>
  </r>
  <r>
    <x v="2"/>
    <n v="3"/>
    <x v="0"/>
    <x v="2"/>
    <x v="0"/>
    <x v="2"/>
    <x v="2"/>
    <x v="2"/>
  </r>
  <r>
    <x v="3"/>
    <n v="4"/>
    <x v="0"/>
    <x v="3"/>
    <x v="1"/>
    <x v="3"/>
    <x v="3"/>
    <x v="3"/>
  </r>
  <r>
    <x v="4"/>
    <n v="5"/>
    <x v="0"/>
    <x v="4"/>
    <x v="0"/>
    <x v="4"/>
    <x v="4"/>
    <x v="4"/>
  </r>
  <r>
    <x v="5"/>
    <n v="6"/>
    <x v="0"/>
    <x v="5"/>
    <x v="1"/>
    <x v="5"/>
    <x v="5"/>
    <x v="5"/>
  </r>
  <r>
    <x v="6"/>
    <n v="7"/>
    <x v="0"/>
    <x v="6"/>
    <x v="0"/>
    <x v="6"/>
    <x v="6"/>
    <x v="6"/>
  </r>
  <r>
    <x v="7"/>
    <n v="5"/>
    <x v="0"/>
    <x v="7"/>
    <x v="1"/>
    <x v="4"/>
    <x v="7"/>
    <x v="7"/>
  </r>
  <r>
    <x v="8"/>
    <n v="1"/>
    <x v="0"/>
    <x v="8"/>
    <x v="0"/>
    <x v="0"/>
    <x v="8"/>
    <x v="8"/>
  </r>
  <r>
    <x v="9"/>
    <n v="8"/>
    <x v="0"/>
    <x v="9"/>
    <x v="1"/>
    <x v="7"/>
    <x v="9"/>
    <x v="9"/>
  </r>
  <r>
    <x v="10"/>
    <n v="5"/>
    <x v="0"/>
    <x v="10"/>
    <x v="0"/>
    <x v="4"/>
    <x v="10"/>
    <x v="10"/>
  </r>
  <r>
    <x v="11"/>
    <n v="9"/>
    <x v="0"/>
    <x v="11"/>
    <x v="1"/>
    <x v="8"/>
    <x v="11"/>
    <x v="11"/>
  </r>
  <r>
    <x v="12"/>
    <n v="10"/>
    <x v="1"/>
    <x v="0"/>
    <x v="0"/>
    <x v="9"/>
    <x v="0"/>
    <x v="12"/>
  </r>
  <r>
    <x v="13"/>
    <n v="11"/>
    <x v="2"/>
    <x v="1"/>
    <x v="1"/>
    <x v="10"/>
    <x v="1"/>
    <x v="13"/>
  </r>
  <r>
    <x v="14"/>
    <n v="12"/>
    <x v="3"/>
    <x v="2"/>
    <x v="0"/>
    <x v="11"/>
    <x v="2"/>
    <x v="14"/>
  </r>
  <r>
    <x v="15"/>
    <n v="3"/>
    <x v="0"/>
    <x v="3"/>
    <x v="1"/>
    <x v="2"/>
    <x v="3"/>
    <x v="15"/>
  </r>
  <r>
    <x v="16"/>
    <n v="13"/>
    <x v="4"/>
    <x v="4"/>
    <x v="0"/>
    <x v="12"/>
    <x v="4"/>
    <x v="10"/>
  </r>
  <r>
    <x v="17"/>
    <n v="14"/>
    <x v="5"/>
    <x v="5"/>
    <x v="1"/>
    <x v="2"/>
    <x v="5"/>
    <x v="16"/>
  </r>
  <r>
    <x v="18"/>
    <n v="15"/>
    <x v="6"/>
    <x v="6"/>
    <x v="0"/>
    <x v="13"/>
    <x v="6"/>
    <x v="17"/>
  </r>
  <r>
    <x v="19"/>
    <n v="12"/>
    <x v="3"/>
    <x v="7"/>
    <x v="1"/>
    <x v="11"/>
    <x v="7"/>
    <x v="3"/>
  </r>
  <r>
    <x v="20"/>
    <n v="16"/>
    <x v="7"/>
    <x v="12"/>
    <x v="0"/>
    <x v="14"/>
    <x v="12"/>
    <x v="18"/>
  </r>
  <r>
    <x v="21"/>
    <n v="17"/>
    <x v="8"/>
    <x v="13"/>
    <x v="1"/>
    <x v="15"/>
    <x v="13"/>
    <x v="19"/>
  </r>
  <r>
    <x v="22"/>
    <n v="13"/>
    <x v="4"/>
    <x v="14"/>
    <x v="0"/>
    <x v="12"/>
    <x v="14"/>
    <x v="0"/>
  </r>
  <r>
    <x v="23"/>
    <n v="18"/>
    <x v="9"/>
    <x v="11"/>
    <x v="1"/>
    <x v="16"/>
    <x v="1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7BD13-A4FB-422D-B5FE-EEA8B21C51AF}" name="TablaDinámica5" cacheId="16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 chartFormat="3">
  <location ref="A48:B53" firstHeaderRow="1" firstDataRow="1" firstDataCol="1"/>
  <pivotFields count="11">
    <pivotField dataField="1" showAll="0">
      <items count="25">
        <item x="9"/>
        <item x="12"/>
        <item x="0"/>
        <item x="13"/>
        <item x="14"/>
        <item x="8"/>
        <item x="20"/>
        <item x="17"/>
        <item x="5"/>
        <item x="18"/>
        <item x="21"/>
        <item x="7"/>
        <item x="10"/>
        <item x="15"/>
        <item x="1"/>
        <item x="19"/>
        <item x="4"/>
        <item x="22"/>
        <item x="11"/>
        <item x="16"/>
        <item x="3"/>
        <item x="23"/>
        <item x="2"/>
        <item x="6"/>
        <item t="default"/>
      </items>
    </pivotField>
    <pivotField showAll="0"/>
    <pivotField axis="axisRow" showAll="0">
      <items count="11">
        <item x="3"/>
        <item x="5"/>
        <item x="9"/>
        <item x="2"/>
        <item x="6"/>
        <item x="7"/>
        <item x="8"/>
        <item x="1"/>
        <item x="0"/>
        <item x="4"/>
        <item t="default"/>
      </items>
    </pivotField>
    <pivotField numFmtId="14" showAll="0">
      <items count="16">
        <item x="14"/>
        <item x="12"/>
        <item x="13"/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h="1" x="0"/>
        <item x="1"/>
        <item t="default"/>
      </items>
    </pivotField>
    <pivotField showAll="0">
      <items count="18">
        <item x="4"/>
        <item x="13"/>
        <item x="7"/>
        <item x="16"/>
        <item x="2"/>
        <item x="8"/>
        <item x="0"/>
        <item x="15"/>
        <item x="12"/>
        <item x="14"/>
        <item x="10"/>
        <item x="3"/>
        <item x="1"/>
        <item x="9"/>
        <item x="6"/>
        <item x="11"/>
        <item x="5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5">
    <i>
      <x/>
    </i>
    <i>
      <x v="1"/>
    </i>
    <i>
      <x v="3"/>
    </i>
    <i>
      <x v="8"/>
    </i>
    <i t="grand">
      <x/>
    </i>
  </rowItems>
  <colItems count="1">
    <i/>
  </colItems>
  <dataFields count="1">
    <dataField name="Cuenta de Nombre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90" name=" Fecha de Nacimiento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D379C-EAA7-4DC1-B8AD-543B1B21301F}" name="TablaDinámica4" cacheId="16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>
  <location ref="D28:E37" firstHeaderRow="1" firstDataRow="1" firstDataCol="1"/>
  <pivotFields count="11">
    <pivotField dataField="1" showAll="0">
      <items count="25">
        <item x="9"/>
        <item x="12"/>
        <item x="0"/>
        <item x="13"/>
        <item x="14"/>
        <item x="8"/>
        <item x="20"/>
        <item x="17"/>
        <item x="5"/>
        <item x="18"/>
        <item x="21"/>
        <item x="7"/>
        <item x="10"/>
        <item x="15"/>
        <item x="1"/>
        <item x="19"/>
        <item x="4"/>
        <item x="22"/>
        <item x="11"/>
        <item x="16"/>
        <item x="3"/>
        <item x="23"/>
        <item x="2"/>
        <item x="6"/>
        <item t="default"/>
      </items>
    </pivotField>
    <pivotField showAll="0"/>
    <pivotField showAll="0">
      <items count="11">
        <item x="3"/>
        <item x="5"/>
        <item x="9"/>
        <item x="2"/>
        <item x="6"/>
        <item x="7"/>
        <item x="8"/>
        <item x="1"/>
        <item x="0"/>
        <item x="4"/>
        <item t="default"/>
      </items>
    </pivotField>
    <pivotField numFmtId="14" showAll="0">
      <items count="16">
        <item x="14"/>
        <item x="12"/>
        <item x="13"/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6"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x="13"/>
        <item x="12"/>
        <item x="1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filters count="1">
    <filter fld="3" type="dateBetween" evalOrder="-1" id="90" name=" Fecha de Nacimiento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08A0-01F7-471F-96D6-9DF628DFDF34}" name="TablaDinámica3" cacheId="16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>
  <location ref="G21:J38" firstHeaderRow="1" firstDataRow="2" firstDataCol="1"/>
  <pivotFields count="11">
    <pivotField dataField="1" showAll="0"/>
    <pivotField showAll="0"/>
    <pivotField showAll="0">
      <items count="11">
        <item x="3"/>
        <item x="5"/>
        <item x="9"/>
        <item x="2"/>
        <item x="6"/>
        <item x="7"/>
        <item x="8"/>
        <item x="1"/>
        <item x="0"/>
        <item x="4"/>
        <item t="default"/>
      </items>
    </pivotField>
    <pivotField numFmtId="14" showAll="0">
      <items count="16">
        <item x="14"/>
        <item x="12"/>
        <item x="13"/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22">
        <item x="8"/>
        <item x="11"/>
        <item x="13"/>
        <item x="6"/>
        <item x="17"/>
        <item x="1"/>
        <item x="20"/>
        <item x="3"/>
        <item x="14"/>
        <item x="4"/>
        <item x="2"/>
        <item x="18"/>
        <item x="9"/>
        <item x="0"/>
        <item x="16"/>
        <item x="12"/>
        <item x="7"/>
        <item x="10"/>
        <item x="5"/>
        <item x="19"/>
        <item x="1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6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filters count="1">
    <filter fld="3" type="dateBetween" evalOrder="-1" id="90" name=" Fecha de Nacimiento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83448-CD6C-4F1F-8831-AC3A25B828DA}" name="TablaDinámica2" cacheId="16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>
  <location ref="D21:E24" firstHeaderRow="1" firstDataRow="1" firstDataCol="1"/>
  <pivotFields count="11">
    <pivotField dataField="1" showAll="0"/>
    <pivotField showAll="0"/>
    <pivotField showAll="0">
      <items count="11">
        <item x="3"/>
        <item x="5"/>
        <item x="9"/>
        <item x="2"/>
        <item x="6"/>
        <item x="7"/>
        <item x="8"/>
        <item x="1"/>
        <item x="0"/>
        <item x="4"/>
        <item t="default"/>
      </items>
    </pivotField>
    <pivotField numFmtId="14" showAll="0">
      <items count="16">
        <item x="14"/>
        <item x="12"/>
        <item x="13"/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filters count="1">
    <filter fld="3" type="dateBetween" evalOrder="-1" id="104" name=" Fecha de Nacimiento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F08A9-E6EC-4673-BE4D-27CD37178288}" name="TablaDinámica1" cacheId="16" applyNumberFormats="0" applyBorderFormats="0" applyFontFormats="0" applyPatternFormats="0" applyAlignmentFormats="0" applyWidthHeightFormats="1" dataCaption="Valores" updatedVersion="8" minRefreshableVersion="5" itemPrintTitles="1" createdVersion="8" indent="0" outline="1" outlineData="1" multipleFieldFilters="0">
  <location ref="A21:B29" firstHeaderRow="1" firstDataRow="1" firstDataCol="1"/>
  <pivotFields count="11">
    <pivotField dataField="1" showAll="0"/>
    <pivotField showAll="0"/>
    <pivotField axis="axisRow" showAll="0">
      <items count="11">
        <item x="3"/>
        <item x="5"/>
        <item x="9"/>
        <item x="2"/>
        <item x="6"/>
        <item x="7"/>
        <item x="8"/>
        <item x="1"/>
        <item x="0"/>
        <item x="4"/>
        <item t="default"/>
      </items>
    </pivotField>
    <pivotField numFmtId="14" showAll="0">
      <items count="16">
        <item x="14"/>
        <item x="12"/>
        <item x="13"/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8">
    <i>
      <x/>
    </i>
    <i>
      <x v="1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filters count="1">
    <filter fld="3" type="dateBetween" evalOrder="-1" id="90" name=" Fecha de Nacimiento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02D4451-D835-40FC-963D-594847C7A9E9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ombre" tableColumnId="1"/>
      <queryTableField id="2" name=" ID Hospital" tableColumnId="2"/>
      <queryTableField id="3" name=" Región" tableColumnId="3"/>
      <queryTableField id="4" name=" Fecha de Nacimiento" tableColumnId="4"/>
      <queryTableField id="5" name=" Sexo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3BFD28C-CD17-42CA-85C1-3F87E92B5A07}" autoFormatId="16" applyNumberFormats="0" applyBorderFormats="0" applyFontFormats="0" applyPatternFormats="0" applyAlignmentFormats="0" applyWidthHeightFormats="0">
  <queryTableRefresh nextId="4">
    <queryTableFields count="3">
      <queryTableField id="1" name="id_hospital" tableColumnId="1"/>
      <queryTableField id="2" name="nombre_hospital" tableColumnId="2"/>
      <queryTableField id="3" name="region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520E4982-46B9-479C-8D29-63C2218AB5EA}" sourceName=" Región">
  <pivotTables>
    <pivotTable tabId="4" name="TablaDinámica5"/>
    <pivotTable tabId="4" name="TablaDinámica1"/>
    <pivotTable tabId="4" name="TablaDinámica2"/>
    <pivotTable tabId="4" name="TablaDinámica3"/>
    <pivotTable tabId="4" name="TablaDinámica4"/>
  </pivotTables>
  <data>
    <tabular pivotCacheId="298979836">
      <items count="10">
        <i x="3" s="1"/>
        <i x="5" s="1"/>
        <i x="9" s="1"/>
        <i x="2" s="1"/>
        <i x="6" s="1"/>
        <i x="7" s="1"/>
        <i x="8" s="1"/>
        <i x="1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502514CD-A1F1-438E-AE7A-03DF0BB347CE}" sourceName=" Sexo">
  <pivotTables>
    <pivotTable tabId="4" name="TablaDinámica5"/>
  </pivotTables>
  <data>
    <tabular pivotCacheId="298979836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Hospital" xr10:uid="{F24D6B0A-8EE2-4AFC-B74D-3FEB7158D178}" sourceName="Nombre Hospital">
  <pivotTables>
    <pivotTable tabId="4" name="TablaDinámica5"/>
  </pivotTables>
  <data>
    <tabular pivotCacheId="298979836">
      <items count="17">
        <i x="4" s="1"/>
        <i x="7" s="1"/>
        <i x="16" s="1"/>
        <i x="2" s="1"/>
        <i x="8" s="1"/>
        <i x="15" s="1"/>
        <i x="10" s="1"/>
        <i x="3" s="1"/>
        <i x="1" s="1"/>
        <i x="11" s="1"/>
        <i x="5" s="1"/>
        <i x="13" s="1" nd="1"/>
        <i x="0" s="1" nd="1"/>
        <i x="12" s="1" nd="1"/>
        <i x="14" s="1" nd="1"/>
        <i x="9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Región" xr10:uid="{60127266-E63E-4F79-8BC3-7FB688F8ED18}" cache="SegmentaciónDeDatos_Región" caption=" Región" style="SlicerStyleLight5" rowHeight="241300"/>
  <slicer name=" Sexo" xr10:uid="{A06FED75-60FD-4D7F-8026-A9C1D343B61A}" cache="SegmentaciónDeDatos_Sexo" caption=" Sexo" rowHeight="241300"/>
  <slicer name="Nombre Hospital" xr10:uid="{B7AA77C0-BFB4-47A4-8112-8D98212FAD27}" cache="SegmentaciónDeDatos_Nombre_Hospital" caption="Nombre Hospital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83148-2EE7-4998-95F5-D2DD613815C0}" name="nacimientos" displayName="nacimientos" ref="A1:H25" tableType="queryTable" totalsRowShown="0">
  <autoFilter ref="A1:H25" xr:uid="{41383148-2EE7-4998-95F5-D2DD613815C0}"/>
  <tableColumns count="8">
    <tableColumn id="1" xr3:uid="{2F4E01AF-E969-49FA-B29C-094B511CD09D}" uniqueName="1" name="Nombre" queryTableFieldId="1" dataDxfId="6"/>
    <tableColumn id="2" xr3:uid="{89B3739D-FDC7-471A-926E-D8A8E1E0FC7C}" uniqueName="2" name=" ID Hospital" queryTableFieldId="2"/>
    <tableColumn id="3" xr3:uid="{B4716385-6549-4425-8E18-CC906E1B6559}" uniqueName="3" name=" Región" queryTableFieldId="3" dataDxfId="5"/>
    <tableColumn id="4" xr3:uid="{BA39006E-C71E-4734-A2C9-0BF417748211}" uniqueName="4" name=" Fecha de Nacimiento" queryTableFieldId="4" dataDxfId="4"/>
    <tableColumn id="5" xr3:uid="{F64D1051-51E4-4788-BA8F-A55459E2F9A0}" uniqueName="5" name=" Sexo" queryTableFieldId="5" dataDxfId="3"/>
    <tableColumn id="6" xr3:uid="{15C20121-8940-4319-8436-F4FC2A8128E3}" uniqueName="6" name="Nombre Hospital" queryTableFieldId="6" dataDxfId="2">
      <calculatedColumnFormula>VLOOKUP(nacimientos[[#This Row],[ ID Hospital]],hospitales[],2,0)</calculatedColumnFormula>
    </tableColumn>
    <tableColumn id="7" xr3:uid="{7A595929-82DC-438F-9144-C0B16F657484}" uniqueName="7" name="Edad (meses)" queryTableFieldId="7" dataDxfId="0">
      <calculatedColumnFormula>DATEDIF(nacimientos[[#This Row],[ Fecha de Nacimiento]],TODAY(),"d")</calculatedColumnFormula>
    </tableColumn>
    <tableColumn id="8" xr3:uid="{63440A75-E8E8-4F97-8CD6-D67C92E8A62E}" uniqueName="8" name="Apellido" queryTableFieldId="8" dataDxfId="1">
      <calculatedColumnFormula>RIGHT(nacimientos[[#This Row],[Nombre]],LEN(nacimientos[[#This Row],[Nombre]])-SEARCH(" ",nacimientos[[#This Row],[Nombre]],1))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63EA22-9DE8-4799-A6A5-C6673BA7E633}" name="hospitales" displayName="hospitales" ref="A1:C23" tableType="queryTable" totalsRowShown="0">
  <autoFilter ref="A1:C23" xr:uid="{A663EA22-9DE8-4799-A6A5-C6673BA7E633}"/>
  <tableColumns count="3">
    <tableColumn id="1" xr3:uid="{7ACBADC5-B789-4456-8289-52DB6531A278}" uniqueName="1" name="id_hospital" queryTableFieldId="1"/>
    <tableColumn id="2" xr3:uid="{4DD9E915-EFD4-494D-8743-B878171C76C7}" uniqueName="2" name="nombre_hospital" queryTableFieldId="2" dataDxfId="8"/>
    <tableColumn id="3" xr3:uid="{8E2B9DC4-7004-4199-82D6-D979E303202B}" uniqueName="3" name="region" queryTableFieldId="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Nacimiento" xr10:uid="{8979A292-49EF-4887-B349-FB81A91007D2}" sourceName=" Fecha de Nacimiento">
  <pivotTables>
    <pivotTable tabId="4" name="TablaDinámica2"/>
    <pivotTable tabId="4" name="TablaDinámica1"/>
    <pivotTable tabId="4" name="TablaDinámica3"/>
    <pivotTable tabId="4" name="TablaDinámica4"/>
    <pivotTable tabId="4" name="TablaDinámica5"/>
  </pivotTables>
  <state minimalRefreshVersion="6" lastRefreshVersion="6" pivotCacheId="298979836" filterType="dateBetween">
    <selection startDate="2024-01-01T00:00:00" endDate="2024-12-31T00:00:00"/>
    <bounds startDate="2021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 Fecha de Nacimiento" xr10:uid="{F675DAE4-BE9C-4990-B46D-43F1EAAF5CEC}" cache="NativeTimeline_Fecha_de_Nacimiento" caption=" Fecha de Nacimiento" level="0" selectionLevel="0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09F9-E62E-4B55-9B77-6A293C0E8CD0}">
  <dimension ref="A1:H25"/>
  <sheetViews>
    <sheetView workbookViewId="0">
      <selection activeCell="C33" sqref="C33"/>
    </sheetView>
  </sheetViews>
  <sheetFormatPr baseColWidth="10" defaultRowHeight="15" x14ac:dyDescent="0.25"/>
  <cols>
    <col min="1" max="1" width="19.42578125" bestFit="1" customWidth="1"/>
    <col min="2" max="2" width="13.28515625" bestFit="1" customWidth="1"/>
    <col min="3" max="3" width="25.140625" bestFit="1" customWidth="1"/>
    <col min="4" max="4" width="22.42578125" bestFit="1" customWidth="1"/>
    <col min="5" max="5" width="8" bestFit="1" customWidth="1"/>
    <col min="6" max="6" width="42.7109375" bestFit="1" customWidth="1"/>
    <col min="7" max="7" width="15.1406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</row>
    <row r="2" spans="1:8" x14ac:dyDescent="0.25">
      <c r="A2" s="1" t="s">
        <v>5</v>
      </c>
      <c r="B2">
        <v>1</v>
      </c>
      <c r="C2" s="1" t="s">
        <v>6</v>
      </c>
      <c r="D2" s="2">
        <v>45383</v>
      </c>
      <c r="E2" s="1" t="s">
        <v>7</v>
      </c>
      <c r="F2" s="1" t="str">
        <f>VLOOKUP(nacimientos[[#This Row],[ ID Hospital]],hospitales[],2,0)</f>
        <v>Hospital Clínico de la Universidad de Chile</v>
      </c>
      <c r="G2" s="1">
        <f ca="1">DATEDIF(nacimientos[[#This Row],[ Fecha de Nacimiento]],TODAY(),"d")</f>
        <v>36</v>
      </c>
      <c r="H2" s="1" t="str">
        <f>RIGHT(nacimientos[[#This Row],[Nombre]],LEN(nacimientos[[#This Row],[Nombre]])-SEARCH(" ",nacimientos[[#This Row],[Nombre]],1))</f>
        <v>Pérez</v>
      </c>
    </row>
    <row r="3" spans="1:8" x14ac:dyDescent="0.25">
      <c r="A3" s="1" t="s">
        <v>8</v>
      </c>
      <c r="B3">
        <v>2</v>
      </c>
      <c r="C3" s="1" t="s">
        <v>6</v>
      </c>
      <c r="D3" s="2">
        <v>45387</v>
      </c>
      <c r="E3" s="1" t="s">
        <v>9</v>
      </c>
      <c r="F3" s="1" t="str">
        <f>VLOOKUP(nacimientos[[#This Row],[ ID Hospital]],hospitales[],2,0)</f>
        <v>Hospital Metropolitano de Santiago</v>
      </c>
      <c r="G3" s="1">
        <f ca="1">DATEDIF(nacimientos[[#This Row],[ Fecha de Nacimiento]],TODAY(),"d")</f>
        <v>32</v>
      </c>
      <c r="H3" s="1" t="str">
        <f>RIGHT(nacimientos[[#This Row],[Nombre]],LEN(nacimientos[[#This Row],[Nombre]])-SEARCH(" ",nacimientos[[#This Row],[Nombre]],1))</f>
        <v>García</v>
      </c>
    </row>
    <row r="4" spans="1:8" x14ac:dyDescent="0.25">
      <c r="A4" s="1" t="s">
        <v>10</v>
      </c>
      <c r="B4">
        <v>3</v>
      </c>
      <c r="C4" s="1" t="s">
        <v>6</v>
      </c>
      <c r="D4" s="2">
        <v>45392</v>
      </c>
      <c r="E4" s="1" t="s">
        <v>7</v>
      </c>
      <c r="F4" s="1" t="str">
        <f>VLOOKUP(nacimientos[[#This Row],[ ID Hospital]],hospitales[],2,0)</f>
        <v>Hospital Barros Luco</v>
      </c>
      <c r="G4" s="1">
        <f ca="1">DATEDIF(nacimientos[[#This Row],[ Fecha de Nacimiento]],TODAY(),"d")</f>
        <v>27</v>
      </c>
      <c r="H4" s="1" t="str">
        <f>RIGHT(nacimientos[[#This Row],[Nombre]],LEN(nacimientos[[#This Row],[Nombre]])-SEARCH(" ",nacimientos[[#This Row],[Nombre]],1))</f>
        <v>Martínez</v>
      </c>
    </row>
    <row r="5" spans="1:8" x14ac:dyDescent="0.25">
      <c r="A5" s="1" t="s">
        <v>11</v>
      </c>
      <c r="B5">
        <v>4</v>
      </c>
      <c r="C5" s="1" t="s">
        <v>6</v>
      </c>
      <c r="D5" s="2">
        <v>45397</v>
      </c>
      <c r="E5" s="1" t="s">
        <v>9</v>
      </c>
      <c r="F5" s="1" t="str">
        <f>VLOOKUP(nacimientos[[#This Row],[ ID Hospital]],hospitales[],2,0)</f>
        <v>Hospital de Urgencia Luis Calvo Mackenna</v>
      </c>
      <c r="G5" s="1">
        <f ca="1">DATEDIF(nacimientos[[#This Row],[ Fecha de Nacimiento]],TODAY(),"d")</f>
        <v>22</v>
      </c>
      <c r="H5" s="1" t="str">
        <f>RIGHT(nacimientos[[#This Row],[Nombre]],LEN(nacimientos[[#This Row],[Nombre]])-SEARCH(" ",nacimientos[[#This Row],[Nombre]],1))</f>
        <v>González</v>
      </c>
    </row>
    <row r="6" spans="1:8" x14ac:dyDescent="0.25">
      <c r="A6" s="1" t="s">
        <v>12</v>
      </c>
      <c r="B6">
        <v>5</v>
      </c>
      <c r="C6" s="1" t="s">
        <v>6</v>
      </c>
      <c r="D6" s="2">
        <v>45402</v>
      </c>
      <c r="E6" s="1" t="s">
        <v>7</v>
      </c>
      <c r="F6" s="1" t="str">
        <f>VLOOKUP(nacimientos[[#This Row],[ ID Hospital]],hospitales[],2,0)</f>
        <v>Clínica Alemana</v>
      </c>
      <c r="G6" s="1">
        <f ca="1">DATEDIF(nacimientos[[#This Row],[ Fecha de Nacimiento]],TODAY(),"d")</f>
        <v>17</v>
      </c>
      <c r="H6" s="1" t="str">
        <f>RIGHT(nacimientos[[#This Row],[Nombre]],LEN(nacimientos[[#This Row],[Nombre]])-SEARCH(" ",nacimientos[[#This Row],[Nombre]],1))</f>
        <v>López</v>
      </c>
    </row>
    <row r="7" spans="1:8" x14ac:dyDescent="0.25">
      <c r="A7" s="1" t="s">
        <v>13</v>
      </c>
      <c r="B7">
        <v>6</v>
      </c>
      <c r="C7" s="1" t="s">
        <v>6</v>
      </c>
      <c r="D7" s="2">
        <v>45407</v>
      </c>
      <c r="E7" s="1" t="s">
        <v>9</v>
      </c>
      <c r="F7" s="1" t="str">
        <f>VLOOKUP(nacimientos[[#This Row],[ ID Hospital]],hospitales[],2,0)</f>
        <v>Hospital San Borja Arriarán</v>
      </c>
      <c r="G7" s="1">
        <f ca="1">DATEDIF(nacimientos[[#This Row],[ Fecha de Nacimiento]],TODAY(),"d")</f>
        <v>12</v>
      </c>
      <c r="H7" s="1" t="str">
        <f>RIGHT(nacimientos[[#This Row],[Nombre]],LEN(nacimientos[[#This Row],[Nombre]])-SEARCH(" ",nacimientos[[#This Row],[Nombre]],1))</f>
        <v>Silva</v>
      </c>
    </row>
    <row r="8" spans="1:8" x14ac:dyDescent="0.25">
      <c r="A8" s="1" t="s">
        <v>14</v>
      </c>
      <c r="B8">
        <v>7</v>
      </c>
      <c r="C8" s="1" t="s">
        <v>6</v>
      </c>
      <c r="D8" s="2">
        <v>45412</v>
      </c>
      <c r="E8" s="1" t="s">
        <v>7</v>
      </c>
      <c r="F8" s="1" t="str">
        <f>VLOOKUP(nacimientos[[#This Row],[ ID Hospital]],hospitales[],2,0)</f>
        <v>Hospital Padre Hurtado</v>
      </c>
      <c r="G8" s="1">
        <f ca="1">DATEDIF(nacimientos[[#This Row],[ Fecha de Nacimiento]],TODAY(),"d")</f>
        <v>7</v>
      </c>
      <c r="H8" s="1" t="str">
        <f>RIGHT(nacimientos[[#This Row],[Nombre]],LEN(nacimientos[[#This Row],[Nombre]])-SEARCH(" ",nacimientos[[#This Row],[Nombre]],1))</f>
        <v>Fernández</v>
      </c>
    </row>
    <row r="9" spans="1:8" x14ac:dyDescent="0.25">
      <c r="A9" s="1" t="s">
        <v>15</v>
      </c>
      <c r="B9">
        <v>5</v>
      </c>
      <c r="C9" s="1" t="s">
        <v>6</v>
      </c>
      <c r="D9" s="2">
        <v>45417</v>
      </c>
      <c r="E9" s="1" t="s">
        <v>9</v>
      </c>
      <c r="F9" s="1" t="str">
        <f>VLOOKUP(nacimientos[[#This Row],[ ID Hospital]],hospitales[],2,0)</f>
        <v>Clínica Alemana</v>
      </c>
      <c r="G9" s="1">
        <f ca="1">DATEDIF(nacimientos[[#This Row],[ Fecha de Nacimiento]],TODAY(),"d")</f>
        <v>2</v>
      </c>
      <c r="H9" s="1" t="str">
        <f>RIGHT(nacimientos[[#This Row],[Nombre]],LEN(nacimientos[[#This Row],[Nombre]])-SEARCH(" ",nacimientos[[#This Row],[Nombre]],1))</f>
        <v>Rodríguez</v>
      </c>
    </row>
    <row r="10" spans="1:8" x14ac:dyDescent="0.25">
      <c r="A10" s="1" t="s">
        <v>16</v>
      </c>
      <c r="B10">
        <v>1</v>
      </c>
      <c r="C10" s="1" t="s">
        <v>6</v>
      </c>
      <c r="D10" s="4">
        <v>45056</v>
      </c>
      <c r="E10" s="5" t="s">
        <v>7</v>
      </c>
      <c r="F10" s="5" t="str">
        <f>VLOOKUP(nacimientos[[#This Row],[ ID Hospital]],hospitales[],2,0)</f>
        <v>Hospital Clínico de la Universidad de Chile</v>
      </c>
      <c r="G10" s="5">
        <f ca="1">DATEDIF(nacimientos[[#This Row],[ Fecha de Nacimiento]],TODAY(),"d")</f>
        <v>363</v>
      </c>
      <c r="H10" s="1" t="str">
        <f>RIGHT(nacimientos[[#This Row],[Nombre]],LEN(nacimientos[[#This Row],[Nombre]])-SEARCH(" ",nacimientos[[#This Row],[Nombre]],1))</f>
        <v>Campos</v>
      </c>
    </row>
    <row r="11" spans="1:8" x14ac:dyDescent="0.25">
      <c r="A11" s="1" t="s">
        <v>17</v>
      </c>
      <c r="B11">
        <v>8</v>
      </c>
      <c r="C11" s="1" t="s">
        <v>6</v>
      </c>
      <c r="D11" s="4">
        <v>45061</v>
      </c>
      <c r="E11" s="5" t="s">
        <v>9</v>
      </c>
      <c r="F11" s="5" t="str">
        <f>VLOOKUP(nacimientos[[#This Row],[ ID Hospital]],hospitales[],2,0)</f>
        <v>Clínica Las Condes</v>
      </c>
      <c r="G11" s="5">
        <f ca="1">DATEDIF(nacimientos[[#This Row],[ Fecha de Nacimiento]],TODAY(),"d")</f>
        <v>358</v>
      </c>
      <c r="H11" s="1" t="str">
        <f>RIGHT(nacimientos[[#This Row],[Nombre]],LEN(nacimientos[[#This Row],[Nombre]])-SEARCH(" ",nacimientos[[#This Row],[Nombre]],1))</f>
        <v>Muñoz</v>
      </c>
    </row>
    <row r="12" spans="1:8" x14ac:dyDescent="0.25">
      <c r="A12" s="1" t="s">
        <v>18</v>
      </c>
      <c r="B12">
        <v>5</v>
      </c>
      <c r="C12" s="1" t="s">
        <v>6</v>
      </c>
      <c r="D12" s="4">
        <v>45066</v>
      </c>
      <c r="E12" s="5" t="s">
        <v>7</v>
      </c>
      <c r="F12" s="5" t="str">
        <f>VLOOKUP(nacimientos[[#This Row],[ ID Hospital]],hospitales[],2,0)</f>
        <v>Clínica Alemana</v>
      </c>
      <c r="G12" s="5">
        <f ca="1">DATEDIF(nacimientos[[#This Row],[ Fecha de Nacimiento]],TODAY(),"d")</f>
        <v>353</v>
      </c>
      <c r="H12" s="1" t="str">
        <f>RIGHT(nacimientos[[#This Row],[Nombre]],LEN(nacimientos[[#This Row],[Nombre]])-SEARCH(" ",nacimientos[[#This Row],[Nombre]],1))</f>
        <v>Sandoval</v>
      </c>
    </row>
    <row r="13" spans="1:8" x14ac:dyDescent="0.25">
      <c r="A13" s="1" t="s">
        <v>19</v>
      </c>
      <c r="B13">
        <v>9</v>
      </c>
      <c r="C13" s="1" t="s">
        <v>6</v>
      </c>
      <c r="D13" s="4">
        <v>45071</v>
      </c>
      <c r="E13" s="5" t="s">
        <v>9</v>
      </c>
      <c r="F13" s="5" t="str">
        <f>VLOOKUP(nacimientos[[#This Row],[ ID Hospital]],hospitales[],2,0)</f>
        <v>Hospital Clínico de la Universidad Católica</v>
      </c>
      <c r="G13" s="5">
        <f ca="1">DATEDIF(nacimientos[[#This Row],[ Fecha de Nacimiento]],TODAY(),"d")</f>
        <v>348</v>
      </c>
      <c r="H13" s="1" t="str">
        <f>RIGHT(nacimientos[[#This Row],[Nombre]],LEN(nacimientos[[#This Row],[Nombre]])-SEARCH(" ",nacimientos[[#This Row],[Nombre]],1))</f>
        <v>Castro</v>
      </c>
    </row>
    <row r="14" spans="1:8" x14ac:dyDescent="0.25">
      <c r="A14" s="1" t="s">
        <v>20</v>
      </c>
      <c r="B14">
        <v>10</v>
      </c>
      <c r="C14" s="1" t="s">
        <v>21</v>
      </c>
      <c r="D14" s="2">
        <v>45383</v>
      </c>
      <c r="E14" s="1" t="s">
        <v>7</v>
      </c>
      <c r="F14" s="1" t="str">
        <f>VLOOKUP(nacimientos[[#This Row],[ ID Hospital]],hospitales[],2,0)</f>
        <v>Hospital Militar</v>
      </c>
      <c r="G14" s="1">
        <f ca="1">DATEDIF(nacimientos[[#This Row],[ Fecha de Nacimiento]],TODAY(),"d")</f>
        <v>36</v>
      </c>
      <c r="H14" s="1" t="str">
        <f>RIGHT(nacimientos[[#This Row],[Nombre]],LEN(nacimientos[[#This Row],[Nombre]])-SEARCH(" ",nacimientos[[#This Row],[Nombre]],1))</f>
        <v>Reyes</v>
      </c>
    </row>
    <row r="15" spans="1:8" x14ac:dyDescent="0.25">
      <c r="A15" s="1" t="s">
        <v>22</v>
      </c>
      <c r="B15">
        <v>11</v>
      </c>
      <c r="C15" s="1" t="s">
        <v>23</v>
      </c>
      <c r="D15" s="2">
        <v>45387</v>
      </c>
      <c r="E15" s="1" t="s">
        <v>9</v>
      </c>
      <c r="F15" s="1" t="str">
        <f>VLOOKUP(nacimientos[[#This Row],[ ID Hospital]],hospitales[],2,0)</f>
        <v>Hospital de Talca</v>
      </c>
      <c r="G15" s="1">
        <f ca="1">DATEDIF(nacimientos[[#This Row],[ Fecha de Nacimiento]],TODAY(),"d")</f>
        <v>32</v>
      </c>
      <c r="H15" s="1" t="str">
        <f>RIGHT(nacimientos[[#This Row],[Nombre]],LEN(nacimientos[[#This Row],[Nombre]])-SEARCH(" ",nacimientos[[#This Row],[Nombre]],1))</f>
        <v>Díaz</v>
      </c>
    </row>
    <row r="16" spans="1:8" x14ac:dyDescent="0.25">
      <c r="A16" s="1" t="s">
        <v>24</v>
      </c>
      <c r="B16">
        <v>12</v>
      </c>
      <c r="C16" s="1" t="s">
        <v>25</v>
      </c>
      <c r="D16" s="2">
        <v>45392</v>
      </c>
      <c r="E16" s="1" t="s">
        <v>7</v>
      </c>
      <c r="F16" s="1" t="str">
        <f>VLOOKUP(nacimientos[[#This Row],[ ID Hospital]],hospitales[],2,0)</f>
        <v>Hospital Regional de Concepción</v>
      </c>
      <c r="G16" s="1">
        <f ca="1">DATEDIF(nacimientos[[#This Row],[ Fecha de Nacimiento]],TODAY(),"d")</f>
        <v>27</v>
      </c>
      <c r="H16" s="1" t="str">
        <f>RIGHT(nacimientos[[#This Row],[Nombre]],LEN(nacimientos[[#This Row],[Nombre]])-SEARCH(" ",nacimientos[[#This Row],[Nombre]],1))</f>
        <v>Herrera</v>
      </c>
    </row>
    <row r="17" spans="1:8" x14ac:dyDescent="0.25">
      <c r="A17" s="1" t="s">
        <v>26</v>
      </c>
      <c r="B17">
        <v>3</v>
      </c>
      <c r="C17" s="1" t="s">
        <v>6</v>
      </c>
      <c r="D17" s="2">
        <v>45397</v>
      </c>
      <c r="E17" s="1" t="s">
        <v>9</v>
      </c>
      <c r="F17" s="1" t="str">
        <f>VLOOKUP(nacimientos[[#This Row],[ ID Hospital]],hospitales[],2,0)</f>
        <v>Hospital Barros Luco</v>
      </c>
      <c r="G17" s="1">
        <f ca="1">DATEDIF(nacimientos[[#This Row],[ Fecha de Nacimiento]],TODAY(),"d")</f>
        <v>22</v>
      </c>
      <c r="H17" s="1" t="str">
        <f>RIGHT(nacimientos[[#This Row],[Nombre]],LEN(nacimientos[[#This Row],[Nombre]])-SEARCH(" ",nacimientos[[#This Row],[Nombre]],1))</f>
        <v>Torres</v>
      </c>
    </row>
    <row r="18" spans="1:8" x14ac:dyDescent="0.25">
      <c r="A18" s="1" t="s">
        <v>27</v>
      </c>
      <c r="B18">
        <v>13</v>
      </c>
      <c r="C18" s="1" t="s">
        <v>28</v>
      </c>
      <c r="D18" s="2">
        <v>45402</v>
      </c>
      <c r="E18" s="1" t="s">
        <v>7</v>
      </c>
      <c r="F18" s="1" t="str">
        <f>VLOOKUP(nacimientos[[#This Row],[ ID Hospital]],hospitales[],2,0)</f>
        <v>Hospital Clínico Regional de Antofagasta</v>
      </c>
      <c r="G18" s="1">
        <f ca="1">DATEDIF(nacimientos[[#This Row],[ Fecha de Nacimiento]],TODAY(),"d")</f>
        <v>17</v>
      </c>
      <c r="H18" s="1" t="str">
        <f>RIGHT(nacimientos[[#This Row],[Nombre]],LEN(nacimientos[[#This Row],[Nombre]])-SEARCH(" ",nacimientos[[#This Row],[Nombre]],1))</f>
        <v>Sandoval</v>
      </c>
    </row>
    <row r="19" spans="1:8" x14ac:dyDescent="0.25">
      <c r="A19" s="1" t="s">
        <v>29</v>
      </c>
      <c r="B19">
        <v>14</v>
      </c>
      <c r="C19" s="1" t="s">
        <v>30</v>
      </c>
      <c r="D19" s="2">
        <v>45407</v>
      </c>
      <c r="E19" s="1" t="s">
        <v>9</v>
      </c>
      <c r="F19" s="1" t="str">
        <f>VLOOKUP(nacimientos[[#This Row],[ ID Hospital]],hospitales[],2,0)</f>
        <v>Hospital Barros Luco</v>
      </c>
      <c r="G19" s="1">
        <f ca="1">DATEDIF(nacimientos[[#This Row],[ Fecha de Nacimiento]],TODAY(),"d")</f>
        <v>12</v>
      </c>
      <c r="H19" s="1" t="str">
        <f>RIGHT(nacimientos[[#This Row],[Nombre]],LEN(nacimientos[[#This Row],[Nombre]])-SEARCH(" ",nacimientos[[#This Row],[Nombre]],1))</f>
        <v>Ramírez</v>
      </c>
    </row>
    <row r="20" spans="1:8" x14ac:dyDescent="0.25">
      <c r="A20" s="1" t="s">
        <v>31</v>
      </c>
      <c r="B20">
        <v>15</v>
      </c>
      <c r="C20" s="1" t="s">
        <v>32</v>
      </c>
      <c r="D20" s="2">
        <v>45412</v>
      </c>
      <c r="E20" s="1" t="s">
        <v>7</v>
      </c>
      <c r="F20" s="1" t="str">
        <f>VLOOKUP(nacimientos[[#This Row],[ ID Hospital]],hospitales[],2,0)</f>
        <v>Clínica Alemana de Valparaíso</v>
      </c>
      <c r="G20" s="1">
        <f ca="1">DATEDIF(nacimientos[[#This Row],[ Fecha de Nacimiento]],TODAY(),"d")</f>
        <v>7</v>
      </c>
      <c r="H20" s="1" t="str">
        <f>RIGHT(nacimientos[[#This Row],[Nombre]],LEN(nacimientos[[#This Row],[Nombre]])-SEARCH(" ",nacimientos[[#This Row],[Nombre]],1))</f>
        <v>Fuentes</v>
      </c>
    </row>
    <row r="21" spans="1:8" x14ac:dyDescent="0.25">
      <c r="A21" s="1" t="s">
        <v>33</v>
      </c>
      <c r="B21">
        <v>12</v>
      </c>
      <c r="C21" s="1" t="s">
        <v>25</v>
      </c>
      <c r="D21" s="2">
        <v>45417</v>
      </c>
      <c r="E21" s="1" t="s">
        <v>9</v>
      </c>
      <c r="F21" s="1" t="str">
        <f>VLOOKUP(nacimientos[[#This Row],[ ID Hospital]],hospitales[],2,0)</f>
        <v>Hospital Regional de Concepción</v>
      </c>
      <c r="G21" s="1">
        <f ca="1">DATEDIF(nacimientos[[#This Row],[ Fecha de Nacimiento]],TODAY(),"d")</f>
        <v>2</v>
      </c>
      <c r="H21" s="1" t="str">
        <f>RIGHT(nacimientos[[#This Row],[Nombre]],LEN(nacimientos[[#This Row],[Nombre]])-SEARCH(" ",nacimientos[[#This Row],[Nombre]],1))</f>
        <v>González</v>
      </c>
    </row>
    <row r="22" spans="1:8" x14ac:dyDescent="0.25">
      <c r="A22" s="1" t="s">
        <v>34</v>
      </c>
      <c r="B22">
        <v>16</v>
      </c>
      <c r="C22" s="1" t="s">
        <v>35</v>
      </c>
      <c r="D22" s="4">
        <v>44691</v>
      </c>
      <c r="E22" s="5" t="s">
        <v>7</v>
      </c>
      <c r="F22" s="5" t="str">
        <f>VLOOKUP(nacimientos[[#This Row],[ ID Hospital]],hospitales[],2,0)</f>
        <v>Hospital Clínico Regional de Temuco</v>
      </c>
      <c r="G22" s="5">
        <f ca="1">DATEDIF(nacimientos[[#This Row],[ Fecha de Nacimiento]],TODAY(),"d")</f>
        <v>728</v>
      </c>
      <c r="H22" s="1" t="str">
        <f>RIGHT(nacimientos[[#This Row],[Nombre]],LEN(nacimientos[[#This Row],[Nombre]])-SEARCH(" ",nacimientos[[#This Row],[Nombre]],1))</f>
        <v>Moreno</v>
      </c>
    </row>
    <row r="23" spans="1:8" x14ac:dyDescent="0.25">
      <c r="A23" s="1" t="s">
        <v>36</v>
      </c>
      <c r="B23">
        <v>17</v>
      </c>
      <c r="C23" s="1" t="s">
        <v>37</v>
      </c>
      <c r="D23" s="4">
        <v>45000</v>
      </c>
      <c r="E23" s="5" t="s">
        <v>9</v>
      </c>
      <c r="F23" s="5" t="str">
        <f>VLOOKUP(nacimientos[[#This Row],[ ID Hospital]],hospitales[],2,0)</f>
        <v>Hospital Clínico de la Universidad de La Serena</v>
      </c>
      <c r="G23" s="5">
        <f ca="1">DATEDIF(nacimientos[[#This Row],[ Fecha de Nacimiento]],TODAY(),"d")</f>
        <v>419</v>
      </c>
      <c r="H23" s="1" t="str">
        <f>RIGHT(nacimientos[[#This Row],[Nombre]],LEN(nacimientos[[#This Row],[Nombre]])-SEARCH(" ",nacimientos[[#This Row],[Nombre]],1))</f>
        <v>Soto</v>
      </c>
    </row>
    <row r="24" spans="1:8" x14ac:dyDescent="0.25">
      <c r="A24" s="1" t="s">
        <v>38</v>
      </c>
      <c r="B24">
        <v>13</v>
      </c>
      <c r="C24" s="1" t="s">
        <v>28</v>
      </c>
      <c r="D24" s="4">
        <v>44336</v>
      </c>
      <c r="E24" s="5" t="s">
        <v>7</v>
      </c>
      <c r="F24" s="5" t="str">
        <f>VLOOKUP(nacimientos[[#This Row],[ ID Hospital]],hospitales[],2,0)</f>
        <v>Hospital Clínico Regional de Antofagasta</v>
      </c>
      <c r="G24" s="5">
        <f ca="1">DATEDIF(nacimientos[[#This Row],[ Fecha de Nacimiento]],TODAY(),"d")</f>
        <v>1083</v>
      </c>
      <c r="H24" s="1" t="str">
        <f>RIGHT(nacimientos[[#This Row],[Nombre]],LEN(nacimientos[[#This Row],[Nombre]])-SEARCH(" ",nacimientos[[#This Row],[Nombre]],1))</f>
        <v>Pérez</v>
      </c>
    </row>
    <row r="25" spans="1:8" x14ac:dyDescent="0.25">
      <c r="A25" s="1" t="s">
        <v>39</v>
      </c>
      <c r="B25">
        <v>18</v>
      </c>
      <c r="C25" s="1" t="s">
        <v>40</v>
      </c>
      <c r="D25" s="4">
        <v>45071</v>
      </c>
      <c r="E25" s="5" t="s">
        <v>9</v>
      </c>
      <c r="F25" s="5" t="str">
        <f>VLOOKUP(nacimientos[[#This Row],[ ID Hospital]],hospitales[],2,0)</f>
        <v>Clínica Las Condes de Antofagasta</v>
      </c>
      <c r="G25" s="5">
        <f ca="1">DATEDIF(nacimientos[[#This Row],[ Fecha de Nacimiento]],TODAY(),"d")</f>
        <v>348</v>
      </c>
      <c r="H25" s="1" t="str">
        <f>RIGHT(nacimientos[[#This Row],[Nombre]],LEN(nacimientos[[#This Row],[Nombre]])-SEARCH(" ",nacimientos[[#This Row],[Nombre]],1))</f>
        <v>Gómez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4E38-8BED-4359-B962-DD11E47C7D7E}">
  <dimension ref="A1:C23"/>
  <sheetViews>
    <sheetView workbookViewId="0"/>
  </sheetViews>
  <sheetFormatPr baseColWidth="10" defaultRowHeight="15" x14ac:dyDescent="0.25"/>
  <cols>
    <col min="1" max="1" width="13.140625" bestFit="1" customWidth="1"/>
    <col min="2" max="2" width="45.5703125" bestFit="1" customWidth="1"/>
    <col min="3" max="3" width="24.71093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>
        <v>1</v>
      </c>
      <c r="B2" s="1" t="s">
        <v>44</v>
      </c>
      <c r="C2" s="1" t="s">
        <v>45</v>
      </c>
    </row>
    <row r="3" spans="1:3" x14ac:dyDescent="0.25">
      <c r="A3">
        <v>2</v>
      </c>
      <c r="B3" s="1" t="s">
        <v>46</v>
      </c>
      <c r="C3" s="1" t="s">
        <v>45</v>
      </c>
    </row>
    <row r="4" spans="1:3" x14ac:dyDescent="0.25">
      <c r="A4">
        <v>3</v>
      </c>
      <c r="B4" s="1" t="s">
        <v>47</v>
      </c>
      <c r="C4" s="1" t="s">
        <v>45</v>
      </c>
    </row>
    <row r="5" spans="1:3" x14ac:dyDescent="0.25">
      <c r="A5">
        <v>4</v>
      </c>
      <c r="B5" s="1" t="s">
        <v>48</v>
      </c>
      <c r="C5" s="1" t="s">
        <v>45</v>
      </c>
    </row>
    <row r="6" spans="1:3" x14ac:dyDescent="0.25">
      <c r="A6">
        <v>5</v>
      </c>
      <c r="B6" s="1" t="s">
        <v>49</v>
      </c>
      <c r="C6" s="1" t="s">
        <v>45</v>
      </c>
    </row>
    <row r="7" spans="1:3" x14ac:dyDescent="0.25">
      <c r="A7">
        <v>6</v>
      </c>
      <c r="B7" s="1" t="s">
        <v>50</v>
      </c>
      <c r="C7" s="1" t="s">
        <v>45</v>
      </c>
    </row>
    <row r="8" spans="1:3" x14ac:dyDescent="0.25">
      <c r="A8">
        <v>7</v>
      </c>
      <c r="B8" s="1" t="s">
        <v>51</v>
      </c>
      <c r="C8" s="1" t="s">
        <v>45</v>
      </c>
    </row>
    <row r="9" spans="1:3" x14ac:dyDescent="0.25">
      <c r="A9">
        <v>8</v>
      </c>
      <c r="B9" s="1" t="s">
        <v>52</v>
      </c>
      <c r="C9" s="1" t="s">
        <v>45</v>
      </c>
    </row>
    <row r="10" spans="1:3" x14ac:dyDescent="0.25">
      <c r="A10">
        <v>9</v>
      </c>
      <c r="B10" s="1" t="s">
        <v>53</v>
      </c>
      <c r="C10" s="1" t="s">
        <v>45</v>
      </c>
    </row>
    <row r="11" spans="1:3" x14ac:dyDescent="0.25">
      <c r="A11">
        <v>10</v>
      </c>
      <c r="B11" s="1" t="s">
        <v>54</v>
      </c>
      <c r="C11" s="1" t="s">
        <v>45</v>
      </c>
    </row>
    <row r="12" spans="1:3" x14ac:dyDescent="0.25">
      <c r="A12">
        <v>11</v>
      </c>
      <c r="B12" s="1" t="s">
        <v>55</v>
      </c>
      <c r="C12" s="1" t="s">
        <v>56</v>
      </c>
    </row>
    <row r="13" spans="1:3" x14ac:dyDescent="0.25">
      <c r="A13">
        <v>12</v>
      </c>
      <c r="B13" s="1" t="s">
        <v>57</v>
      </c>
      <c r="C13" s="1" t="s">
        <v>58</v>
      </c>
    </row>
    <row r="14" spans="1:3" x14ac:dyDescent="0.25">
      <c r="A14">
        <v>13</v>
      </c>
      <c r="B14" s="1" t="s">
        <v>59</v>
      </c>
      <c r="C14" s="1" t="s">
        <v>60</v>
      </c>
    </row>
    <row r="15" spans="1:3" x14ac:dyDescent="0.25">
      <c r="A15">
        <v>14</v>
      </c>
      <c r="B15" s="1" t="s">
        <v>47</v>
      </c>
      <c r="C15" s="1" t="s">
        <v>45</v>
      </c>
    </row>
    <row r="16" spans="1:3" x14ac:dyDescent="0.25">
      <c r="A16">
        <v>15</v>
      </c>
      <c r="B16" s="1" t="s">
        <v>61</v>
      </c>
      <c r="C16" s="1" t="s">
        <v>62</v>
      </c>
    </row>
    <row r="17" spans="1:3" x14ac:dyDescent="0.25">
      <c r="A17">
        <v>16</v>
      </c>
      <c r="B17" s="1" t="s">
        <v>63</v>
      </c>
      <c r="C17" s="1" t="s">
        <v>64</v>
      </c>
    </row>
    <row r="18" spans="1:3" x14ac:dyDescent="0.25">
      <c r="A18">
        <v>17</v>
      </c>
      <c r="B18" s="1" t="s">
        <v>65</v>
      </c>
      <c r="C18" s="1" t="s">
        <v>66</v>
      </c>
    </row>
    <row r="19" spans="1:3" x14ac:dyDescent="0.25">
      <c r="A19">
        <v>18</v>
      </c>
      <c r="B19" s="1" t="s">
        <v>67</v>
      </c>
      <c r="C19" s="1" t="s">
        <v>60</v>
      </c>
    </row>
    <row r="20" spans="1:3" x14ac:dyDescent="0.25">
      <c r="A20">
        <v>19</v>
      </c>
      <c r="B20" s="1" t="s">
        <v>68</v>
      </c>
      <c r="C20" s="1" t="s">
        <v>69</v>
      </c>
    </row>
    <row r="21" spans="1:3" x14ac:dyDescent="0.25">
      <c r="A21">
        <v>20</v>
      </c>
      <c r="B21" s="1" t="s">
        <v>70</v>
      </c>
      <c r="C21" s="1" t="s">
        <v>71</v>
      </c>
    </row>
    <row r="22" spans="1:3" x14ac:dyDescent="0.25">
      <c r="A22">
        <v>21</v>
      </c>
      <c r="B22" s="1" t="s">
        <v>72</v>
      </c>
      <c r="C22" s="1" t="s">
        <v>58</v>
      </c>
    </row>
    <row r="23" spans="1:3" x14ac:dyDescent="0.25">
      <c r="A23">
        <v>22</v>
      </c>
      <c r="B23" s="1" t="s">
        <v>73</v>
      </c>
      <c r="C23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8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3" max="3" width="25.140625" bestFit="1" customWidth="1"/>
    <col min="4" max="4" width="16.28515625" bestFit="1" customWidth="1"/>
    <col min="5" max="5" width="16.42578125" bestFit="1" customWidth="1"/>
    <col min="6" max="6" width="13.28515625" customWidth="1"/>
  </cols>
  <sheetData>
    <row r="4" spans="3:6" x14ac:dyDescent="0.25">
      <c r="D4" t="s">
        <v>100</v>
      </c>
      <c r="E4" t="s">
        <v>101</v>
      </c>
      <c r="F4" t="s">
        <v>102</v>
      </c>
    </row>
    <row r="5" spans="3:6" x14ac:dyDescent="0.25">
      <c r="D5">
        <v>30</v>
      </c>
      <c r="E5">
        <f>SUM(D9:D18)</f>
        <v>24</v>
      </c>
      <c r="F5" s="9">
        <f>E5/D5</f>
        <v>0.8</v>
      </c>
    </row>
    <row r="8" spans="3:6" x14ac:dyDescent="0.25">
      <c r="C8" s="3" t="s">
        <v>2</v>
      </c>
      <c r="D8" t="s">
        <v>98</v>
      </c>
      <c r="E8" t="s">
        <v>99</v>
      </c>
    </row>
    <row r="9" spans="3:6" x14ac:dyDescent="0.25">
      <c r="C9" s="8" t="s">
        <v>6</v>
      </c>
      <c r="D9">
        <f>COUNTIF(nacimientos[[ Región]],reporte!C9)</f>
        <v>13</v>
      </c>
      <c r="E9">
        <f>$D$5</f>
        <v>30</v>
      </c>
    </row>
    <row r="10" spans="3:6" x14ac:dyDescent="0.25">
      <c r="C10" s="8" t="s">
        <v>21</v>
      </c>
      <c r="D10">
        <f>COUNTIF(nacimientos[[ Región]],reporte!C10)</f>
        <v>1</v>
      </c>
      <c r="E10">
        <f t="shared" ref="E10:E17" si="0">$D$5</f>
        <v>30</v>
      </c>
    </row>
    <row r="11" spans="3:6" x14ac:dyDescent="0.25">
      <c r="C11" s="8" t="s">
        <v>23</v>
      </c>
      <c r="D11">
        <f>COUNTIF(nacimientos[[ Región]],reporte!C11)</f>
        <v>1</v>
      </c>
      <c r="E11">
        <f t="shared" si="0"/>
        <v>30</v>
      </c>
    </row>
    <row r="12" spans="3:6" x14ac:dyDescent="0.25">
      <c r="C12" s="8" t="s">
        <v>25</v>
      </c>
      <c r="D12">
        <f>COUNTIF(nacimientos[[ Región]],reporte!C12)</f>
        <v>2</v>
      </c>
      <c r="E12">
        <f t="shared" si="0"/>
        <v>30</v>
      </c>
    </row>
    <row r="13" spans="3:6" x14ac:dyDescent="0.25">
      <c r="C13" s="8" t="s">
        <v>28</v>
      </c>
      <c r="D13">
        <f>COUNTIF(nacimientos[[ Región]],reporte!C13)</f>
        <v>2</v>
      </c>
      <c r="E13">
        <v>4</v>
      </c>
    </row>
    <row r="14" spans="3:6" x14ac:dyDescent="0.25">
      <c r="C14" s="8" t="s">
        <v>30</v>
      </c>
      <c r="D14">
        <f>COUNTIF(nacimientos[[ Región]],reporte!C14)</f>
        <v>1</v>
      </c>
      <c r="E14">
        <f t="shared" si="0"/>
        <v>30</v>
      </c>
    </row>
    <row r="15" spans="3:6" x14ac:dyDescent="0.25">
      <c r="C15" s="8" t="s">
        <v>32</v>
      </c>
      <c r="D15">
        <f>COUNTIF(nacimientos[[ Región]],reporte!C15)</f>
        <v>1</v>
      </c>
      <c r="E15">
        <f t="shared" si="0"/>
        <v>30</v>
      </c>
    </row>
    <row r="16" spans="3:6" x14ac:dyDescent="0.25">
      <c r="C16" s="8" t="s">
        <v>35</v>
      </c>
      <c r="D16">
        <f>COUNTIF(nacimientos[[ Región]],reporte!C16)</f>
        <v>1</v>
      </c>
      <c r="E16">
        <f t="shared" si="0"/>
        <v>30</v>
      </c>
    </row>
    <row r="17" spans="3:5" x14ac:dyDescent="0.25">
      <c r="C17" s="8" t="s">
        <v>37</v>
      </c>
      <c r="D17">
        <f>COUNTIF(nacimientos[[ Región]],reporte!C17)</f>
        <v>1</v>
      </c>
      <c r="E17">
        <f t="shared" si="0"/>
        <v>30</v>
      </c>
    </row>
    <row r="18" spans="3:5" x14ac:dyDescent="0.25">
      <c r="C18" s="8" t="s">
        <v>40</v>
      </c>
      <c r="D18">
        <f>COUNTIF(nacimientos[[ Región]],reporte!C18)</f>
        <v>1</v>
      </c>
      <c r="E18">
        <f>$D$5</f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B96E-D234-407F-A289-4962D1F6CB14}">
  <dimension ref="A15:J53"/>
  <sheetViews>
    <sheetView showGridLines="0" topLeftCell="A28" workbookViewId="0">
      <selection activeCell="H16" sqref="H16"/>
    </sheetView>
  </sheetViews>
  <sheetFormatPr baseColWidth="10" defaultRowHeight="15" x14ac:dyDescent="0.25"/>
  <cols>
    <col min="1" max="1" width="25.140625" bestFit="1" customWidth="1"/>
    <col min="2" max="2" width="34.42578125" customWidth="1"/>
    <col min="3" max="3" width="12.5703125" bestFit="1" customWidth="1"/>
    <col min="4" max="4" width="17.5703125" bestFit="1" customWidth="1"/>
    <col min="5" max="5" width="17.85546875" bestFit="1" customWidth="1"/>
    <col min="6" max="6" width="12.5703125" bestFit="1" customWidth="1"/>
    <col min="7" max="7" width="17.85546875" bestFit="1" customWidth="1"/>
    <col min="8" max="8" width="22.42578125" bestFit="1" customWidth="1"/>
    <col min="9" max="9" width="3.28515625" bestFit="1" customWidth="1"/>
    <col min="10" max="10" width="12.5703125" bestFit="1" customWidth="1"/>
  </cols>
  <sheetData>
    <row r="15" spans="2:2" x14ac:dyDescent="0.25">
      <c r="B15" t="s">
        <v>97</v>
      </c>
    </row>
    <row r="16" spans="2:2" x14ac:dyDescent="0.25">
      <c r="B16">
        <f>COUNTA(nacimientos!A:A)-1</f>
        <v>24</v>
      </c>
    </row>
    <row r="21" spans="1:10" x14ac:dyDescent="0.25">
      <c r="A21" s="6" t="s">
        <v>78</v>
      </c>
      <c r="B21" t="s">
        <v>80</v>
      </c>
      <c r="D21" s="6" t="s">
        <v>78</v>
      </c>
      <c r="E21" t="s">
        <v>80</v>
      </c>
      <c r="G21" s="6" t="s">
        <v>80</v>
      </c>
      <c r="H21" s="6" t="s">
        <v>96</v>
      </c>
    </row>
    <row r="22" spans="1:10" x14ac:dyDescent="0.25">
      <c r="A22" s="7" t="s">
        <v>25</v>
      </c>
      <c r="B22" s="1">
        <v>2</v>
      </c>
      <c r="D22" s="7" t="s">
        <v>7</v>
      </c>
      <c r="E22" s="1">
        <v>8</v>
      </c>
      <c r="G22" s="6" t="s">
        <v>78</v>
      </c>
      <c r="H22" t="s">
        <v>7</v>
      </c>
      <c r="I22" t="s">
        <v>9</v>
      </c>
      <c r="J22" t="s">
        <v>79</v>
      </c>
    </row>
    <row r="23" spans="1:10" x14ac:dyDescent="0.25">
      <c r="A23" s="7" t="s">
        <v>30</v>
      </c>
      <c r="B23" s="1">
        <v>1</v>
      </c>
      <c r="D23" s="7" t="s">
        <v>9</v>
      </c>
      <c r="E23" s="1">
        <v>8</v>
      </c>
      <c r="G23" s="7" t="s">
        <v>89</v>
      </c>
      <c r="H23" s="1"/>
      <c r="I23" s="1">
        <v>1</v>
      </c>
      <c r="J23" s="1">
        <v>1</v>
      </c>
    </row>
    <row r="24" spans="1:10" x14ac:dyDescent="0.25">
      <c r="A24" s="7" t="s">
        <v>23</v>
      </c>
      <c r="B24" s="1">
        <v>1</v>
      </c>
      <c r="D24" s="7" t="s">
        <v>79</v>
      </c>
      <c r="E24" s="1">
        <v>16</v>
      </c>
      <c r="G24" s="7" t="s">
        <v>81</v>
      </c>
      <c r="H24" s="1">
        <v>1</v>
      </c>
      <c r="I24" s="1"/>
      <c r="J24" s="1">
        <v>1</v>
      </c>
    </row>
    <row r="25" spans="1:10" x14ac:dyDescent="0.25">
      <c r="A25" s="7" t="s">
        <v>32</v>
      </c>
      <c r="B25" s="1">
        <v>1</v>
      </c>
      <c r="G25" s="7" t="s">
        <v>82</v>
      </c>
      <c r="H25" s="1">
        <v>1</v>
      </c>
      <c r="I25" s="1"/>
      <c r="J25" s="1">
        <v>1</v>
      </c>
    </row>
    <row r="26" spans="1:10" x14ac:dyDescent="0.25">
      <c r="A26" s="7" t="s">
        <v>21</v>
      </c>
      <c r="B26" s="1">
        <v>1</v>
      </c>
      <c r="G26" s="7" t="s">
        <v>90</v>
      </c>
      <c r="H26" s="1"/>
      <c r="I26" s="1">
        <v>1</v>
      </c>
      <c r="J26" s="1">
        <v>1</v>
      </c>
    </row>
    <row r="27" spans="1:10" x14ac:dyDescent="0.25">
      <c r="A27" s="7" t="s">
        <v>6</v>
      </c>
      <c r="B27" s="1">
        <v>9</v>
      </c>
      <c r="G27" s="7" t="s">
        <v>91</v>
      </c>
      <c r="H27" s="1"/>
      <c r="I27" s="1">
        <v>2</v>
      </c>
      <c r="J27" s="1">
        <v>2</v>
      </c>
    </row>
    <row r="28" spans="1:10" x14ac:dyDescent="0.25">
      <c r="A28" s="7" t="s">
        <v>28</v>
      </c>
      <c r="B28" s="1">
        <v>1</v>
      </c>
      <c r="D28" s="6" t="s">
        <v>78</v>
      </c>
      <c r="E28" t="s">
        <v>80</v>
      </c>
      <c r="G28" s="7" t="s">
        <v>83</v>
      </c>
      <c r="H28" s="1">
        <v>1</v>
      </c>
      <c r="I28" s="1"/>
      <c r="J28" s="1">
        <v>1</v>
      </c>
    </row>
    <row r="29" spans="1:10" x14ac:dyDescent="0.25">
      <c r="A29" s="7" t="s">
        <v>79</v>
      </c>
      <c r="B29" s="1">
        <v>16</v>
      </c>
      <c r="D29" s="7">
        <v>2</v>
      </c>
      <c r="E29" s="1">
        <v>2</v>
      </c>
      <c r="G29" s="7" t="s">
        <v>84</v>
      </c>
      <c r="H29" s="1">
        <v>1</v>
      </c>
      <c r="I29" s="1"/>
      <c r="J29" s="1">
        <v>1</v>
      </c>
    </row>
    <row r="30" spans="1:10" x14ac:dyDescent="0.25">
      <c r="D30" s="7">
        <v>7</v>
      </c>
      <c r="E30" s="1">
        <v>2</v>
      </c>
      <c r="G30" s="7" t="s">
        <v>85</v>
      </c>
      <c r="H30" s="1">
        <v>1</v>
      </c>
      <c r="I30" s="1"/>
      <c r="J30" s="1">
        <v>1</v>
      </c>
    </row>
    <row r="31" spans="1:10" x14ac:dyDescent="0.25">
      <c r="D31" s="7">
        <v>12</v>
      </c>
      <c r="E31" s="1">
        <v>2</v>
      </c>
      <c r="G31" s="7" t="s">
        <v>86</v>
      </c>
      <c r="H31" s="1">
        <v>1</v>
      </c>
      <c r="I31" s="1"/>
      <c r="J31" s="1">
        <v>1</v>
      </c>
    </row>
    <row r="32" spans="1:10" x14ac:dyDescent="0.25">
      <c r="D32" s="7">
        <v>17</v>
      </c>
      <c r="E32" s="1">
        <v>2</v>
      </c>
      <c r="G32" s="7" t="s">
        <v>92</v>
      </c>
      <c r="H32" s="1"/>
      <c r="I32" s="1">
        <v>1</v>
      </c>
      <c r="J32" s="1">
        <v>1</v>
      </c>
    </row>
    <row r="33" spans="1:10" x14ac:dyDescent="0.25">
      <c r="D33" s="7">
        <v>22</v>
      </c>
      <c r="E33" s="1">
        <v>2</v>
      </c>
      <c r="G33" s="7" t="s">
        <v>87</v>
      </c>
      <c r="H33" s="1">
        <v>1</v>
      </c>
      <c r="I33" s="1"/>
      <c r="J33" s="1">
        <v>1</v>
      </c>
    </row>
    <row r="34" spans="1:10" x14ac:dyDescent="0.25">
      <c r="D34" s="7">
        <v>27</v>
      </c>
      <c r="E34" s="1">
        <v>2</v>
      </c>
      <c r="G34" s="7" t="s">
        <v>93</v>
      </c>
      <c r="H34" s="1"/>
      <c r="I34" s="1">
        <v>1</v>
      </c>
      <c r="J34" s="1">
        <v>1</v>
      </c>
    </row>
    <row r="35" spans="1:10" x14ac:dyDescent="0.25">
      <c r="D35" s="7">
        <v>32</v>
      </c>
      <c r="E35" s="1">
        <v>2</v>
      </c>
      <c r="G35" s="7" t="s">
        <v>88</v>
      </c>
      <c r="H35" s="1">
        <v>1</v>
      </c>
      <c r="I35" s="1"/>
      <c r="J35" s="1">
        <v>1</v>
      </c>
    </row>
    <row r="36" spans="1:10" x14ac:dyDescent="0.25">
      <c r="D36" s="7">
        <v>36</v>
      </c>
      <c r="E36" s="1">
        <v>2</v>
      </c>
      <c r="G36" s="7" t="s">
        <v>94</v>
      </c>
      <c r="H36" s="1"/>
      <c r="I36" s="1">
        <v>1</v>
      </c>
      <c r="J36" s="1">
        <v>1</v>
      </c>
    </row>
    <row r="37" spans="1:10" x14ac:dyDescent="0.25">
      <c r="D37" s="7" t="s">
        <v>79</v>
      </c>
      <c r="E37" s="1">
        <v>16</v>
      </c>
      <c r="G37" s="7" t="s">
        <v>95</v>
      </c>
      <c r="H37" s="1"/>
      <c r="I37" s="1">
        <v>1</v>
      </c>
      <c r="J37" s="1">
        <v>1</v>
      </c>
    </row>
    <row r="38" spans="1:10" x14ac:dyDescent="0.25">
      <c r="G38" s="7" t="s">
        <v>79</v>
      </c>
      <c r="H38" s="1">
        <v>8</v>
      </c>
      <c r="I38" s="1">
        <v>8</v>
      </c>
      <c r="J38" s="1">
        <v>16</v>
      </c>
    </row>
    <row r="48" spans="1:10" x14ac:dyDescent="0.25">
      <c r="A48" s="6" t="s">
        <v>78</v>
      </c>
      <c r="B48" t="s">
        <v>80</v>
      </c>
    </row>
    <row r="49" spans="1:2" x14ac:dyDescent="0.25">
      <c r="A49" s="7" t="s">
        <v>25</v>
      </c>
      <c r="B49" s="1">
        <v>1</v>
      </c>
    </row>
    <row r="50" spans="1:2" x14ac:dyDescent="0.25">
      <c r="A50" s="7" t="s">
        <v>30</v>
      </c>
      <c r="B50" s="1">
        <v>1</v>
      </c>
    </row>
    <row r="51" spans="1:2" x14ac:dyDescent="0.25">
      <c r="A51" s="7" t="s">
        <v>23</v>
      </c>
      <c r="B51" s="1">
        <v>1</v>
      </c>
    </row>
    <row r="52" spans="1:2" x14ac:dyDescent="0.25">
      <c r="A52" s="7" t="s">
        <v>6</v>
      </c>
      <c r="B52" s="1">
        <v>5</v>
      </c>
    </row>
    <row r="53" spans="1:2" x14ac:dyDescent="0.25">
      <c r="A53" s="7" t="s">
        <v>79</v>
      </c>
      <c r="B53" s="1">
        <v>8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8 e 0 2 b 7 - e d c c - 4 a b 1 - a 4 c 6 - 5 c 6 b 1 b a 7 a b e c "   x m l n s = " h t t p : / / s c h e m a s . m i c r o s o f t . c o m / D a t a M a s h u p " > A A A A A I g E A A B Q S w M E F A A C A A g A 2 U q n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N l K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S q d Y u z 9 l B I E B A A A a B A A A E w A c A E Z v c m 1 1 b G F z L 1 N l Y 3 R p b 2 4 x L m 0 g o h g A K K A U A A A A A A A A A A A A A A A A A A A A A A A A A A A A 3 V J N T x s x E L 1 H y n 8 Y L Z d E M i s Q D Y d W e 0 A b E F z S j 6 S n L E L O 7 p B Y s m c i e 5 a G R v l V / Q n 9 Y z h s U B Z R R E 8 c 8 M X 2 z J u Z 9 + w X s B T D B O N m P / 7 S 7 X Q 7 Y a E 9 V k C 6 N M 4 g C Q f I w K J 0 O x D X V 2 / m S D G S h 7 t 0 y G X t I q R 3 Y S y m O Z P E S + g l + e f i Z 0 A f C u d q 4 m L I v 8 i y r k K R W x 0 Q z l c l W j i E 0 X 5 E 0 R q X y k q S v p o O 0 c a Q o M 8 S l S j I 2 d a O Q j Z Q c E 4 l V 4 b m 2 e n g 6 O h Y w f e a B c d y b z H b H 9 M R E 1 7 3 V c P 7 I I l F e o a / d R U F L T 0 7 v j P x m E Q p E z 2 L 8 G / b m O A l 6 i p S 7 z V C F U x 3 8 T N r x 6 W 2 2 o d M f N 1 u P D F L h l K 7 m Y m 9 9 / 0 m X l O 4 Z e 8 a 4 p P 7 J Y b e q z T U e p 2 M 2 M 0 8 R q k S s S C 4 k o 2 C d Q J X Q 7 j k s D S i b U x e k Z x + S r f t m u w P n J u / f + h l 2 Q W W C w 0 V t t 7 5 C V R p 2 V W P c c X P S j f 9 b s f Q v 7 W 1 / b H Y M c J 3 s c d + 2 h v u O P m w 7 j D V z e J V F 9 C j d d q A 5 2 b w 0 S R M / / / R D 1 B L A Q I t A B Q A A g A I A N l K p 1 i 9 z o r s p Q A A A P Y A A A A S A A A A A A A A A A A A A A A A A A A A A A B D b 2 5 m a W c v U G F j a 2 F n Z S 5 4 b W x Q S w E C L Q A U A A I A C A D Z S q d Y D 8 r p q 6 Q A A A D p A A A A E w A A A A A A A A A A A A A A A A D x A A A A W 0 N v b n R l b n R f V H l w Z X N d L n h t b F B L A Q I t A B Q A A g A I A N l K p 1 i 7 P 2 U E g Q E A A B o E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T A A A A A A A A r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N p b W l l b n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M j J i N 2 Z h L T B m M j Y t N G V l Y S 1 i M D M w L W Y 5 Y j l k Z T R l M D J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N p b W l l b n R v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N p b W l l b n R v c y 9 B d X R v U m V t b 3 Z l Z E N v b H V t b n M x L n t O b 2 1 i c m U s M H 0 m c X V v d D s s J n F 1 b 3 Q 7 U 2 V j d G l v b j E v b m F j a W 1 p Z W 5 0 b 3 M v Q X V 0 b 1 J l b W 9 2 Z W R D b 2 x 1 b W 5 z M S 5 7 I E l E I E h v c 3 B p d G F s L D F 9 J n F 1 b 3 Q 7 L C Z x d W 9 0 O 1 N l Y 3 R p b 2 4 x L 2 5 h Y 2 l t a W V u d G 9 z L 0 F 1 d G 9 S Z W 1 v d m V k Q 2 9 s d W 1 u c z E u e y B S Z W d p w 7 N u L D J 9 J n F 1 b 3 Q 7 L C Z x d W 9 0 O 1 N l Y 3 R p b 2 4 x L 2 5 h Y 2 l t a W V u d G 9 z L 0 F 1 d G 9 S Z W 1 v d m V k Q 2 9 s d W 1 u c z E u e y B G Z W N o Y S B k Z S B O Y W N p b W l l b n R v L D N 9 J n F 1 b 3 Q 7 L C Z x d W 9 0 O 1 N l Y 3 R p b 2 4 x L 2 5 h Y 2 l t a W V u d G 9 z L 0 F 1 d G 9 S Z W 1 v d m V k Q 2 9 s d W 1 u c z E u e y B T Z X h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h Y 2 l t a W V u d G 9 z L 0 F 1 d G 9 S Z W 1 v d m V k Q 2 9 s d W 1 u c z E u e 0 5 v b W J y Z S w w f S Z x d W 9 0 O y w m c X V v d D t T Z W N 0 a W 9 u M S 9 u Y W N p b W l l b n R v c y 9 B d X R v U m V t b 3 Z l Z E N v b H V t b n M x L n s g S U Q g S G 9 z c G l 0 Y W w s M X 0 m c X V v d D s s J n F 1 b 3 Q 7 U 2 V j d G l v b j E v b m F j a W 1 p Z W 5 0 b 3 M v Q X V 0 b 1 J l b W 9 2 Z W R D b 2 x 1 b W 5 z M S 5 7 I F J l Z 2 n D s 2 4 s M n 0 m c X V v d D s s J n F 1 b 3 Q 7 U 2 V j d G l v b j E v b m F j a W 1 p Z W 5 0 b 3 M v Q X V 0 b 1 J l b W 9 2 Z W R D b 2 x 1 b W 5 z M S 5 7 I E Z l Y 2 h h I G R l I E 5 h Y 2 l t a W V u d G 8 s M 3 0 m c X V v d D s s J n F 1 b 3 Q 7 U 2 V j d G l v b j E v b m F j a W 1 p Z W 5 0 b 3 M v Q X V 0 b 1 J l b W 9 2 Z W R D b 2 x 1 b W 5 z M S 5 7 I F N l e G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s g S U Q g S G 9 z c G l 0 Y W w m c X V v d D s s J n F 1 b 3 Q 7 I F J l Z 2 n D s 2 4 m c X V v d D s s J n F 1 b 3 Q 7 I E Z l Y 2 h h I G R l I E 5 h Y 2 l t a W V u d G 8 m c X V v d D s s J n F 1 b 3 Q 7 I F N l e G 8 m c X V v d D t d I i A v P j x F b n R y e S B U e X B l P S J G a W x s Q 2 9 s d W 1 u V H l w Z X M i I F Z h b H V l P S J z Q m d N R 0 N R W T 0 i I C 8 + P E V u d H J 5 I F R 5 c G U 9 I k Z p b G x M Y X N 0 V X B k Y X R l Z C I g V m F s d W U 9 I m Q y M D I 0 L T A 1 L T A 3 V D E z O j I y O j U w L j I x M T E 1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h Y 2 l t a W V u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Y 2 l t a W V u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Y 2 l t a W V u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B p d G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j d i O D c z N i 0 y M T g y L T Q z O W E t O W I 3 M y 0 2 N j E y M T d j Z D g 5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z c G l 0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1 Q x M z o x N D o z M C 4 4 N z Y y O D U 3 W i I g L z 4 8 R W 5 0 c n k g V H l w Z T 0 i R m l s b E N v b H V t b l R 5 c G V z I i B W Y W x 1 Z T 0 i c 0 F 3 W U c i I C 8 + P E V u d H J 5 I F R 5 c G U 9 I k Z p b G x D b 2 x 1 b W 5 O Y W 1 l c y I g V m F s d W U 9 I n N b J n F 1 b 3 Q 7 a W R f a G 9 z c G l 0 Y W w m c X V v d D s s J n F 1 b 3 Q 7 b m 9 t Y n J l X 2 h v c 3 B p d G F s J n F 1 b 3 Q 7 L C Z x d W 9 0 O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c 3 B p d G F s Z X M v Q X V 0 b 1 J l b W 9 2 Z W R D b 2 x 1 b W 5 z M S 5 7 a W R f a G 9 z c G l 0 Y W w s M H 0 m c X V v d D s s J n F 1 b 3 Q 7 U 2 V j d G l v b j E v a G 9 z c G l 0 Y W x l c y 9 B d X R v U m V t b 3 Z l Z E N v b H V t b n M x L n t u b 2 1 i c m V f a G 9 z c G l 0 Y W w s M X 0 m c X V v d D s s J n F 1 b 3 Q 7 U 2 V j d G l v b j E v a G 9 z c G l 0 Y W x l c y 9 B d X R v U m V t b 3 Z l Z E N v b H V t b n M x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9 z c G l 0 Y W x l c y 9 B d X R v U m V t b 3 Z l Z E N v b H V t b n M x L n t p Z F 9 o b 3 N w a X R h b C w w f S Z x d W 9 0 O y w m c X V v d D t T Z W N 0 a W 9 u M S 9 o b 3 N w a X R h b G V z L 0 F 1 d G 9 S Z W 1 v d m V k Q 2 9 s d W 1 u c z E u e 2 5 v b W J y Z V 9 o b 3 N w a X R h b C w x f S Z x d W 9 0 O y w m c X V v d D t T Z W N 0 a W 9 u M S 9 o b 3 N w a X R h b G V z L 0 F 1 d G 9 S Z W 1 v d m V k Q 2 9 s d W 1 u c z E u e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z c G l 0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a X R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B p d G F s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e 3 T 3 I f l N O h c Q x S g r L N M I A A A A A A g A A A A A A E G Y A A A A B A A A g A A A A 5 + I b J m L A G 0 X 8 C R E 6 u m i W N 9 X + Y J + 7 + W Q r 7 n F 6 V d R l 9 U U A A A A A D o A A A A A C A A A g A A A A R E j 4 4 1 y x v 1 q M R q V r l 1 e w h S q O F x e L d S M L + O K M u B n 8 Z f V Q A A A A 7 z i B Y L x I Z S 6 Q C d O P p v e f V J 0 x N y U p 4 g 0 8 K j H Z Y x 9 g J F O o D 7 n F 5 z 8 D 0 P B Y P Q b c 6 I T 2 B Z w P m m 2 R a 4 y M A r 7 T e T F 0 r D 5 R D o J J W D C d s 0 x a u u 4 8 / 6 p A A A A A 0 W L y s 5 j e w Q g p 8 P Y q R U g x h K 0 9 E 2 e a w 4 K b j 2 H 5 O Y b P a t l K 4 D a x m y + O L v n 8 X s U u X J h D P j S + T p V D e 3 E c r G Y M d k y U / g = = < / D a t a M a s h u p > 
</file>

<file path=customXml/itemProps1.xml><?xml version="1.0" encoding="utf-8"?>
<ds:datastoreItem xmlns:ds="http://schemas.openxmlformats.org/officeDocument/2006/customXml" ds:itemID="{0FBD8A74-F300-4977-AA31-57D958967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nacimientos</vt:lpstr>
      <vt:lpstr>hospitales</vt:lpstr>
      <vt:lpstr>reporte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Muñoz</dc:creator>
  <cp:lastModifiedBy>Marcos Muñoz</cp:lastModifiedBy>
  <dcterms:created xsi:type="dcterms:W3CDTF">2015-06-05T18:17:20Z</dcterms:created>
  <dcterms:modified xsi:type="dcterms:W3CDTF">2024-05-07T13:43:01Z</dcterms:modified>
</cp:coreProperties>
</file>