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EARCH\Desktop\Geral\Pessoal\faculdade\2022.2\PROGRAMAÇÃO ORIENTADA A OBJETOS E ESTRUTURA DE DADOS\"/>
    </mc:Choice>
  </mc:AlternateContent>
  <xr:revisionPtr revIDLastSave="0" documentId="13_ncr:1_{11986678-73B3-444D-B5D5-A8FF4885A973}" xr6:coauthVersionLast="47" xr6:coauthVersionMax="47" xr10:uidLastSave="{00000000-0000-0000-0000-000000000000}"/>
  <bookViews>
    <workbookView xWindow="23880" yWindow="-120" windowWidth="20730" windowHeight="11160" xr2:uid="{8A682061-3A89-4A62-BD80-2FD85EED1BA1}"/>
  </bookViews>
  <sheets>
    <sheet name="Main" sheetId="1" r:id="rId1"/>
    <sheet name="Base de Questoe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H4" i="2"/>
  <c r="AC1" i="2" l="1"/>
  <c r="L129" i="2" l="1"/>
  <c r="L97" i="2"/>
  <c r="L65" i="2"/>
  <c r="L33" i="2"/>
  <c r="L4" i="2"/>
  <c r="L172" i="2"/>
  <c r="L156" i="2"/>
  <c r="L140" i="2"/>
  <c r="L124" i="2"/>
  <c r="L108" i="2"/>
  <c r="L92" i="2"/>
  <c r="L60" i="2"/>
  <c r="L44" i="2"/>
  <c r="L28" i="2"/>
  <c r="L12" i="2"/>
  <c r="L30" i="2"/>
  <c r="L62" i="2"/>
  <c r="L125" i="2"/>
  <c r="L93" i="2"/>
  <c r="L61" i="2"/>
  <c r="L29" i="2"/>
  <c r="L200" i="2"/>
  <c r="L168" i="2"/>
  <c r="L136" i="2"/>
  <c r="L104" i="2"/>
  <c r="L72" i="2"/>
  <c r="L40" i="2"/>
  <c r="L24" i="2"/>
  <c r="L38" i="2"/>
  <c r="L105" i="2"/>
  <c r="L73" i="2"/>
  <c r="L25" i="2"/>
  <c r="L196" i="2"/>
  <c r="L180" i="2"/>
  <c r="L164" i="2"/>
  <c r="L132" i="2"/>
  <c r="L116" i="2"/>
  <c r="L100" i="2"/>
  <c r="L84" i="2"/>
  <c r="L68" i="2"/>
  <c r="L52" i="2"/>
  <c r="L36" i="2"/>
  <c r="L20" i="2"/>
  <c r="L14" i="2"/>
  <c r="L46" i="2"/>
  <c r="L113" i="2"/>
  <c r="L81" i="2"/>
  <c r="L49" i="2"/>
  <c r="L17" i="2"/>
  <c r="L188" i="2"/>
  <c r="L76" i="2"/>
  <c r="L109" i="2"/>
  <c r="L77" i="2"/>
  <c r="L45" i="2"/>
  <c r="L13" i="2"/>
  <c r="L184" i="2"/>
  <c r="L152" i="2"/>
  <c r="L120" i="2"/>
  <c r="L88" i="2"/>
  <c r="L56" i="2"/>
  <c r="L8" i="2"/>
  <c r="L137" i="2"/>
  <c r="L121" i="2"/>
  <c r="L89" i="2"/>
  <c r="L57" i="2"/>
  <c r="L41" i="2"/>
  <c r="L9" i="2"/>
  <c r="L148" i="2"/>
  <c r="L133" i="2"/>
  <c r="L117" i="2"/>
  <c r="L101" i="2"/>
  <c r="L85" i="2"/>
  <c r="L69" i="2"/>
  <c r="L53" i="2"/>
  <c r="L37" i="2"/>
  <c r="L21" i="2"/>
  <c r="L5" i="2"/>
  <c r="L192" i="2"/>
  <c r="L176" i="2"/>
  <c r="L160" i="2"/>
  <c r="L144" i="2"/>
  <c r="L128" i="2"/>
  <c r="L112" i="2"/>
  <c r="L96" i="2"/>
  <c r="L80" i="2"/>
  <c r="L64" i="2"/>
  <c r="J64" i="2" s="1"/>
  <c r="L48" i="2"/>
  <c r="L32" i="2"/>
  <c r="L16" i="2"/>
  <c r="L22" i="2"/>
  <c r="L54" i="2"/>
  <c r="L193" i="2"/>
  <c r="L166" i="2"/>
  <c r="L145" i="2"/>
  <c r="L123" i="2"/>
  <c r="L91" i="2"/>
  <c r="L58" i="2"/>
  <c r="L26" i="2"/>
  <c r="L197" i="2"/>
  <c r="L181" i="2"/>
  <c r="L165" i="2"/>
  <c r="L154" i="2"/>
  <c r="L138" i="2"/>
  <c r="L114" i="2"/>
  <c r="L90" i="2"/>
  <c r="L201" i="2"/>
  <c r="L195" i="2"/>
  <c r="L190" i="2"/>
  <c r="L185" i="2"/>
  <c r="L179" i="2"/>
  <c r="L174" i="2"/>
  <c r="L169" i="2"/>
  <c r="L163" i="2"/>
  <c r="L158" i="2"/>
  <c r="L153" i="2"/>
  <c r="L147" i="2"/>
  <c r="L142" i="2"/>
  <c r="L135" i="2"/>
  <c r="L127" i="2"/>
  <c r="L119" i="2"/>
  <c r="L111" i="2"/>
  <c r="L103" i="2"/>
  <c r="L95" i="2"/>
  <c r="L87" i="2"/>
  <c r="L79" i="2"/>
  <c r="L71" i="2"/>
  <c r="L63" i="2"/>
  <c r="L51" i="2"/>
  <c r="L42" i="2"/>
  <c r="L31" i="2"/>
  <c r="L19" i="2"/>
  <c r="L10" i="2"/>
  <c r="L203" i="2"/>
  <c r="L187" i="2"/>
  <c r="L177" i="2"/>
  <c r="L155" i="2"/>
  <c r="L139" i="2"/>
  <c r="L107" i="2"/>
  <c r="L75" i="2"/>
  <c r="L15" i="2"/>
  <c r="L202" i="2"/>
  <c r="L186" i="2"/>
  <c r="L175" i="2"/>
  <c r="L159" i="2"/>
  <c r="L143" i="2"/>
  <c r="L130" i="2"/>
  <c r="L106" i="2"/>
  <c r="J106" i="2" s="1"/>
  <c r="K106" i="2" s="1"/>
  <c r="B106" i="2" s="1"/>
  <c r="L74" i="2"/>
  <c r="L199" i="2"/>
  <c r="L194" i="2"/>
  <c r="L189" i="2"/>
  <c r="L183" i="2"/>
  <c r="L178" i="2"/>
  <c r="L173" i="2"/>
  <c r="L167" i="2"/>
  <c r="L162" i="2"/>
  <c r="L157" i="2"/>
  <c r="L151" i="2"/>
  <c r="L146" i="2"/>
  <c r="L141" i="2"/>
  <c r="L134" i="2"/>
  <c r="L126" i="2"/>
  <c r="L118" i="2"/>
  <c r="L110" i="2"/>
  <c r="J110" i="2" s="1"/>
  <c r="K110" i="2" s="1"/>
  <c r="B110" i="2" s="1"/>
  <c r="L102" i="2"/>
  <c r="L94" i="2"/>
  <c r="L86" i="2"/>
  <c r="L78" i="2"/>
  <c r="L70" i="2"/>
  <c r="L59" i="2"/>
  <c r="L50" i="2"/>
  <c r="L39" i="2"/>
  <c r="L27" i="2"/>
  <c r="L18" i="2"/>
  <c r="L7" i="2"/>
  <c r="L182" i="2"/>
  <c r="L161" i="2"/>
  <c r="L115" i="2"/>
  <c r="L67" i="2"/>
  <c r="L35" i="2"/>
  <c r="L6" i="2"/>
  <c r="L198" i="2"/>
  <c r="L171" i="2"/>
  <c r="L150" i="2"/>
  <c r="L131" i="2"/>
  <c r="L99" i="2"/>
  <c r="L83" i="2"/>
  <c r="L47" i="2"/>
  <c r="L191" i="2"/>
  <c r="L170" i="2"/>
  <c r="L149" i="2"/>
  <c r="L122" i="2"/>
  <c r="L98" i="2"/>
  <c r="L82" i="2"/>
  <c r="L66" i="2"/>
  <c r="L55" i="2"/>
  <c r="L43" i="2"/>
  <c r="L34" i="2"/>
  <c r="L23" i="2"/>
  <c r="L11" i="2"/>
  <c r="J153" i="2" l="1"/>
  <c r="K153" i="2" s="1"/>
  <c r="B153" i="2" s="1"/>
  <c r="J105" i="2"/>
  <c r="K105" i="2" s="1"/>
  <c r="B105" i="2" s="1"/>
  <c r="J164" i="2"/>
  <c r="K164" i="2" s="1"/>
  <c r="B164" i="2" s="1"/>
  <c r="J70" i="2"/>
  <c r="J170" i="2"/>
  <c r="K170" i="2" s="1"/>
  <c r="B170" i="2" s="1"/>
  <c r="J194" i="2"/>
  <c r="K194" i="2" s="1"/>
  <c r="B194" i="2" s="1"/>
  <c r="J135" i="2"/>
  <c r="K135" i="2" s="1"/>
  <c r="B135" i="2" s="1"/>
  <c r="J145" i="2"/>
  <c r="K145" i="2" s="1"/>
  <c r="B145" i="2" s="1"/>
  <c r="J113" i="2"/>
  <c r="K113" i="2" s="1"/>
  <c r="B113" i="2" s="1"/>
  <c r="J180" i="2"/>
  <c r="K180" i="2" s="1"/>
  <c r="B180" i="2" s="1"/>
  <c r="J185" i="2"/>
  <c r="K185" i="2" s="1"/>
  <c r="B185" i="2" s="1"/>
  <c r="J137" i="2"/>
  <c r="K137" i="2" s="1"/>
  <c r="B137" i="2" s="1"/>
  <c r="J186" i="2"/>
  <c r="K186" i="2" s="1"/>
  <c r="B186" i="2" s="1"/>
  <c r="J100" i="2"/>
  <c r="K100" i="2" s="1"/>
  <c r="B100" i="2" s="1"/>
  <c r="J202" i="2"/>
  <c r="K202" i="2" s="1"/>
  <c r="B202" i="2" s="1"/>
  <c r="J199" i="2"/>
  <c r="K199" i="2" s="1"/>
  <c r="B199" i="2" s="1"/>
  <c r="J116" i="2"/>
  <c r="K116" i="2" s="1"/>
  <c r="B116" i="2" s="1"/>
  <c r="J177" i="2"/>
  <c r="K177" i="2" s="1"/>
  <c r="B177" i="2" s="1"/>
  <c r="J129" i="2"/>
  <c r="K129" i="2" s="1"/>
  <c r="B129" i="2" s="1"/>
  <c r="J146" i="2"/>
  <c r="K146" i="2" s="1"/>
  <c r="B146" i="2" s="1"/>
  <c r="J167" i="2"/>
  <c r="K167" i="2" s="1"/>
  <c r="B167" i="2" s="1"/>
  <c r="J169" i="2"/>
  <c r="K169" i="2" s="1"/>
  <c r="B169" i="2" s="1"/>
  <c r="J193" i="2"/>
  <c r="K193" i="2" s="1"/>
  <c r="B193" i="2" s="1"/>
  <c r="J148" i="2"/>
  <c r="K148" i="2" s="1"/>
  <c r="B148" i="2" s="1"/>
  <c r="J132" i="2"/>
  <c r="K132" i="2" s="1"/>
  <c r="B132" i="2" s="1"/>
  <c r="J197" i="2"/>
  <c r="K197" i="2" s="1"/>
  <c r="B197" i="2" s="1"/>
  <c r="J161" i="2"/>
  <c r="K161" i="2" s="1"/>
  <c r="B161" i="2" s="1"/>
  <c r="J121" i="2"/>
  <c r="K121" i="2" s="1"/>
  <c r="B121" i="2" s="1"/>
  <c r="J196" i="2"/>
  <c r="K196" i="2" s="1"/>
  <c r="B196" i="2" s="1"/>
  <c r="J115" i="2"/>
  <c r="K115" i="2" s="1"/>
  <c r="B115" i="2" s="1"/>
  <c r="J189" i="2"/>
  <c r="K189" i="2" s="1"/>
  <c r="B189" i="2" s="1"/>
  <c r="J173" i="2"/>
  <c r="K173" i="2" s="1"/>
  <c r="B173" i="2" s="1"/>
  <c r="J157" i="2"/>
  <c r="K157" i="2" s="1"/>
  <c r="B157" i="2" s="1"/>
  <c r="J141" i="2"/>
  <c r="K141" i="2" s="1"/>
  <c r="B141" i="2" s="1"/>
  <c r="J125" i="2"/>
  <c r="K125" i="2" s="1"/>
  <c r="B125" i="2" s="1"/>
  <c r="J109" i="2"/>
  <c r="K109" i="2" s="1"/>
  <c r="B109" i="2" s="1"/>
  <c r="J97" i="2"/>
  <c r="K97" i="2" s="1"/>
  <c r="B97" i="2" s="1"/>
  <c r="J89" i="2"/>
  <c r="J158" i="2"/>
  <c r="K158" i="2" s="1"/>
  <c r="B158" i="2" s="1"/>
  <c r="J86" i="2"/>
  <c r="J172" i="2"/>
  <c r="K172" i="2" s="1"/>
  <c r="B172" i="2" s="1"/>
  <c r="J140" i="2"/>
  <c r="K140" i="2" s="1"/>
  <c r="B140" i="2" s="1"/>
  <c r="J108" i="2"/>
  <c r="K108" i="2" s="1"/>
  <c r="B108" i="2" s="1"/>
  <c r="J142" i="2"/>
  <c r="K142" i="2" s="1"/>
  <c r="B142" i="2" s="1"/>
  <c r="J183" i="2"/>
  <c r="K183" i="2" s="1"/>
  <c r="B183" i="2" s="1"/>
  <c r="J36" i="2"/>
  <c r="J50" i="2"/>
  <c r="J5" i="2"/>
  <c r="J6" i="2"/>
  <c r="J21" i="2"/>
  <c r="J71" i="2"/>
  <c r="J62" i="2"/>
  <c r="J11" i="2"/>
  <c r="J33" i="2"/>
  <c r="J44" i="2"/>
  <c r="J51" i="2"/>
  <c r="J58" i="2"/>
  <c r="J8" i="2"/>
  <c r="J61" i="2"/>
  <c r="J72" i="2"/>
  <c r="J79" i="2"/>
  <c r="J15" i="2"/>
  <c r="J22" i="2"/>
  <c r="J68" i="2"/>
  <c r="J59" i="2"/>
  <c r="J66" i="2"/>
  <c r="J7" i="2"/>
  <c r="J53" i="2"/>
  <c r="J30" i="2"/>
  <c r="J102" i="2"/>
  <c r="K102" i="2" s="1"/>
  <c r="B102" i="2" s="1"/>
  <c r="J154" i="2"/>
  <c r="K154" i="2" s="1"/>
  <c r="B154" i="2" s="1"/>
  <c r="J95" i="2"/>
  <c r="J111" i="2"/>
  <c r="K111" i="2" s="1"/>
  <c r="B111" i="2" s="1"/>
  <c r="J127" i="2"/>
  <c r="K127" i="2" s="1"/>
  <c r="B127" i="2" s="1"/>
  <c r="J52" i="2"/>
  <c r="J37" i="2"/>
  <c r="J32" i="2"/>
  <c r="J23" i="2"/>
  <c r="J201" i="2"/>
  <c r="K201" i="2" s="1"/>
  <c r="B201" i="2" s="1"/>
  <c r="J49" i="2"/>
  <c r="J60" i="2"/>
  <c r="J67" i="2"/>
  <c r="J74" i="2"/>
  <c r="J4" i="2"/>
  <c r="J77" i="2"/>
  <c r="J13" i="2"/>
  <c r="J24" i="2"/>
  <c r="J41" i="2"/>
  <c r="J69" i="2"/>
  <c r="J48" i="2"/>
  <c r="J39" i="2"/>
  <c r="J14" i="2"/>
  <c r="J65" i="2"/>
  <c r="J76" i="2"/>
  <c r="J83" i="2"/>
  <c r="J19" i="2"/>
  <c r="J26" i="2"/>
  <c r="J9" i="2"/>
  <c r="J29" i="2"/>
  <c r="J40" i="2"/>
  <c r="J47" i="2"/>
  <c r="J54" i="2"/>
  <c r="J57" i="2"/>
  <c r="J20" i="2"/>
  <c r="J27" i="2"/>
  <c r="J34" i="2"/>
  <c r="J25" i="2"/>
  <c r="J16" i="2"/>
  <c r="J122" i="2"/>
  <c r="K122" i="2" s="1"/>
  <c r="B122" i="2" s="1"/>
  <c r="J87" i="2"/>
  <c r="J103" i="2"/>
  <c r="K103" i="2" s="1"/>
  <c r="B103" i="2" s="1"/>
  <c r="J119" i="2"/>
  <c r="K119" i="2" s="1"/>
  <c r="B119" i="2" s="1"/>
  <c r="J85" i="2"/>
  <c r="J81" i="2"/>
  <c r="J42" i="2"/>
  <c r="J31" i="2"/>
  <c r="J84" i="2"/>
  <c r="J82" i="2"/>
  <c r="J10" i="2"/>
  <c r="J138" i="2"/>
  <c r="K138" i="2" s="1"/>
  <c r="B138" i="2" s="1"/>
  <c r="J107" i="2"/>
  <c r="K107" i="2" s="1"/>
  <c r="B107" i="2" s="1"/>
  <c r="J147" i="2"/>
  <c r="K147" i="2" s="1"/>
  <c r="B147" i="2" s="1"/>
  <c r="J163" i="2"/>
  <c r="K163" i="2" s="1"/>
  <c r="B163" i="2" s="1"/>
  <c r="J179" i="2"/>
  <c r="K179" i="2" s="1"/>
  <c r="B179" i="2" s="1"/>
  <c r="J195" i="2"/>
  <c r="K195" i="2" s="1"/>
  <c r="B195" i="2" s="1"/>
  <c r="J126" i="2"/>
  <c r="K126" i="2" s="1"/>
  <c r="B126" i="2" s="1"/>
  <c r="J88" i="2"/>
  <c r="J104" i="2"/>
  <c r="K104" i="2" s="1"/>
  <c r="B104" i="2" s="1"/>
  <c r="J120" i="2"/>
  <c r="K120" i="2" s="1"/>
  <c r="B120" i="2" s="1"/>
  <c r="J136" i="2"/>
  <c r="K136" i="2" s="1"/>
  <c r="B136" i="2" s="1"/>
  <c r="J152" i="2"/>
  <c r="K152" i="2" s="1"/>
  <c r="B152" i="2" s="1"/>
  <c r="J168" i="2"/>
  <c r="K168" i="2" s="1"/>
  <c r="B168" i="2" s="1"/>
  <c r="J184" i="2"/>
  <c r="K184" i="2" s="1"/>
  <c r="B184" i="2" s="1"/>
  <c r="J200" i="2"/>
  <c r="K200" i="2" s="1"/>
  <c r="B200" i="2" s="1"/>
  <c r="J118" i="2"/>
  <c r="K118" i="2" s="1"/>
  <c r="B118" i="2" s="1"/>
  <c r="J150" i="2"/>
  <c r="K150" i="2" s="1"/>
  <c r="B150" i="2" s="1"/>
  <c r="J174" i="2"/>
  <c r="K174" i="2" s="1"/>
  <c r="B174" i="2" s="1"/>
  <c r="J190" i="2"/>
  <c r="K190" i="2" s="1"/>
  <c r="B190" i="2" s="1"/>
  <c r="J101" i="2"/>
  <c r="K101" i="2" s="1"/>
  <c r="B101" i="2" s="1"/>
  <c r="J12" i="2"/>
  <c r="J46" i="2"/>
  <c r="J35" i="2"/>
  <c r="J56" i="2"/>
  <c r="J63" i="2"/>
  <c r="J203" i="2"/>
  <c r="K203" i="2" s="1"/>
  <c r="B203" i="2" s="1"/>
  <c r="J43" i="2"/>
  <c r="J73" i="2"/>
  <c r="AC4" i="2"/>
  <c r="J114" i="2"/>
  <c r="K114" i="2" s="1"/>
  <c r="B114" i="2" s="1"/>
  <c r="J99" i="2"/>
  <c r="K99" i="2" s="1"/>
  <c r="B99" i="2" s="1"/>
  <c r="J131" i="2"/>
  <c r="K131" i="2" s="1"/>
  <c r="B131" i="2" s="1"/>
  <c r="J143" i="2"/>
  <c r="K143" i="2" s="1"/>
  <c r="B143" i="2" s="1"/>
  <c r="J159" i="2"/>
  <c r="K159" i="2" s="1"/>
  <c r="B159" i="2" s="1"/>
  <c r="J175" i="2"/>
  <c r="K175" i="2" s="1"/>
  <c r="B175" i="2" s="1"/>
  <c r="J191" i="2"/>
  <c r="K191" i="2" s="1"/>
  <c r="B191" i="2" s="1"/>
  <c r="J55" i="2"/>
  <c r="J28" i="2"/>
  <c r="J45" i="2"/>
  <c r="J38" i="2"/>
  <c r="J75" i="2"/>
  <c r="J18" i="2"/>
  <c r="J78" i="2"/>
  <c r="J90" i="2"/>
  <c r="J91" i="2"/>
  <c r="J123" i="2"/>
  <c r="K123" i="2" s="1"/>
  <c r="B123" i="2" s="1"/>
  <c r="J139" i="2"/>
  <c r="K139" i="2" s="1"/>
  <c r="B139" i="2" s="1"/>
  <c r="J155" i="2"/>
  <c r="K155" i="2" s="1"/>
  <c r="B155" i="2" s="1"/>
  <c r="J171" i="2"/>
  <c r="K171" i="2" s="1"/>
  <c r="B171" i="2" s="1"/>
  <c r="J187" i="2"/>
  <c r="K187" i="2" s="1"/>
  <c r="B187" i="2" s="1"/>
  <c r="J98" i="2"/>
  <c r="K98" i="2" s="1"/>
  <c r="B98" i="2" s="1"/>
  <c r="J162" i="2"/>
  <c r="K162" i="2" s="1"/>
  <c r="B162" i="2" s="1"/>
  <c r="J96" i="2"/>
  <c r="K96" i="2" s="1"/>
  <c r="B96" i="2" s="1"/>
  <c r="J112" i="2"/>
  <c r="K112" i="2" s="1"/>
  <c r="B112" i="2" s="1"/>
  <c r="J128" i="2"/>
  <c r="K128" i="2" s="1"/>
  <c r="B128" i="2" s="1"/>
  <c r="J144" i="2"/>
  <c r="K144" i="2" s="1"/>
  <c r="B144" i="2" s="1"/>
  <c r="J160" i="2"/>
  <c r="K160" i="2" s="1"/>
  <c r="B160" i="2" s="1"/>
  <c r="J176" i="2"/>
  <c r="K176" i="2" s="1"/>
  <c r="B176" i="2" s="1"/>
  <c r="J192" i="2"/>
  <c r="K192" i="2" s="1"/>
  <c r="B192" i="2" s="1"/>
  <c r="J94" i="2"/>
  <c r="J134" i="2"/>
  <c r="K134" i="2" s="1"/>
  <c r="B134" i="2" s="1"/>
  <c r="J166" i="2"/>
  <c r="K166" i="2" s="1"/>
  <c r="B166" i="2" s="1"/>
  <c r="J182" i="2"/>
  <c r="K182" i="2" s="1"/>
  <c r="B182" i="2" s="1"/>
  <c r="J181" i="2"/>
  <c r="K181" i="2" s="1"/>
  <c r="B181" i="2" s="1"/>
  <c r="J165" i="2"/>
  <c r="K165" i="2" s="1"/>
  <c r="B165" i="2" s="1"/>
  <c r="J149" i="2"/>
  <c r="K149" i="2" s="1"/>
  <c r="B149" i="2" s="1"/>
  <c r="J133" i="2"/>
  <c r="K133" i="2" s="1"/>
  <c r="B133" i="2" s="1"/>
  <c r="J117" i="2"/>
  <c r="K117" i="2" s="1"/>
  <c r="B117" i="2" s="1"/>
  <c r="J93" i="2"/>
  <c r="J178" i="2"/>
  <c r="K178" i="2" s="1"/>
  <c r="B178" i="2" s="1"/>
  <c r="J130" i="2"/>
  <c r="K130" i="2" s="1"/>
  <c r="B130" i="2" s="1"/>
  <c r="J188" i="2"/>
  <c r="K188" i="2" s="1"/>
  <c r="B188" i="2" s="1"/>
  <c r="J156" i="2"/>
  <c r="K156" i="2" s="1"/>
  <c r="B156" i="2" s="1"/>
  <c r="J124" i="2"/>
  <c r="K124" i="2" s="1"/>
  <c r="B124" i="2" s="1"/>
  <c r="J92" i="2"/>
  <c r="J151" i="2"/>
  <c r="K151" i="2" s="1"/>
  <c r="B151" i="2" s="1"/>
  <c r="J198" i="2"/>
  <c r="K198" i="2" s="1"/>
  <c r="B198" i="2" s="1"/>
  <c r="J80" i="2"/>
  <c r="J17" i="2"/>
  <c r="K94" i="2" l="1"/>
  <c r="B94" i="2" s="1"/>
  <c r="K86" i="2"/>
  <c r="B86" i="2" s="1"/>
  <c r="K95" i="2"/>
  <c r="B95" i="2" s="1"/>
  <c r="K90" i="2"/>
  <c r="B90" i="2" s="1"/>
  <c r="K89" i="2"/>
  <c r="B89" i="2" s="1"/>
  <c r="K92" i="2"/>
  <c r="B92" i="2" s="1"/>
  <c r="K93" i="2"/>
  <c r="B93" i="2" s="1"/>
  <c r="K91" i="2"/>
  <c r="B91" i="2" s="1"/>
  <c r="K87" i="2"/>
  <c r="B87" i="2" s="1"/>
  <c r="K88" i="2"/>
  <c r="B88" i="2" s="1"/>
  <c r="K64" i="2"/>
  <c r="B64" i="2" s="1"/>
  <c r="K38" i="2"/>
  <c r="B38" i="2" s="1"/>
  <c r="K83" i="2"/>
  <c r="B83" i="2" s="1"/>
  <c r="K74" i="2"/>
  <c r="B74" i="2" s="1"/>
  <c r="K7" i="2"/>
  <c r="B7" i="2" s="1"/>
  <c r="K61" i="2"/>
  <c r="B61" i="2" s="1"/>
  <c r="K50" i="2"/>
  <c r="B50" i="2" s="1"/>
  <c r="K45" i="2"/>
  <c r="B45" i="2" s="1"/>
  <c r="K43" i="2"/>
  <c r="B43" i="2" s="1"/>
  <c r="K82" i="2"/>
  <c r="B82" i="2" s="1"/>
  <c r="K34" i="2"/>
  <c r="B34" i="2" s="1"/>
  <c r="K54" i="2"/>
  <c r="B54" i="2" s="1"/>
  <c r="K9" i="2"/>
  <c r="B9" i="2" s="1"/>
  <c r="K76" i="2"/>
  <c r="B76" i="2" s="1"/>
  <c r="K48" i="2"/>
  <c r="B48" i="2" s="1"/>
  <c r="K13" i="2"/>
  <c r="B13" i="2" s="1"/>
  <c r="K67" i="2"/>
  <c r="B67" i="2" s="1"/>
  <c r="K23" i="2"/>
  <c r="B23" i="2" s="1"/>
  <c r="K66" i="2"/>
  <c r="B66" i="2" s="1"/>
  <c r="K15" i="2"/>
  <c r="B15" i="2" s="1"/>
  <c r="K8" i="2"/>
  <c r="B8" i="2" s="1"/>
  <c r="K33" i="2"/>
  <c r="B33" i="2" s="1"/>
  <c r="K21" i="2"/>
  <c r="B21" i="2" s="1"/>
  <c r="K73" i="2"/>
  <c r="B73" i="2" s="1"/>
  <c r="K10" i="2"/>
  <c r="B10" i="2" s="1"/>
  <c r="K25" i="2"/>
  <c r="B25" i="2" s="1"/>
  <c r="K44" i="2"/>
  <c r="B44" i="2" s="1"/>
  <c r="K80" i="2"/>
  <c r="B80" i="2" s="1"/>
  <c r="K18" i="2"/>
  <c r="B18" i="2" s="1"/>
  <c r="K28" i="2"/>
  <c r="B28" i="2" s="1"/>
  <c r="K46" i="2"/>
  <c r="B46" i="2" s="1"/>
  <c r="K84" i="2"/>
  <c r="B84" i="2" s="1"/>
  <c r="K85" i="2"/>
  <c r="B85" i="2" s="1"/>
  <c r="K27" i="2"/>
  <c r="B27" i="2" s="1"/>
  <c r="K47" i="2"/>
  <c r="B47" i="2" s="1"/>
  <c r="K26" i="2"/>
  <c r="B26" i="2" s="1"/>
  <c r="K65" i="2"/>
  <c r="B65" i="2" s="1"/>
  <c r="K69" i="2"/>
  <c r="B69" i="2" s="1"/>
  <c r="K77" i="2"/>
  <c r="B77" i="2" s="1"/>
  <c r="K60" i="2"/>
  <c r="B60" i="2" s="1"/>
  <c r="K32" i="2"/>
  <c r="B32" i="2" s="1"/>
  <c r="K30" i="2"/>
  <c r="B30" i="2" s="1"/>
  <c r="K59" i="2"/>
  <c r="B59" i="2" s="1"/>
  <c r="K79" i="2"/>
  <c r="B79" i="2" s="1"/>
  <c r="K58" i="2"/>
  <c r="B58" i="2" s="1"/>
  <c r="K11" i="2"/>
  <c r="B11" i="2" s="1"/>
  <c r="K6" i="2"/>
  <c r="B6" i="2" s="1"/>
  <c r="K56" i="2"/>
  <c r="B56" i="2" s="1"/>
  <c r="K29" i="2"/>
  <c r="B29" i="2" s="1"/>
  <c r="K24" i="2"/>
  <c r="B24" i="2" s="1"/>
  <c r="K52" i="2"/>
  <c r="B52" i="2" s="1"/>
  <c r="K22" i="2"/>
  <c r="B22" i="2" s="1"/>
  <c r="K71" i="2"/>
  <c r="B71" i="2" s="1"/>
  <c r="K17" i="2"/>
  <c r="B17" i="2" s="1"/>
  <c r="K55" i="2"/>
  <c r="B55" i="2" s="1"/>
  <c r="K63" i="2"/>
  <c r="B63" i="2" s="1"/>
  <c r="K12" i="2"/>
  <c r="B12" i="2" s="1"/>
  <c r="K31" i="2"/>
  <c r="B31" i="2" s="1"/>
  <c r="K16" i="2"/>
  <c r="B16" i="2" s="1"/>
  <c r="K20" i="2"/>
  <c r="B20" i="2" s="1"/>
  <c r="K40" i="2"/>
  <c r="B40" i="2" s="1"/>
  <c r="K19" i="2"/>
  <c r="B19" i="2" s="1"/>
  <c r="K14" i="2"/>
  <c r="B14" i="2" s="1"/>
  <c r="K41" i="2"/>
  <c r="B41" i="2" s="1"/>
  <c r="K49" i="2"/>
  <c r="B49" i="2" s="1"/>
  <c r="K37" i="2"/>
  <c r="B37" i="2" s="1"/>
  <c r="K53" i="2"/>
  <c r="B53" i="2" s="1"/>
  <c r="K68" i="2"/>
  <c r="B68" i="2" s="1"/>
  <c r="K72" i="2"/>
  <c r="B72" i="2" s="1"/>
  <c r="K51" i="2"/>
  <c r="B51" i="2" s="1"/>
  <c r="K62" i="2"/>
  <c r="B62" i="2" s="1"/>
  <c r="K5" i="2"/>
  <c r="B5" i="2" s="1"/>
  <c r="K70" i="2"/>
  <c r="B70" i="2" s="1"/>
  <c r="K75" i="2"/>
  <c r="B75" i="2" s="1"/>
  <c r="K42" i="2"/>
  <c r="B42" i="2" s="1"/>
  <c r="K57" i="2"/>
  <c r="B57" i="2" s="1"/>
  <c r="K39" i="2"/>
  <c r="B39" i="2" s="1"/>
  <c r="K78" i="2"/>
  <c r="B78" i="2" s="1"/>
  <c r="K35" i="2"/>
  <c r="B35" i="2" s="1"/>
  <c r="K4" i="2"/>
  <c r="B4" i="2" s="1"/>
  <c r="K81" i="2"/>
  <c r="B81" i="2" s="1"/>
  <c r="K36" i="2"/>
  <c r="B36" i="2" s="1"/>
  <c r="AB10" i="2"/>
  <c r="AB9" i="2"/>
  <c r="AB11" i="2"/>
  <c r="AB8" i="2"/>
  <c r="AC3" i="2" l="1"/>
  <c r="AD3" i="2" s="1"/>
  <c r="H4" i="1" s="1"/>
  <c r="AE9" i="2"/>
  <c r="G17" i="1" s="1"/>
  <c r="AD9" i="2"/>
  <c r="B16" i="1" s="1"/>
  <c r="AF9" i="2"/>
  <c r="AD10" i="2"/>
  <c r="B25" i="1" s="1"/>
  <c r="AE10" i="2"/>
  <c r="G26" i="1" s="1"/>
  <c r="AF10" i="2"/>
  <c r="AF8" i="2"/>
  <c r="AD8" i="2"/>
  <c r="B7" i="1" s="1"/>
  <c r="AE8" i="2"/>
  <c r="G8" i="1" s="1"/>
  <c r="AE11" i="2"/>
  <c r="G35" i="1" s="1"/>
  <c r="AD11" i="2"/>
  <c r="B34" i="1" s="1"/>
  <c r="AF11" i="2"/>
</calcChain>
</file>

<file path=xl/sharedStrings.xml><?xml version="1.0" encoding="utf-8"?>
<sst xmlns="http://schemas.openxmlformats.org/spreadsheetml/2006/main" count="351" uniqueCount="142">
  <si>
    <t>RESPOSTA</t>
  </si>
  <si>
    <t>COD</t>
  </si>
  <si>
    <t>CODIFICAÇÃO</t>
  </si>
  <si>
    <t>ORDEM</t>
  </si>
  <si>
    <t>Quantidade Localizada</t>
  </si>
  <si>
    <t>Texto a Localizar</t>
  </si>
  <si>
    <t>Loc</t>
  </si>
  <si>
    <t>ORD</t>
  </si>
  <si>
    <t>Questão 01</t>
  </si>
  <si>
    <t>Questão 02</t>
  </si>
  <si>
    <t>Questão 03</t>
  </si>
  <si>
    <t>Questão 04</t>
  </si>
  <si>
    <t>Num da Questão</t>
  </si>
  <si>
    <t>Identificador</t>
  </si>
  <si>
    <t>Questão</t>
  </si>
  <si>
    <t>Resposta</t>
  </si>
  <si>
    <t>Quantidade Caracteres</t>
  </si>
  <si>
    <t>QUESTÕES</t>
  </si>
  <si>
    <t>Linha2</t>
  </si>
  <si>
    <t>Linha3</t>
  </si>
  <si>
    <t>Buscar com acentos?</t>
  </si>
  <si>
    <t xml:space="preserve"> </t>
  </si>
  <si>
    <t>Acentos? (S/N)</t>
  </si>
  <si>
    <t>Frase especifica? (S/N)</t>
  </si>
  <si>
    <t>S</t>
  </si>
  <si>
    <t>N</t>
  </si>
  <si>
    <t>↓ COLOQUE UMA FRASE DA SUA QUESTÃO OU PALAVRAS CHAVES ↓</t>
  </si>
  <si>
    <t>V, V, F, V.</t>
  </si>
  <si>
    <t>Um vetor é uma estrutura que possui apenas uma tipagem primitiva com profundidade ‘n’, podendo armazenar diversos dados do mesmo tipo. Ele é usado para representar estruturas estáticas e uma das suas principais vantagens é a possibilidade de saber a quantidade dos elementos e a posição onde cada um se encontra armazenado.</t>
  </si>
  <si>
    <t>Em Java e outras linguagens de programação orientada a objetos, para estruturar o projeto, devemos trabalhar com pacotes e, mesmo que não declarado, todo código ficará em um pacote default. Criar diferentes pacotes, além de beneficiar o desenvolvimento, facilita a localização de tipos e evita conflitos de nomes.</t>
  </si>
  <si>
    <t>O jogo de damas é um jogo de tabuleiro muito popular, que possui diversas regras dependendo da localidade. Seu tabuleiro possui formato 8x8, com 64 casas que variam entre pretas e brancas. Uma das características do tabuleiro são as duas grandes linhas transversais que vão de uma ponta a outra. A linha transversal da esquerda é preta e a da direita é branca.</t>
  </si>
  <si>
    <t>Toda classe tem um método especial denominado construtor. Ele é considerado especial por possuir características diferentes dos demais métodos e é utilizado para criar um objeto, que é uma instância da classe à qual ele pertence.Considerando essas informações e o conteúdo estudado sobre construtores e a palavra-chave “this”, analise as afirmativas a seguir e assinale V para a(s) verdadeira(s) e F para a(s) falsa(s):</t>
  </si>
  <si>
    <t>Um tabuleiro de xadrez possui 8x8 de casas, variando entre pretas e brancas. Uma das características do tabuleiro é a existência de duas grandes linhas transversais que vão de uma ponta à outra. A linha transversal da esquerda é preta e a da direita é branca. Embora o desenvolvimento do tabuleiro possa ser aplicado em um vetor, também é possível aplicá-lo em uma matriz. No caso de uma matriz, sua declaração seria matriz[8][8]. Pensando em termos de cor, para identificar que uma casa é preta armazenaríamos 1 e, para branco, 0.</t>
  </si>
  <si>
    <t>Ao declarar atributos em uma classe, podemos inserir o modificador de acesso (que pode ser public, protected, private) ou não declarar – neste caso, será o modificador default. Isso impactará diretamente na forma de como se acessará os atributos.</t>
  </si>
  <si>
    <t>Em programação orientada a objetos, as classes são escritas seguindo regras da linguagem e, normalmente, possuem estado (que são os atributos) e comportamento (que são os métodos). Segundo a convenção de códigos, em Java os nomes das classes são declarados usando o padrão UpperCamelCase.</t>
  </si>
  <si>
    <t>Atributos são as características de um objeto que representam um dado ou informação de estado do objeto, sendo que cada objeto possui seu próprio valor. Além disso, todo atributo em Java precisa de um tipo, tendo em vista que Java é uma linguagem fortemente tipada. A visibilidade do atributo é determinada pelo modificador de acesso.</t>
  </si>
  <si>
    <t>A declaração de um método comum deve ser composta por modificador de acesso, modificador static (se necessário), tipo de retorno, nome do método e seus parâmetros, que podem ser nenhum ou vários, dependendo da necessidade e do que o método irá executar. Os métodos têm escopo, que é tudo aquilo que está dentro de suas chaves.</t>
  </si>
  <si>
    <t>a assinatura de um método é composta por nome e, se houver, parâmetros que, se declarados, devem ser passados na mesma ordem.</t>
  </si>
  <si>
    <t>homogênea.</t>
  </si>
  <si>
    <t>ao criar um pacote, na estrutura da classe devemos declarar a palavra-chave “package” seguida do nome do pacote.</t>
  </si>
  <si>
    <t>int tabuleiro[][]=new int[8][8].</t>
  </si>
  <si>
    <t>F, F, V, V.</t>
  </si>
  <si>
    <t>tabuleiro[i][i]=0;.</t>
  </si>
  <si>
    <t>atributos declarados como private só estão acessíveis para a própria classe.</t>
  </si>
  <si>
    <t>“public class NomeClasse { }” é uma sintaxe correta para estrutura básica da classe.</t>
  </si>
  <si>
    <t>V, V, F, F.</t>
  </si>
  <si>
    <t>Através do mecanismo de sobrecarga (overloading), dois métodos de uma classe podem ter o mesmo nome, desde que suas assinaturas sejam diferentes. Tal situação não gera conflito, pois o compilador é capaz de detectar qual método deve ser escolhido a partir da análise dos tipos dos argumentos do método.”</t>
  </si>
  <si>
    <t>O construtor é um método especial que possui particularidades disponíveis apenas para esse tipo de método. Sua criação explícita só é necessária diante da necessidade de inicializar variáveis ou chamar métodos para serem executados antes de qualquer outra ação envolvendo o objeto que será criado.</t>
  </si>
  <si>
    <t>Uma matriz é uma estrutura composta homogênea que possui, no mínimo, duas dimensões. Nesse caso, a quantidade de dimensões pode variar dependendo da linguagem de programação. A matriz, assim como o vetor, possui uma tipagem. Além disso, basicamente todas as propriedades de vetor cabem em matriz, mas em escala maior. Ou seja, enquanto o vetor possui apenas uma dimensão, a matriz possui de duas até ‘n’ dimensões e a cada dimensão há um colchete “[]” para representá-la.</t>
  </si>
  <si>
    <t>Assim como os atributos, os métodos também podem ser declarados com modificador static, que permite o acesso ao método sem a necessidade de instanciar o objeto. Esse é um método de classe, não de objeto e, geralmente, os métodos são declarados como static para realizar serviços que independem de um objeto – por exemplo, realizar algum cálculo entre valores.</t>
  </si>
  <si>
    <t>Objetos de estrutura e comportamento idênticos são descritos como pertencendo a uma classe, de tal forma que a descrição de suas propriedades pode ser feita de uma só vez, de forma concisa, independentemente do número de objetos idênticos em termos de estrutura e comportamento que possam existir em uma aplicação.</t>
  </si>
  <si>
    <t>todo construtor deverá possuir o mesmo nome que a classe.</t>
  </si>
  <si>
    <t>matriz[linha][coluna]=valor;.</t>
  </si>
  <si>
    <t>I e III.</t>
  </si>
  <si>
    <t>I, II e IV.</t>
  </si>
  <si>
    <t>O método main, quando declarado em uma classe Java, possibilita a inicialização da aplicação por meio dele. Por ser um método padrão, ele possui a declaração padrão, mas o que muda é o conteúdo que temos dentro de seu escopo. Considerando essas informações e o conteúdo estudado sobre métodos, analise as afirmativas a seguir:</t>
  </si>
  <si>
    <t>II e IV.</t>
  </si>
  <si>
    <t>As linguagens orientadas a objetos, como Java, possuem instruções que buscam simular aspectos da vida real, transformando cada item em entidades computáveis nas quais são denominadas classes. Essas entidades possuem ações que, na programação, chamamos de funções ou métodos, além de propriedades denominadas de atributos ou variáveis, mas que, na memória, transformam-se em conjunto de instruções. </t>
  </si>
  <si>
    <t>Em geral, os programas contêm dados armazenados que podem corresponder a tipos diversos de acordo com a necessidade. Sendo assim, cada dado possui um formato e uma regra específica, considerando o que será alocado em memória. Nesse caso, é pensado que tipo de caracteres, letras e números podem ser usados na classificação Cadeia. Para dados que podem assumir apenas dois valores, como por exemplo “Verdadeiro” e “Falso”, o tipo mais utilizado é o Lógico.</t>
  </si>
  <si>
    <t>Dados, informação e conhecimento possuem, na computação, aspectos diferentes que podem fazer com que uma estrutura possa se comportar de maneira diferenciada dependendo da forma. Por exemplo: o dado é a menor partícula da computação e trabalha desde o binário até formar uma letra ou palavra. Após concluída essa etapa, organiza-se um conjunto de dados para formar uma informação a partir de uma frase ou um parágrafo. O conhecimento é o cruzamento e a relação entre diferentes frases, parágrafos e palavras. </t>
  </si>
  <si>
    <t>A média de um conjunto de valores numéricos é calculada somando-se todos estes valores e dividindo-se o resultado pelo número de elementos somados, que é igual ao número de elementos do conjunto, ou seja, a média de n números é sua soma dividida por n. De acordo com a definição de média, observe abaixo um exemplo de algoritmo que recebe dois valores e fornece sua média:</t>
  </si>
  <si>
    <t>A ideia da programação orientada a objetos é representar virtualmente objetos reais, considerando que possuem estado e comportamentos em formato de classes. Há também classes que possuem só comportamentos, sem a necessidade de possuírem estado. Considerando essas informações e o conteúdo estudado sobre introdução à orientação a objetos, analise as afirmativas a seguir e assinale V para a(s) verdadeira(s) e F para a(s) falsa(s).</t>
  </si>
  <si>
    <t>Uma classe em POO é um conjunto de instruções que, primeiramente, são abstraídas do mundo real. Uma situação como a primeira aula de uma escola, por exemplo, pode ser nomeada como AulaPrimeira, PrimeiraAula ou Aula1 em uma classe a partir de um primeiro contato com programação. Conforme se aprofunda em POO, torna-se possível transformar a nomenclatura para vetor de Aula ou para uma Collection de Aula em vez de usar Aula1. De acordo com essa abstração de aula, veja o código abaixo:</t>
  </si>
  <si>
    <t>No mundo de orientação a objetos, assim como em outras áreas, existem terminologias utilizadas nas linguagens orientadas a objetos. Entre as definições existentes temos uma que representa os processos executados a fim de realizar alguma operação relacionada ao objeto a que ela pertence. Eles se comunicam por meio de mensagens que podem ou não conter dados. </t>
  </si>
  <si>
    <t>O fluxo de um programa é baseado em operadores lógicos e lógicos relacionais. Esses operadores são utilizados para direcionar a sequência de comandos. Eles retornam sempre um valor booleano true ou false. </t>
  </si>
  <si>
    <t>O desenvolvimento de um software, dependendo da sua robustez, não é nada fácil, mas a orientação a objetos tem o objetivo de facilitar a vida de um(a) profissional que desenvolve um software, em que classes surgem a partir de outras e estas absorvem os estados e comportamentos.</t>
  </si>
  <si>
    <t>main</t>
  </si>
  <si>
    <t>Float</t>
  </si>
  <si>
    <t>dado, dado e conhecimento.</t>
  </si>
  <si>
    <t>mf = (n1 + n2 ) / 2</t>
  </si>
  <si>
    <t>V, F, V, V.</t>
  </si>
  <si>
    <t>1, 2, 3, 4, 5.</t>
  </si>
  <si>
    <t>class Aula1 public void main.</t>
  </si>
  <si>
    <t>Métodos</t>
  </si>
  <si>
    <t>n1 = n2.</t>
  </si>
  <si>
    <t>I e IV.</t>
  </si>
  <si>
    <t>Os sistemas de informações podem ajudar uma organização a se posicionar no mercado, operando a partir de um conjunto de pessoas, dados, regras procedimentos, processos e outros sistemas. Há um conceito que representa a menor quantidade de informação contida em um computador, em sua forma mais primitiva: o binário. Ele opera através da conversão do sinal analógico para o digital, podendo ser composto por um conjunto de bits, números, letras ou caractere especial, tomando como forma a menor partícula da informação.</t>
  </si>
  <si>
    <t>Cada linguagem de programação possui sua sintaxe, ou seja, as regras responsáveis por gerar um código objeto para ser executado no processador. No caso de Java, seu código objeto é executado pela JVM (Java Virtual Machine), uma máquina virtual que executa diretamente os programas elaborados em Java. </t>
  </si>
  <si>
    <t>O tipo de dado colocado em uma estrutura é o que pode definir todo o algoritmo em termos de velocidade no processador. Dependendo do dado a ser trabalhado, no entanto, não há muitas possibilidades de escolha. A Cadeia, por exemplo, é usada para armazenar letras e caracteres especiais, e não há substituto para ela em situações nas quais se devem armazenar nomes, palavras ou letras. Esse tipo de dado, porém, é naturalmente mais lento, considerando que, para o computador formar cada letra, é necessário que ele faça um conjunto de cálculos. </t>
  </si>
  <si>
    <t>dado</t>
  </si>
  <si>
    <t>int idade = 33</t>
  </si>
  <si>
    <t>1, 2, 3, 4. </t>
  </si>
  <si>
    <t>A sintaxe conjunto de regras e padrões de uma linguagem) do Java é baseada em um padrão de linguagens de programação e script chamado ECMA 262, um padrão que outras linguagens utilizam. O ECMA opera de maneira similar ao modo como um ISO ou W3C definem normas e regras. Embora tenha esse padrão em algumas plataformas, ele pode ser programado de maneira individual, como no uso de uma API específico do Sistema Operacional Microsoft Windows ou Linux. Nesse caso, mesmo estando no padrão ECMA, deve-se obedecer a plataforma que está sendo usada. Para uma declaração de variável, sua instrução é padrão e deve seguir uma sequência específica na ordem: String nome = “Josué” ;</t>
  </si>
  <si>
    <t>As estruturas de repetição são utilizadas na programação para fazer com que as rotinas criadas possam ser repetidas a quantidade de vezes que se deseja. Além disso, a linguagem Java apresenta quatro estruturas de repetição. </t>
  </si>
  <si>
    <t>Repeat.</t>
  </si>
  <si>
    <t>Existem três tipos de relacionamento que são aplicados entre as classes. Esses relacionamentos são conhecidos como associação, composição e agregação. O conceito de cada um desses relacionamentos não é aplicado ao da herança.</t>
  </si>
  <si>
    <t>É recomendável, mas não obrigatório, que toda classe com o objetivo de servir apenas como superclasse seja declarada como modificador abstract, o qual impede que ela seja instanciada. Além disso, esse recurso possibilita que a classe crie assinaturas de métodos que podem ser declarados como abstratos. Considerando essas informações e o conteúdo estudado sobre herança, criação e uso de hierarquia, classes abstratas e interfaces, analise as afirmações a seguir.</t>
  </si>
  <si>
    <t>Para uma subclasse herdar uma superclasse, ela deve estender essa superclasse por meio do uso da palavra-chave “extends”, que deverá ser declarada após o nome da subclasse e seguida do nome da superclasse. Consequentemente, essa subclasse conterá todos os atributos e métodos existentes na superclasse.</t>
  </si>
  <si>
    <t>nem todas as classes são projetadas para permitir a criação de objetos. Algumas classes são usadas apenas para agrupar características comuns a diversas classes e, então, ser herdada por outras classes. Tais classes são conhecidas como abstratas. Considerando essas informações e o conteúdo estudado sobre classes abstratas, pode-se afirmar que:</t>
  </si>
  <si>
    <t>Criar uma superclasse abstrata que tenha todos os campos e métodos comuns às subclasses é importante, mas, em alguns casos, os métodos existentes podem não executar a tarefa ideal para aquele caso – então, a subclasse deverá sobrescrever o método. Nesse sentido, o interessante é declarar apenas uma assinatura de método estático, e não o implementar. Um exemplo para esse cenário seria ter uma superclasse animal e nela existir um método denominado emitir som, porém cada animal, que seria uma subclasse, emitiria um som diferente e o método não funcionaria da mesma forma para todos.</t>
  </si>
  <si>
    <t>O mecanismo de herança permite construir uma hierarquia Generalização/Especialização de classes baseadas no relacionamento ‘é um’, em que as classes mais genéricas se encontram nos níveis mais altos da hierarquia, enquanto as classes mais especializadas se encontram nos níveis mais baixos</t>
  </si>
  <si>
    <t>os construtores das subclasses se utilizam dos construtores da superclasse. Assim, mesmo não podendo ser instanciadas, é comum classes abstratas terem construtores que inicializam seus próprios atributos e são utilizados pelas subclasses. Mas vale ressaltar que, assim como em qualquer outra classe, não é obrigatório definir construtores para as classes abstratas.</t>
  </si>
  <si>
    <t>Java também oferece outra estrutura, denominada interface, com sintaxe similar à de classes, mas contendo apenas a especificação da funcionalidade que uma classe deve conter, sem determinar como estas funcionalidades devem ser implementadas</t>
  </si>
  <si>
    <t>Em uma interface, ao declarar um atributo, ele será, por padrão, mesmo que implicitamente, public e final. Isso determina que o atributo pode ser acessado por qualquer classe de qualquer pacote e, por ser final, torna-se imutável em tempo de execução.</t>
  </si>
  <si>
    <t>uma interface é uma coleção de declarações de métodos sem dados (sem atributos) e sem corpo. Ou seja, os métodos de uma interface são sempre vazios – são simples assinaturas de métodos. Desta forma, pode-se considerar que uma interface é um contrato entre a classe (que a implementa)</t>
  </si>
  <si>
    <t>o relacionamento por associação indica que dois objetos estão conectados entre si.</t>
  </si>
  <si>
    <t>o construtor padrão da superclasse é executado automaticamente quando a subclasse é instanciada, mesmo que não declarado explicitamente.</t>
  </si>
  <si>
    <t>a criação de objetos é dada a partir da instanciação, sendo assim, uma classe abstrata não pode “gerar” um objeto.</t>
  </si>
  <si>
    <t>As asserções I e II são proposições verdadeiras e a II é uma justificativa correta da I</t>
  </si>
  <si>
    <t>a classe mais genérica existente na hierarquia de classes é a Object, sendo esta o topo da hierarquia.</t>
  </si>
  <si>
    <t>F, V, V, V.</t>
  </si>
  <si>
    <t>as interfaces possuem apenas assinaturas de métodos que, implicitamente, são public e abstract, e seus atributos são sempre static e final.</t>
  </si>
  <si>
    <t>os atributos declarados na interface são constantes e precisarão ser inicializados.</t>
  </si>
  <si>
    <t>V, V, V, F.</t>
  </si>
  <si>
    <t>Uma das vantagens da programação orientada a objetos é o uso da herança, que possibilita a utilização de uma classe para criar outras a partir dela. A herança só pode ser aplicável quando se pode dizer “é um”, ou seja, quando um objeto é do mesmo tipo que outro.</t>
  </si>
  <si>
    <t>A subclasse herda atributos e métodos da superclasse e, com isso, esta última precisa ser sempre mais genérica que a subclasse, contendo atributos e métodos que sejam comuns a outras classes que a herdem. Consequentemente, a subclasse deve ser mais especializada, contendo atributos e métodos mais específicos.</t>
  </si>
  <si>
    <t>Existem duas maneiras de utilizar métodos de superclasses que não foram declarados como private. No primeiro, se a superclasse possuir um método que faça exatamente o que a subclasse precisa, então instâncias da subclasse podem executar os métodos como se fossem delas mesmas, não sendo necessária a sobrescrita. A outra maneira é implementar métodos na subclasse e, a partir deles, chamar os métodos da superclasse para que realizem parte da tarefa necessária, sem precisar duplicar trechos de código.</t>
  </si>
  <si>
    <t>Considerando a classe Veículo como uma superclasse declarada como abstrata e a classe Utilitário como sendo a subclasse não abstrata, a superclasse implementa a interface Motor, que possui a assinatura de método “acelerar”. De acordo com essas informações e com o conteúdo estudado sobre relacionamento entre classes, pode-se afirmar que:</t>
  </si>
  <si>
    <t>Herança é um mecanismo que permite que características comuns a diversas classes sejam fatoradas em uma classe base ou superclasse. A partir de uma classe base, outras classes podem ser especificadas. Cada classe derivada ou subclasse apresenta as características (estruturas e métodos) da classe base e acrescenta a elas o que for definido de particularidade para ela.</t>
  </si>
  <si>
    <t>a classe herdada é denominada superclasse.</t>
  </si>
  <si>
    <t>atributos e métodos com modificador de acesso private não poderão ser acessados diretamente pela subclasse.</t>
  </si>
  <si>
    <t>a subclasse deverá implementar a assinatura do método existente na interface.</t>
  </si>
  <si>
    <t>I e II.</t>
  </si>
  <si>
    <t>Muitos elementos em várias estruturas possuem formas de ligação, como uma página web com âncoras ou links que apontam para outra página web. Um vetor aponta para seu próximo a partir do seu tamanho máximo e, em outra estrutura, é chamado de grafo com as arestas.</t>
  </si>
  <si>
    <t>Para imprimir os valores da lista ligada, é necessário fazer um LOOP dentro da primeira estrutura até a última, entrando em um Nó específico. Por meio da referência do próximo, navega-se até a última referência, que é o null, por meio do método getProximo().</t>
  </si>
  <si>
    <t xml:space="preserve">Uma Pilha de alocação estática possui em sua propriedade uma função, que verifica se seus espaços estão alocados ou não. Esse método, por ser tratar de uma função booleana, retornará true para todos alocados e false para espaço ou espaços em branco. </t>
  </si>
  <si>
    <t>Geralmente as árvores em si possuem formato de alocação dinâmica, mas, em sistemas nos quais é preciso trabalhar com alocações estáticas, é preciso utilizar uma estrutura composta homogênea em formato de vetor. Com base nessas informações e no conteúdo estudado sobre Árvores, analise as afirmativas a seguir.</t>
  </si>
  <si>
    <t>arco</t>
  </si>
  <si>
    <t>V, F, F, V.</t>
  </si>
  <si>
    <t>primeiroNo</t>
  </si>
  <si>
    <t>isFull()</t>
  </si>
  <si>
    <t>filaIterator.next()==aux</t>
  </si>
  <si>
    <t>II e III.</t>
  </si>
  <si>
    <t>Chave, esquerda e direita.</t>
  </si>
  <si>
    <t>3, 5, 4, 2, 1.</t>
  </si>
  <si>
    <t>Um Nó ou Node é uma estrutura referenciável dentro de uma Lista Ligada, Pilha, Fila ou Árvore. Todo o Node é caracterizado por dois atributos: valor e próximo. Em algumas estruturas ele é diferenciado em direita e esquerda, enquanto em outras há uma lista de referências que pode fazer ligações n com diversos Nodes ao mesmo tempo, formando algumas ligações que remetem a topologias como as de rede, por exemplo. Em formato de Programação Orientada a Objetos, um Node é uma classe que utiliza conceitos de encapsulamento.</t>
  </si>
  <si>
    <t>A TAD (Tipo Abstrato de Dados) Pilha é uma variação da Lista Linear que possui características semelhantes a uma pilha do mundo real, armazenando os valores inseridos no formato de LIFO – Last In First Out (O último que entra é o primeiro a sair). </t>
  </si>
  <si>
    <t>public Node getProximo()</t>
  </si>
  <si>
    <t>p [ A ]</t>
  </si>
  <si>
    <t>FIFO</t>
  </si>
  <si>
    <t>Diagrama de inclusão.</t>
  </si>
  <si>
    <t>A árvore é uma estrutura que é composta de Node e suas ligações, porém sua organização e forma de utilização dependem do algoritmo escolhido, pois, utilizando uma Árvore binária, os Nós poderão possuir somente dois filhos e, dependendo das regras de balanceamento, a cada Nó inserido, ocorrerá o realinhamento de todos os Nós. A Árvore, diferente das demais estruturas, possui diversas propriedades, conceitos e terminologias que não se aplicam a outras estruturas.</t>
  </si>
  <si>
    <t>A árvore possui muitos elementos interligados conhecidos como Nodes, que são objetos autorreferenciáveis que podem prover diversas formas de representar uma topologia ou interligação de objetos. Uma Árvore geralmente armazena seus filhos e um valor que, em terminologia de Árvore, pode chamar-se chave.</t>
  </si>
  <si>
    <t>A pilha é uma estrutura de dados que possui o formato de organizações de dados LIFO – Last In First Out, ou seja, o último que entra é o primeiro que sai. Esse formato de organização permite que essa estrutura se comporte como uma pilha no mundo real e, na programação, seu comportamento é denominado como “operação” em algumas literaturas.</t>
  </si>
  <si>
    <t>A fila, tanto estática quanto dinâmica, fornece ao programador o seu estado em relação à quantidade de dados inseridos nela; caso esteja “limpa” ou “vazia”, seu estado é de que não contém elementos. Para o programador saber esse estado, a Fila contém a função isEmpty(), que significa, literalmente, “está limpa?”. Essa função, que determina que se retorne true para sim e false para não, determinando se ela está cheia.</t>
  </si>
  <si>
    <t>A fila é um formato de armazenamento ou organização humana que tem por objetivo organizar itens de forma que o primeiro a ser organizado ou “enfileirado” é o primeiro a sair da organização.</t>
  </si>
  <si>
    <t>As árvores dinâmicas são estruturas que organizam de forma hierárquica os dados. Existem muitas formas de representá-los: as que representam desenhos geralmente são mais simples de entender, porém mais difíceis de demonstrar em consoles de programas.</t>
  </si>
  <si>
    <t>A fila Dinâmica da interface Queue possui muitas similaridades com as estruturas dinâmicas de armazenamento. A função buscar recebe o valor do tipo da Fila via argumento e faz uma varredura dentro da estrutura de Fila, procurando o valor recebido. Caso encontre o valor, ela o imprime na tela “Encontrado:” o valor e retorna true, fornecendo que foi encontrado o valor; caso contrário, aparecerá “Não Encontrado:” o valor e retorna false.</t>
  </si>
  <si>
    <t>A árvore binária é uma aplicação da estrutura Árvore, muito utilizada na computação, sobretudo por conta de suas propriedades e característica de balanceamento a cada operação. A princípio, ele se torna lento em muitas adições e subtrações de itens, mas, quando se trata de buscas, torna-se muito veloz, pois pode facilmente verificar quando tem o elemento buscado em si ou não.</t>
  </si>
  <si>
    <t>Tipo primitivo</t>
  </si>
  <si>
    <t>As variáveis são espaços em memória, com identificador, que podem ser utilizadas por um conjunto de instruções. Dependendo da instrução, pode-se qualificar esse espaço de memória em um formato capaz de receber os dados provenientes desse espaço. Há, por exemplo, a variável com alocação inteira, que tem como característica aceitar somente números exatos, não-fracionados. Esse tipo de variável é muito utilizado para quantidades e representações numéricas do mundo real.</t>
  </si>
  <si>
    <t>O método 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</si>
</sst>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0"/>
      <name val="Calibri"/>
      <family val="2"/>
      <scheme val="minor"/>
    </font>
    <font>
      <sz val="8"/>
      <name val="Calibri"/>
      <family val="2"/>
      <scheme val="minor"/>
    </font>
    <font>
      <sz val="11"/>
      <color theme="4" tint="0.39997558519241921"/>
      <name val="Calibri"/>
      <family val="2"/>
      <scheme val="minor"/>
    </font>
    <font>
      <b/>
      <sz val="11"/>
      <color theme="7" tint="-0.249977111117893"/>
      <name val="Calibri"/>
      <family val="2"/>
      <scheme val="minor"/>
    </font>
    <font>
      <b/>
      <sz val="11"/>
      <color rgb="FFFFFF00"/>
      <name val="Calibri"/>
      <family val="2"/>
      <scheme val="minor"/>
    </font>
    <font>
      <b/>
      <sz val="12"/>
      <color rgb="FFFFFF00"/>
      <name val="Calibri"/>
      <family val="2"/>
      <scheme val="minor"/>
    </font>
    <font>
      <sz val="11"/>
      <color rgb="FF262626"/>
      <name val="Arial"/>
      <family val="2"/>
    </font>
    <font>
      <sz val="11"/>
      <color theme="1"/>
      <name val="Arial"/>
      <family val="2"/>
    </font>
    <font>
      <b/>
      <sz val="11"/>
      <color theme="0"/>
      <name val="Arial"/>
      <family val="2"/>
    </font>
    <font>
      <b/>
      <i/>
      <sz val="10"/>
      <color theme="4" tint="-0.499984740745262"/>
      <name val="Arial"/>
      <family val="2"/>
    </font>
    <font>
      <b/>
      <sz val="11"/>
      <color rgb="FFFF0000"/>
      <name val="Arial"/>
      <family val="2"/>
    </font>
    <font>
      <b/>
      <sz val="11"/>
      <color theme="1"/>
      <name val="Arial"/>
      <family val="2"/>
    </font>
    <font>
      <b/>
      <i/>
      <sz val="9"/>
      <color rgb="FFFFFF00"/>
      <name val="Arial"/>
      <family val="2"/>
    </font>
    <font>
      <b/>
      <i/>
      <sz val="9"/>
      <color theme="6" tint="-0.499984740745262"/>
      <name val="Arial"/>
      <family val="2"/>
    </font>
    <font>
      <sz val="9"/>
      <color theme="1"/>
      <name val="Arial"/>
      <family val="2"/>
    </font>
    <font>
      <sz val="11"/>
      <color rgb="FF262626"/>
      <name val="Open Sans"/>
      <family val="2"/>
    </font>
    <font>
      <sz val="11"/>
      <color rgb="FF262626"/>
      <name val="Open Sans"/>
      <family val="2"/>
    </font>
    <font>
      <sz val="11"/>
      <color rgb="FF262626"/>
      <name val="Open Sans"/>
      <family val="2"/>
    </font>
    <font>
      <sz val="11"/>
      <color rgb="FF262626"/>
      <name val="Open Sans"/>
      <family val="2"/>
    </font>
    <font>
      <sz val="11"/>
      <color rgb="FF262626"/>
      <name val="Open Sans"/>
      <family val="2"/>
    </font>
    <font>
      <sz val="11"/>
      <color rgb="FF262626"/>
      <name val="Open Sans"/>
      <family val="2"/>
    </font>
  </fonts>
  <fills count="12">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C99"/>
        <bgColor indexed="64"/>
      </patternFill>
    </fill>
    <fill>
      <patternFill patternType="solid">
        <fgColor rgb="FF002060"/>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1" tint="4.9989318521683403E-2"/>
        <bgColor indexed="64"/>
      </patternFill>
    </fill>
    <fill>
      <patternFill patternType="solid">
        <fgColor theme="1"/>
        <bgColor indexed="64"/>
      </patternFill>
    </fill>
    <fill>
      <patternFill patternType="solid">
        <fgColor theme="8" tint="0.79998168889431442"/>
        <bgColor indexed="64"/>
      </patternFill>
    </fill>
  </fills>
  <borders count="26">
    <border>
      <left/>
      <right/>
      <top/>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medium">
        <color theme="5" tint="-0.499984740745262"/>
      </right>
      <top style="medium">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style="medium">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medium">
        <color theme="5" tint="-0.499984740745262"/>
      </right>
      <top style="thin">
        <color theme="5" tint="-0.499984740745262"/>
      </top>
      <bottom style="medium">
        <color theme="5" tint="-0.499984740745262"/>
      </bottom>
      <diagonal/>
    </border>
    <border>
      <left style="medium">
        <color theme="7" tint="-0.249977111117893"/>
      </left>
      <right style="thin">
        <color theme="3" tint="0.59999389629810485"/>
      </right>
      <top style="thin">
        <color theme="3" tint="0.59999389629810485"/>
      </top>
      <bottom style="thin">
        <color theme="3" tint="0.59999389629810485"/>
      </bottom>
      <diagonal/>
    </border>
    <border>
      <left style="thin">
        <color theme="3" tint="0.59999389629810485"/>
      </left>
      <right style="medium">
        <color theme="7" tint="-0.249977111117893"/>
      </right>
      <top style="thin">
        <color theme="3" tint="0.59999389629810485"/>
      </top>
      <bottom style="thin">
        <color theme="3" tint="0.59999389629810485"/>
      </bottom>
      <diagonal/>
    </border>
    <border>
      <left style="medium">
        <color theme="7" tint="-0.249977111117893"/>
      </left>
      <right style="thin">
        <color theme="3" tint="0.59999389629810485"/>
      </right>
      <top style="thin">
        <color theme="3" tint="0.59999389629810485"/>
      </top>
      <bottom style="medium">
        <color theme="7" tint="-0.249977111117893"/>
      </bottom>
      <diagonal/>
    </border>
    <border>
      <left style="thin">
        <color theme="3" tint="0.59999389629810485"/>
      </left>
      <right style="medium">
        <color theme="7" tint="-0.249977111117893"/>
      </right>
      <top style="thin">
        <color theme="3" tint="0.59999389629810485"/>
      </top>
      <bottom style="medium">
        <color theme="7" tint="-0.249977111117893"/>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style="medium">
        <color theme="5" tint="-0.499984740745262"/>
      </bottom>
      <diagonal/>
    </border>
    <border>
      <left style="medium">
        <color rgb="FFFFC000"/>
      </left>
      <right style="medium">
        <color rgb="FFFFC000"/>
      </right>
      <top style="medium">
        <color rgb="FFFFC000"/>
      </top>
      <bottom/>
      <diagonal/>
    </border>
    <border>
      <left style="medium">
        <color rgb="FFFFC000"/>
      </left>
      <right style="medium">
        <color rgb="FFFFC000"/>
      </right>
      <top/>
      <bottom style="medium">
        <color rgb="FFFFC000"/>
      </bottom>
      <diagonal/>
    </border>
  </borders>
  <cellStyleXfs count="1">
    <xf numFmtId="0" fontId="0" fillId="0" borderId="0"/>
  </cellStyleXfs>
  <cellXfs count="65">
    <xf numFmtId="0" fontId="0" fillId="0" borderId="0" xfId="0"/>
    <xf numFmtId="0" fontId="3" fillId="3" borderId="0" xfId="0" applyFont="1" applyFill="1"/>
    <xf numFmtId="0" fontId="3" fillId="3" borderId="9" xfId="0" applyFont="1" applyFill="1" applyBorder="1"/>
    <xf numFmtId="0" fontId="3" fillId="3" borderId="10" xfId="0" applyFont="1" applyFill="1" applyBorder="1"/>
    <xf numFmtId="0" fontId="3" fillId="3" borderId="11" xfId="0" applyFont="1" applyFill="1" applyBorder="1"/>
    <xf numFmtId="0" fontId="3" fillId="3" borderId="12" xfId="0" applyFont="1" applyFill="1" applyBorder="1"/>
    <xf numFmtId="0" fontId="3" fillId="3" borderId="13" xfId="0" applyFont="1" applyFill="1" applyBorder="1"/>
    <xf numFmtId="0" fontId="3" fillId="3" borderId="14" xfId="0" applyFont="1" applyFill="1" applyBorder="1"/>
    <xf numFmtId="0" fontId="3" fillId="3" borderId="15" xfId="0" applyFont="1" applyFill="1" applyBorder="1"/>
    <xf numFmtId="0" fontId="3" fillId="3" borderId="16" xfId="0" applyFont="1" applyFill="1" applyBorder="1"/>
    <xf numFmtId="0" fontId="3" fillId="3" borderId="17" xfId="0" applyFont="1" applyFill="1" applyBorder="1"/>
    <xf numFmtId="0" fontId="0" fillId="2" borderId="2"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5" borderId="0" xfId="0" applyFill="1" applyAlignment="1">
      <alignment horizontal="center" vertical="center"/>
    </xf>
    <xf numFmtId="0" fontId="0" fillId="5" borderId="0" xfId="0" applyFill="1"/>
    <xf numFmtId="0" fontId="0" fillId="5" borderId="5" xfId="0" applyFill="1" applyBorder="1"/>
    <xf numFmtId="0" fontId="0" fillId="5" borderId="7" xfId="0" applyFill="1" applyBorder="1"/>
    <xf numFmtId="0" fontId="0" fillId="5" borderId="8" xfId="0" applyFill="1" applyBorder="1"/>
    <xf numFmtId="0" fontId="1" fillId="6" borderId="0" xfId="0" applyFont="1" applyFill="1" applyAlignment="1">
      <alignment horizontal="center" vertical="center"/>
    </xf>
    <xf numFmtId="0" fontId="4" fillId="6" borderId="0" xfId="0" applyFont="1" applyFill="1" applyAlignment="1">
      <alignment horizontal="center" vertical="center"/>
    </xf>
    <xf numFmtId="0" fontId="0" fillId="7" borderId="4" xfId="0" applyFill="1" applyBorder="1"/>
    <xf numFmtId="0" fontId="0" fillId="7" borderId="0" xfId="0" applyFill="1"/>
    <xf numFmtId="0" fontId="0" fillId="7" borderId="4"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xf numFmtId="0" fontId="0" fillId="7" borderId="5" xfId="0" applyFill="1" applyBorder="1"/>
    <xf numFmtId="0" fontId="0" fillId="7" borderId="0" xfId="0" applyFill="1" applyAlignment="1">
      <alignment horizontal="center"/>
    </xf>
    <xf numFmtId="0" fontId="0" fillId="7" borderId="1" xfId="0" applyFill="1" applyBorder="1"/>
    <xf numFmtId="0" fontId="5" fillId="8" borderId="0" xfId="0" applyFont="1" applyFill="1" applyAlignment="1">
      <alignment horizontal="center" vertical="center"/>
    </xf>
    <xf numFmtId="0" fontId="6" fillId="9" borderId="22" xfId="0" applyFont="1" applyFill="1" applyBorder="1" applyAlignment="1">
      <alignment horizontal="center" vertical="center"/>
    </xf>
    <xf numFmtId="0" fontId="0" fillId="0" borderId="23" xfId="0" applyBorder="1"/>
    <xf numFmtId="0" fontId="7" fillId="0" borderId="0" xfId="0" applyFont="1"/>
    <xf numFmtId="0" fontId="8" fillId="0" borderId="19" xfId="0" applyFont="1" applyBorder="1"/>
    <xf numFmtId="0" fontId="8" fillId="0" borderId="0" xfId="0" applyFont="1"/>
    <xf numFmtId="0" fontId="9" fillId="6" borderId="0" xfId="0" applyFont="1" applyFill="1" applyAlignment="1">
      <alignment horizontal="center" vertical="center"/>
    </xf>
    <xf numFmtId="0" fontId="8" fillId="0" borderId="18" xfId="0" applyFont="1" applyBorder="1"/>
    <xf numFmtId="0" fontId="8" fillId="0" borderId="20" xfId="0" applyFont="1" applyBorder="1"/>
    <xf numFmtId="0" fontId="8" fillId="0" borderId="21" xfId="0" applyFont="1" applyBorder="1"/>
    <xf numFmtId="0" fontId="8" fillId="0" borderId="0" xfId="0" applyFont="1" applyAlignment="1">
      <alignment vertical="center"/>
    </xf>
    <xf numFmtId="0" fontId="13" fillId="10" borderId="24" xfId="0" applyFont="1" applyFill="1" applyBorder="1" applyAlignment="1">
      <alignment horizontal="center" vertical="center"/>
    </xf>
    <xf numFmtId="0" fontId="14" fillId="11" borderId="25" xfId="0" applyFont="1" applyFill="1" applyBorder="1" applyAlignment="1" applyProtection="1">
      <alignment horizontal="center" vertical="center"/>
      <protection locked="0"/>
    </xf>
    <xf numFmtId="0" fontId="15" fillId="0" borderId="0" xfId="0" applyFont="1"/>
    <xf numFmtId="0" fontId="16" fillId="0" borderId="0" xfId="0" applyFont="1"/>
    <xf numFmtId="0" fontId="17" fillId="0" borderId="0" xfId="0" applyFont="1"/>
    <xf numFmtId="0" fontId="16"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21" fillId="0" borderId="0" xfId="0" applyFont="1"/>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12" fillId="4" borderId="0" xfId="0" applyFont="1" applyFill="1" applyAlignment="1">
      <alignment horizontal="center" vertical="center"/>
    </xf>
    <xf numFmtId="0" fontId="10" fillId="0" borderId="0" xfId="0" applyFont="1" applyAlignment="1">
      <alignment horizontal="center"/>
    </xf>
    <xf numFmtId="0" fontId="11" fillId="0" borderId="0" xfId="0" applyFont="1" applyAlignment="1">
      <alignment horizontal="center" vertical="center" wrapText="1"/>
    </xf>
    <xf numFmtId="0" fontId="8" fillId="2" borderId="0" xfId="0" applyFont="1" applyFill="1" applyAlignment="1" applyProtection="1">
      <alignment horizontal="center" vertical="center"/>
      <protection locked="0"/>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7A63-4B59-46ED-96AF-AB45A789DBB6}">
  <dimension ref="B1:XFA41"/>
  <sheetViews>
    <sheetView showGridLines="0" showRowColHeaders="0" tabSelected="1" zoomScaleNormal="100" workbookViewId="0">
      <selection activeCell="B7" sqref="B7:E13"/>
    </sheetView>
  </sheetViews>
  <sheetFormatPr defaultColWidth="0" defaultRowHeight="15" zeroHeight="1" x14ac:dyDescent="0.25"/>
  <cols>
    <col min="1" max="1" width="3" customWidth="1"/>
    <col min="2" max="2" width="55.42578125" customWidth="1"/>
    <col min="3" max="5" width="9.140625" customWidth="1"/>
    <col min="6" max="6" width="2.7109375" customWidth="1"/>
    <col min="7" max="12" width="8.5703125" customWidth="1"/>
    <col min="13" max="13" width="2.140625" customWidth="1"/>
    <col min="14" max="14" width="19.140625" bestFit="1" customWidth="1"/>
    <col min="15" max="16381" width="9.140625" hidden="1"/>
    <col min="16382" max="16382" width="1.85546875" customWidth="1"/>
    <col min="16383" max="16383" width="3.28515625" customWidth="1"/>
    <col min="16384" max="16384" width="0.85546875" customWidth="1"/>
  </cols>
  <sheetData>
    <row r="1" spans="2:14" ht="3" customHeight="1" x14ac:dyDescent="0.25"/>
    <row r="2" spans="2:14" ht="3" customHeight="1" x14ac:dyDescent="0.25"/>
    <row r="3" spans="2:14" ht="14.25" customHeight="1" x14ac:dyDescent="0.25">
      <c r="B3" s="62" t="s">
        <v>26</v>
      </c>
      <c r="C3" s="62"/>
      <c r="D3" s="62"/>
      <c r="E3" s="62"/>
      <c r="F3" s="36"/>
      <c r="G3" s="36"/>
      <c r="H3" s="36"/>
      <c r="I3" s="36"/>
      <c r="J3" s="36"/>
      <c r="K3" s="36"/>
      <c r="L3" s="36"/>
      <c r="M3" s="36"/>
      <c r="N3" s="36"/>
    </row>
    <row r="4" spans="2:14" ht="41.25" customHeight="1" x14ac:dyDescent="0.25">
      <c r="B4" s="64" t="s">
        <v>141</v>
      </c>
      <c r="C4" s="64"/>
      <c r="D4" s="64"/>
      <c r="E4" s="64"/>
      <c r="F4" s="36"/>
      <c r="G4" s="36"/>
      <c r="H4" s="63" t="str">
        <f>'Base de Questoes'!AD3</f>
        <v>Foi Localizada uma Questão</v>
      </c>
      <c r="I4" s="63"/>
      <c r="J4" s="63"/>
      <c r="K4" s="63"/>
      <c r="L4" s="63"/>
      <c r="M4" s="36"/>
      <c r="N4" s="36"/>
    </row>
    <row r="5" spans="2:14" ht="7.5" customHeight="1" x14ac:dyDescent="0.25">
      <c r="B5" s="36"/>
      <c r="C5" s="36"/>
      <c r="D5" s="36"/>
      <c r="E5" s="36"/>
      <c r="F5" s="36"/>
      <c r="G5" s="36"/>
      <c r="H5" s="36"/>
      <c r="I5" s="36"/>
      <c r="J5" s="36"/>
      <c r="K5" s="36"/>
      <c r="L5" s="36"/>
      <c r="M5" s="36"/>
      <c r="N5" s="36"/>
    </row>
    <row r="6" spans="2:14" ht="4.5" customHeight="1" thickBot="1" x14ac:dyDescent="0.3">
      <c r="B6" s="36"/>
      <c r="C6" s="36"/>
      <c r="D6" s="36"/>
      <c r="E6" s="36"/>
      <c r="F6" s="36"/>
      <c r="G6" s="36"/>
      <c r="H6" s="36"/>
      <c r="I6" s="36"/>
      <c r="J6" s="36"/>
      <c r="K6" s="36"/>
      <c r="L6" s="36"/>
      <c r="M6" s="36"/>
      <c r="N6" s="36"/>
    </row>
    <row r="7" spans="2:14" ht="15.75" thickBot="1" x14ac:dyDescent="0.3">
      <c r="B7" s="52" t="str">
        <f>'Base de Questoes'!AD8</f>
        <v>O método main, quando declarado em uma classe Java, possibilita a inicialização da aplicação por meio dele. Por ser um método padrão, ele possui a declaração padrão, mas o que muda é o conteúdo que temos dentro de seu escopo. Considerando essas informações e o conteúdo estudado sobre métodos, analise as afirmativas a seguir:</v>
      </c>
      <c r="C7" s="53"/>
      <c r="D7" s="53"/>
      <c r="E7" s="54"/>
      <c r="F7" s="41"/>
      <c r="G7" s="61" t="s">
        <v>0</v>
      </c>
      <c r="H7" s="61"/>
      <c r="I7" s="61"/>
      <c r="J7" s="61"/>
      <c r="K7" s="61"/>
      <c r="L7" s="61"/>
      <c r="M7" s="36"/>
      <c r="N7" s="42" t="s">
        <v>23</v>
      </c>
    </row>
    <row r="8" spans="2:14" ht="15.75" thickBot="1" x14ac:dyDescent="0.3">
      <c r="B8" s="55"/>
      <c r="C8" s="56"/>
      <c r="D8" s="56"/>
      <c r="E8" s="57"/>
      <c r="F8" s="41"/>
      <c r="G8" s="52" t="str">
        <f>'Base de Questoes'!AE8</f>
        <v>II e IV.</v>
      </c>
      <c r="H8" s="53"/>
      <c r="I8" s="53"/>
      <c r="J8" s="53"/>
      <c r="K8" s="53"/>
      <c r="L8" s="54"/>
      <c r="M8" s="36"/>
      <c r="N8" s="43" t="s">
        <v>24</v>
      </c>
    </row>
    <row r="9" spans="2:14" ht="15.75" thickBot="1" x14ac:dyDescent="0.3">
      <c r="B9" s="55"/>
      <c r="C9" s="56"/>
      <c r="D9" s="56"/>
      <c r="E9" s="57"/>
      <c r="F9" s="41"/>
      <c r="G9" s="55"/>
      <c r="H9" s="56"/>
      <c r="I9" s="56"/>
      <c r="J9" s="56"/>
      <c r="K9" s="56"/>
      <c r="L9" s="57"/>
      <c r="M9" s="36"/>
      <c r="N9" s="44"/>
    </row>
    <row r="10" spans="2:14" x14ac:dyDescent="0.25">
      <c r="B10" s="55"/>
      <c r="C10" s="56"/>
      <c r="D10" s="56"/>
      <c r="E10" s="57"/>
      <c r="F10" s="41"/>
      <c r="G10" s="55"/>
      <c r="H10" s="56"/>
      <c r="I10" s="56"/>
      <c r="J10" s="56"/>
      <c r="K10" s="56"/>
      <c r="L10" s="57"/>
      <c r="M10" s="36"/>
      <c r="N10" s="42" t="s">
        <v>22</v>
      </c>
    </row>
    <row r="11" spans="2:14" ht="15.75" thickBot="1" x14ac:dyDescent="0.3">
      <c r="B11" s="55"/>
      <c r="C11" s="56"/>
      <c r="D11" s="56"/>
      <c r="E11" s="57"/>
      <c r="F11" s="41"/>
      <c r="G11" s="55"/>
      <c r="H11" s="56"/>
      <c r="I11" s="56"/>
      <c r="J11" s="56"/>
      <c r="K11" s="56"/>
      <c r="L11" s="57"/>
      <c r="M11" s="36"/>
      <c r="N11" s="43" t="s">
        <v>25</v>
      </c>
    </row>
    <row r="12" spans="2:14" x14ac:dyDescent="0.25">
      <c r="B12" s="55"/>
      <c r="C12" s="56"/>
      <c r="D12" s="56"/>
      <c r="E12" s="57"/>
      <c r="F12" s="41"/>
      <c r="G12" s="55"/>
      <c r="H12" s="56"/>
      <c r="I12" s="56"/>
      <c r="J12" s="56"/>
      <c r="K12" s="56"/>
      <c r="L12" s="57"/>
      <c r="M12" s="36"/>
      <c r="N12" s="36"/>
    </row>
    <row r="13" spans="2:14" ht="15.75" thickBot="1" x14ac:dyDescent="0.3">
      <c r="B13" s="58"/>
      <c r="C13" s="59"/>
      <c r="D13" s="59"/>
      <c r="E13" s="60"/>
      <c r="F13" s="41"/>
      <c r="G13" s="58"/>
      <c r="H13" s="59"/>
      <c r="I13" s="59"/>
      <c r="J13" s="59"/>
      <c r="K13" s="59"/>
      <c r="L13" s="60"/>
      <c r="M13" s="36"/>
      <c r="N13" s="36"/>
    </row>
    <row r="14" spans="2:14" ht="3.75" customHeight="1" x14ac:dyDescent="0.25">
      <c r="B14" s="41"/>
      <c r="C14" s="41"/>
      <c r="D14" s="41"/>
      <c r="E14" s="41"/>
      <c r="F14" s="41"/>
      <c r="G14" s="41"/>
      <c r="H14" s="41"/>
      <c r="I14" s="41"/>
      <c r="J14" s="41"/>
      <c r="K14" s="41"/>
      <c r="L14" s="41"/>
      <c r="M14" s="36"/>
      <c r="N14" s="36"/>
    </row>
    <row r="15" spans="2:14" ht="3.75" customHeight="1" thickBot="1" x14ac:dyDescent="0.3">
      <c r="B15" s="41"/>
      <c r="C15" s="41"/>
      <c r="D15" s="41"/>
      <c r="E15" s="41"/>
      <c r="F15" s="41"/>
      <c r="G15" s="41"/>
      <c r="H15" s="41"/>
      <c r="I15" s="41"/>
      <c r="J15" s="41"/>
      <c r="K15" s="41"/>
      <c r="L15" s="41"/>
      <c r="M15" s="36"/>
      <c r="N15" s="36"/>
    </row>
    <row r="16" spans="2:14" ht="15.75" thickBot="1" x14ac:dyDescent="0.3">
      <c r="B16" s="52" t="str">
        <f>'Base de Questoes'!AD9</f>
        <v/>
      </c>
      <c r="C16" s="53"/>
      <c r="D16" s="53"/>
      <c r="E16" s="54"/>
      <c r="F16" s="41"/>
      <c r="G16" s="61" t="s">
        <v>0</v>
      </c>
      <c r="H16" s="61"/>
      <c r="I16" s="61"/>
      <c r="J16" s="61"/>
      <c r="K16" s="61"/>
      <c r="L16" s="61"/>
      <c r="M16" s="36"/>
      <c r="N16" s="36"/>
    </row>
    <row r="17" spans="2:14" x14ac:dyDescent="0.25">
      <c r="B17" s="55"/>
      <c r="C17" s="56"/>
      <c r="D17" s="56"/>
      <c r="E17" s="57"/>
      <c r="F17" s="41"/>
      <c r="G17" s="52" t="str">
        <f>'Base de Questoes'!AE9</f>
        <v/>
      </c>
      <c r="H17" s="53"/>
      <c r="I17" s="53"/>
      <c r="J17" s="53"/>
      <c r="K17" s="53"/>
      <c r="L17" s="54"/>
      <c r="M17" s="36"/>
      <c r="N17" s="36"/>
    </row>
    <row r="18" spans="2:14" x14ac:dyDescent="0.25">
      <c r="B18" s="55"/>
      <c r="C18" s="56"/>
      <c r="D18" s="56"/>
      <c r="E18" s="57"/>
      <c r="F18" s="41"/>
      <c r="G18" s="55"/>
      <c r="H18" s="56"/>
      <c r="I18" s="56"/>
      <c r="J18" s="56"/>
      <c r="K18" s="56"/>
      <c r="L18" s="57"/>
      <c r="M18" s="36"/>
      <c r="N18" s="36"/>
    </row>
    <row r="19" spans="2:14" x14ac:dyDescent="0.25">
      <c r="B19" s="55"/>
      <c r="C19" s="56"/>
      <c r="D19" s="56"/>
      <c r="E19" s="57"/>
      <c r="F19" s="41"/>
      <c r="G19" s="55"/>
      <c r="H19" s="56"/>
      <c r="I19" s="56"/>
      <c r="J19" s="56"/>
      <c r="K19" s="56"/>
      <c r="L19" s="57"/>
      <c r="M19" s="36"/>
      <c r="N19" s="36"/>
    </row>
    <row r="20" spans="2:14" x14ac:dyDescent="0.25">
      <c r="B20" s="55"/>
      <c r="C20" s="56"/>
      <c r="D20" s="56"/>
      <c r="E20" s="57"/>
      <c r="F20" s="41"/>
      <c r="G20" s="55"/>
      <c r="H20" s="56"/>
      <c r="I20" s="56"/>
      <c r="J20" s="56"/>
      <c r="K20" s="56"/>
      <c r="L20" s="57"/>
      <c r="M20" s="36"/>
      <c r="N20" s="36"/>
    </row>
    <row r="21" spans="2:14" x14ac:dyDescent="0.25">
      <c r="B21" s="55"/>
      <c r="C21" s="56"/>
      <c r="D21" s="56"/>
      <c r="E21" s="57"/>
      <c r="F21" s="41"/>
      <c r="G21" s="55"/>
      <c r="H21" s="56"/>
      <c r="I21" s="56"/>
      <c r="J21" s="56"/>
      <c r="K21" s="56"/>
      <c r="L21" s="57"/>
      <c r="M21" s="36"/>
      <c r="N21" s="36"/>
    </row>
    <row r="22" spans="2:14" ht="15.75" thickBot="1" x14ac:dyDescent="0.3">
      <c r="B22" s="58"/>
      <c r="C22" s="59"/>
      <c r="D22" s="59"/>
      <c r="E22" s="60"/>
      <c r="F22" s="41"/>
      <c r="G22" s="58"/>
      <c r="H22" s="59"/>
      <c r="I22" s="59"/>
      <c r="J22" s="59"/>
      <c r="K22" s="59"/>
      <c r="L22" s="60"/>
      <c r="M22" s="36"/>
      <c r="N22" s="36"/>
    </row>
    <row r="23" spans="2:14" ht="3.75" customHeight="1" x14ac:dyDescent="0.25">
      <c r="B23" s="41"/>
      <c r="C23" s="41"/>
      <c r="D23" s="41"/>
      <c r="E23" s="41"/>
      <c r="F23" s="41"/>
      <c r="G23" s="41"/>
      <c r="H23" s="41"/>
      <c r="I23" s="41"/>
      <c r="J23" s="41"/>
      <c r="K23" s="41"/>
      <c r="L23" s="41"/>
      <c r="M23" s="36"/>
      <c r="N23" s="36"/>
    </row>
    <row r="24" spans="2:14" ht="3.75" customHeight="1" thickBot="1" x14ac:dyDescent="0.3">
      <c r="B24" s="41"/>
      <c r="C24" s="41"/>
      <c r="D24" s="41"/>
      <c r="E24" s="41"/>
      <c r="F24" s="41"/>
      <c r="G24" s="41"/>
      <c r="H24" s="41"/>
      <c r="I24" s="41"/>
      <c r="J24" s="41"/>
      <c r="K24" s="41"/>
      <c r="L24" s="41"/>
      <c r="M24" s="36"/>
      <c r="N24" s="36"/>
    </row>
    <row r="25" spans="2:14" ht="15.75" thickBot="1" x14ac:dyDescent="0.3">
      <c r="B25" s="52" t="str">
        <f>'Base de Questoes'!AD10</f>
        <v/>
      </c>
      <c r="C25" s="53"/>
      <c r="D25" s="53"/>
      <c r="E25" s="54"/>
      <c r="F25" s="41"/>
      <c r="G25" s="61" t="s">
        <v>0</v>
      </c>
      <c r="H25" s="61"/>
      <c r="I25" s="61"/>
      <c r="J25" s="61"/>
      <c r="K25" s="61"/>
      <c r="L25" s="61"/>
      <c r="M25" s="36"/>
      <c r="N25" s="36"/>
    </row>
    <row r="26" spans="2:14" x14ac:dyDescent="0.25">
      <c r="B26" s="55"/>
      <c r="C26" s="56"/>
      <c r="D26" s="56"/>
      <c r="E26" s="57"/>
      <c r="F26" s="41"/>
      <c r="G26" s="52" t="str">
        <f>'Base de Questoes'!AE10</f>
        <v/>
      </c>
      <c r="H26" s="53"/>
      <c r="I26" s="53"/>
      <c r="J26" s="53"/>
      <c r="K26" s="53"/>
      <c r="L26" s="54"/>
      <c r="M26" s="36"/>
      <c r="N26" s="36"/>
    </row>
    <row r="27" spans="2:14" x14ac:dyDescent="0.25">
      <c r="B27" s="55"/>
      <c r="C27" s="56"/>
      <c r="D27" s="56"/>
      <c r="E27" s="57"/>
      <c r="F27" s="41"/>
      <c r="G27" s="55"/>
      <c r="H27" s="56"/>
      <c r="I27" s="56"/>
      <c r="J27" s="56"/>
      <c r="K27" s="56"/>
      <c r="L27" s="57"/>
      <c r="M27" s="36"/>
      <c r="N27" s="36"/>
    </row>
    <row r="28" spans="2:14" x14ac:dyDescent="0.25">
      <c r="B28" s="55"/>
      <c r="C28" s="56"/>
      <c r="D28" s="56"/>
      <c r="E28" s="57"/>
      <c r="F28" s="41"/>
      <c r="G28" s="55"/>
      <c r="H28" s="56"/>
      <c r="I28" s="56"/>
      <c r="J28" s="56"/>
      <c r="K28" s="56"/>
      <c r="L28" s="57"/>
      <c r="M28" s="36"/>
      <c r="N28" s="36"/>
    </row>
    <row r="29" spans="2:14" x14ac:dyDescent="0.25">
      <c r="B29" s="55"/>
      <c r="C29" s="56"/>
      <c r="D29" s="56"/>
      <c r="E29" s="57"/>
      <c r="F29" s="41"/>
      <c r="G29" s="55"/>
      <c r="H29" s="56"/>
      <c r="I29" s="56"/>
      <c r="J29" s="56"/>
      <c r="K29" s="56"/>
      <c r="L29" s="57"/>
      <c r="M29" s="36"/>
      <c r="N29" s="36"/>
    </row>
    <row r="30" spans="2:14" x14ac:dyDescent="0.25">
      <c r="B30" s="55"/>
      <c r="C30" s="56"/>
      <c r="D30" s="56"/>
      <c r="E30" s="57"/>
      <c r="F30" s="41"/>
      <c r="G30" s="55"/>
      <c r="H30" s="56"/>
      <c r="I30" s="56"/>
      <c r="J30" s="56"/>
      <c r="K30" s="56"/>
      <c r="L30" s="57"/>
      <c r="M30" s="36"/>
      <c r="N30" s="36"/>
    </row>
    <row r="31" spans="2:14" ht="15.75" thickBot="1" x14ac:dyDescent="0.3">
      <c r="B31" s="58"/>
      <c r="C31" s="59"/>
      <c r="D31" s="59"/>
      <c r="E31" s="60"/>
      <c r="F31" s="41"/>
      <c r="G31" s="58"/>
      <c r="H31" s="59"/>
      <c r="I31" s="59"/>
      <c r="J31" s="59"/>
      <c r="K31" s="59"/>
      <c r="L31" s="60"/>
      <c r="M31" s="36"/>
      <c r="N31" s="36"/>
    </row>
    <row r="32" spans="2:14" ht="3.75" customHeight="1" x14ac:dyDescent="0.25">
      <c r="B32" s="41"/>
      <c r="C32" s="41"/>
      <c r="D32" s="41"/>
      <c r="E32" s="41"/>
      <c r="F32" s="41"/>
      <c r="G32" s="41"/>
      <c r="H32" s="41"/>
      <c r="I32" s="41"/>
      <c r="J32" s="41"/>
      <c r="K32" s="41"/>
      <c r="L32" s="41"/>
      <c r="M32" s="36"/>
      <c r="N32" s="36"/>
    </row>
    <row r="33" spans="2:14" ht="3.75" customHeight="1" thickBot="1" x14ac:dyDescent="0.3">
      <c r="B33" s="41"/>
      <c r="C33" s="41"/>
      <c r="D33" s="41"/>
      <c r="E33" s="41"/>
      <c r="F33" s="41"/>
      <c r="G33" s="41"/>
      <c r="H33" s="41"/>
      <c r="I33" s="41"/>
      <c r="J33" s="41"/>
      <c r="K33" s="41"/>
      <c r="L33" s="41"/>
      <c r="M33" s="36"/>
      <c r="N33" s="36"/>
    </row>
    <row r="34" spans="2:14" ht="15.75" thickBot="1" x14ac:dyDescent="0.3">
      <c r="B34" s="52" t="str">
        <f>'Base de Questoes'!AD11</f>
        <v/>
      </c>
      <c r="C34" s="53"/>
      <c r="D34" s="53"/>
      <c r="E34" s="54"/>
      <c r="F34" s="41"/>
      <c r="G34" s="61" t="s">
        <v>0</v>
      </c>
      <c r="H34" s="61"/>
      <c r="I34" s="61"/>
      <c r="J34" s="61"/>
      <c r="K34" s="61"/>
      <c r="L34" s="61"/>
      <c r="M34" s="36"/>
      <c r="N34" s="36"/>
    </row>
    <row r="35" spans="2:14" x14ac:dyDescent="0.25">
      <c r="B35" s="55"/>
      <c r="C35" s="56"/>
      <c r="D35" s="56"/>
      <c r="E35" s="57"/>
      <c r="F35" s="41"/>
      <c r="G35" s="52" t="str">
        <f>'Base de Questoes'!AE11</f>
        <v/>
      </c>
      <c r="H35" s="53"/>
      <c r="I35" s="53"/>
      <c r="J35" s="53"/>
      <c r="K35" s="53"/>
      <c r="L35" s="54"/>
      <c r="M35" s="36"/>
      <c r="N35" s="36"/>
    </row>
    <row r="36" spans="2:14" x14ac:dyDescent="0.25">
      <c r="B36" s="55"/>
      <c r="C36" s="56"/>
      <c r="D36" s="56"/>
      <c r="E36" s="57"/>
      <c r="F36" s="41"/>
      <c r="G36" s="55"/>
      <c r="H36" s="56"/>
      <c r="I36" s="56"/>
      <c r="J36" s="56"/>
      <c r="K36" s="56"/>
      <c r="L36" s="57"/>
      <c r="M36" s="36"/>
      <c r="N36" s="36"/>
    </row>
    <row r="37" spans="2:14" x14ac:dyDescent="0.25">
      <c r="B37" s="55"/>
      <c r="C37" s="56"/>
      <c r="D37" s="56"/>
      <c r="E37" s="57"/>
      <c r="F37" s="41"/>
      <c r="G37" s="55"/>
      <c r="H37" s="56"/>
      <c r="I37" s="56"/>
      <c r="J37" s="56"/>
      <c r="K37" s="56"/>
      <c r="L37" s="57"/>
      <c r="M37" s="36"/>
      <c r="N37" s="36"/>
    </row>
    <row r="38" spans="2:14" x14ac:dyDescent="0.25">
      <c r="B38" s="55"/>
      <c r="C38" s="56"/>
      <c r="D38" s="56"/>
      <c r="E38" s="57"/>
      <c r="F38" s="41"/>
      <c r="G38" s="55"/>
      <c r="H38" s="56"/>
      <c r="I38" s="56"/>
      <c r="J38" s="56"/>
      <c r="K38" s="56"/>
      <c r="L38" s="57"/>
      <c r="M38" s="36"/>
      <c r="N38" s="36"/>
    </row>
    <row r="39" spans="2:14" x14ac:dyDescent="0.25">
      <c r="B39" s="55"/>
      <c r="C39" s="56"/>
      <c r="D39" s="56"/>
      <c r="E39" s="57"/>
      <c r="F39" s="41"/>
      <c r="G39" s="55"/>
      <c r="H39" s="56"/>
      <c r="I39" s="56"/>
      <c r="J39" s="56"/>
      <c r="K39" s="56"/>
      <c r="L39" s="57"/>
      <c r="M39" s="36"/>
      <c r="N39" s="36"/>
    </row>
    <row r="40" spans="2:14" ht="15.75" thickBot="1" x14ac:dyDescent="0.3">
      <c r="B40" s="58"/>
      <c r="C40" s="59"/>
      <c r="D40" s="59"/>
      <c r="E40" s="60"/>
      <c r="F40" s="41"/>
      <c r="G40" s="58"/>
      <c r="H40" s="59"/>
      <c r="I40" s="59"/>
      <c r="J40" s="59"/>
      <c r="K40" s="59"/>
      <c r="L40" s="60"/>
      <c r="M40" s="36"/>
      <c r="N40" s="36"/>
    </row>
    <row r="41" spans="2:14" x14ac:dyDescent="0.25"/>
  </sheetData>
  <sheetProtection algorithmName="SHA-512" hashValue="ER/jzgyc5/W6apX+jg6xuR9R+tqx9KlTTpKA3XsLnIYz15o6v50n1XggfrObV/seLN2nEpxbyYHcVnx3kHYhOg==" saltValue="vBb5NgNSOc48RexIl+JrRw==" spinCount="100000" sheet="1" objects="1" scenarios="1"/>
  <mergeCells count="15">
    <mergeCell ref="B34:E40"/>
    <mergeCell ref="G34:L34"/>
    <mergeCell ref="G35:L40"/>
    <mergeCell ref="B3:E3"/>
    <mergeCell ref="B16:E22"/>
    <mergeCell ref="G16:L16"/>
    <mergeCell ref="G17:L22"/>
    <mergeCell ref="B25:E31"/>
    <mergeCell ref="G25:L25"/>
    <mergeCell ref="G26:L31"/>
    <mergeCell ref="H4:L4"/>
    <mergeCell ref="B7:E13"/>
    <mergeCell ref="G8:L13"/>
    <mergeCell ref="G7:L7"/>
    <mergeCell ref="B4:E4"/>
  </mergeCells>
  <dataValidations disablePrompts="1" count="1">
    <dataValidation type="list" allowBlank="1" showInputMessage="1" showErrorMessage="1" sqref="N11 N8" xr:uid="{EE137FF5-D36F-4D44-8D01-F405C9272C04}">
      <formula1>"S,N"</formula1>
    </dataValidation>
  </dataValidation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9C578-190E-450C-8D54-DF238D833F0B}">
  <dimension ref="A1:AH203"/>
  <sheetViews>
    <sheetView showGridLines="0" view="pageBreakPreview" topLeftCell="A55" zoomScale="80" zoomScaleNormal="80" zoomScaleSheetLayoutView="80" workbookViewId="0">
      <selection activeCell="D96" sqref="D96"/>
    </sheetView>
  </sheetViews>
  <sheetFormatPr defaultRowHeight="15" outlineLevelCol="1" x14ac:dyDescent="0.25"/>
  <cols>
    <col min="1" max="1" width="9.140625" customWidth="1"/>
    <col min="2" max="2" width="7.7109375" customWidth="1"/>
    <col min="3" max="3" width="57.85546875" style="36" customWidth="1"/>
    <col min="4" max="4" width="33" style="36" customWidth="1"/>
    <col min="5" max="5" width="19.140625" customWidth="1"/>
    <col min="8" max="8" width="23.140625" bestFit="1" customWidth="1"/>
    <col min="10" max="10" width="3.85546875" hidden="1" customWidth="1" outlineLevel="1"/>
    <col min="11" max="11" width="4.85546875" hidden="1" customWidth="1" outlineLevel="1"/>
    <col min="12" max="12" width="16.5703125" hidden="1" customWidth="1" outlineLevel="1"/>
    <col min="13" max="26" width="6.5703125" hidden="1" customWidth="1" outlineLevel="1"/>
    <col min="27" max="27" width="11" hidden="1" customWidth="1" outlineLevel="1"/>
    <col min="28" max="28" width="21.140625" hidden="1" customWidth="1" outlineLevel="1"/>
    <col min="29" max="29" width="14" hidden="1" customWidth="1" outlineLevel="1"/>
    <col min="30" max="30" width="27.7109375" hidden="1" customWidth="1" outlineLevel="1"/>
    <col min="31" max="31" width="14" hidden="1" customWidth="1" outlineLevel="1"/>
    <col min="32" max="32" width="9.42578125" hidden="1" customWidth="1" outlineLevel="1"/>
    <col min="33" max="33" width="9.140625" hidden="1" customWidth="1" outlineLevel="1"/>
    <col min="34" max="34" width="9.140625" collapsed="1"/>
  </cols>
  <sheetData>
    <row r="1" spans="1:32" ht="16.5" customHeight="1" x14ac:dyDescent="0.25">
      <c r="AB1" s="30" t="s">
        <v>5</v>
      </c>
      <c r="AC1" s="11" t="str">
        <f>IF(H7="S",IF($H$4="S",SUBSTITUTE(Main!B4," ",""),SUBSTITUTE(SUBSTITUTE(SUBSTITUTE(SUBSTITUTE(SUBSTITUTE(SUBSTITUTE(SUBSTITUTE(SUBSTITUTE(SUBSTITUTE(SUBSTITUTE(SUBSTITUTE(SUBSTITUTE(SUBSTITUTE(SUBSTITUTE(Main!B4," ",""),"ã","a"),"á","a"),"à","a"),"â","a"),"é","e"),"ê","e"),"í","i"),"ó","o"),"õ","o"),"ô","o"),"ú","u"),"ü","u"),"ç","c")),IF($H$4="S",SUBSTITUTE(Main!B4," ","*"),SUBSTITUTE(SUBSTITUTE(SUBSTITUTE(SUBSTITUTE(SUBSTITUTE(SUBSTITUTE(SUBSTITUTE(SUBSTITUTE(SUBSTITUTE(SUBSTITUTE(SUBSTITUTE(SUBSTITUTE(SUBSTITUTE(SUBSTITUTE(Main!B4," ","*"),"ã","a"),"á","a"),"à","a"),"â","a"),"é","e"),"ê","e"),"í","i"),"ó","o"),"õ","o"),"ô","o"),"ú","u"),"ü","u"),"ç","c")))</f>
        <v>Ometodomain</v>
      </c>
      <c r="AD1" s="12"/>
      <c r="AE1" s="12"/>
      <c r="AF1" s="13"/>
    </row>
    <row r="2" spans="1:32" ht="7.5" customHeight="1" thickBot="1" x14ac:dyDescent="0.3">
      <c r="AB2" s="14"/>
      <c r="AF2" s="15"/>
    </row>
    <row r="3" spans="1:32" ht="28.5" customHeight="1" thickBot="1" x14ac:dyDescent="0.3">
      <c r="A3" s="21" t="s">
        <v>1</v>
      </c>
      <c r="B3" s="21" t="s">
        <v>3</v>
      </c>
      <c r="C3" s="37" t="s">
        <v>17</v>
      </c>
      <c r="D3" s="37" t="s">
        <v>15</v>
      </c>
      <c r="E3" s="22" t="s">
        <v>18</v>
      </c>
      <c r="F3" s="22" t="s">
        <v>19</v>
      </c>
      <c r="H3" s="32" t="s">
        <v>20</v>
      </c>
      <c r="J3" s="31" t="s">
        <v>6</v>
      </c>
      <c r="K3" s="31" t="s">
        <v>7</v>
      </c>
      <c r="L3" s="31" t="s">
        <v>2</v>
      </c>
      <c r="AB3" s="23" t="s">
        <v>4</v>
      </c>
      <c r="AC3" s="29">
        <f>IF(AC4&gt;1,MAX(K:K),0)</f>
        <v>1</v>
      </c>
      <c r="AD3" s="16" t="str">
        <f>IF(AND(AC4&gt;1,AC3=0),"Não Localizado",IF(OR(AC1="0",AC4=0),"Inserir Uma frase ",IF(OR(AC3&gt;4,AC4=1),"Seja mais especifico!!!",IF(AND(AC4&gt;1,AC3=1),"Foi Localizada uma Questão",IF(AND(AC4&gt;1,AC3&gt;1),"Foram Localizadas "&amp;AC3&amp;" Questões","")))))</f>
        <v>Foi Localizada uma Questão</v>
      </c>
      <c r="AF3" s="15"/>
    </row>
    <row r="4" spans="1:32" ht="17.25" thickBot="1" x14ac:dyDescent="0.35">
      <c r="A4">
        <v>1</v>
      </c>
      <c r="B4" s="1" t="str">
        <f>K4</f>
        <v/>
      </c>
      <c r="C4" s="45" t="s">
        <v>46</v>
      </c>
      <c r="D4" s="48" t="s">
        <v>37</v>
      </c>
      <c r="E4" t="s">
        <v>21</v>
      </c>
      <c r="H4" s="33" t="str">
        <f>Main!N11</f>
        <v>N</v>
      </c>
      <c r="J4" s="3" t="str">
        <f>IF(ISNUMBER(SEARCH($AC$1,L4)),1,"")</f>
        <v/>
      </c>
      <c r="K4" s="4" t="str">
        <f>IF(ISNUMBER(J4),_xlfn.RANK.EQ(J4,$J$4:$J$203,0)+COUNTIF($J$4:J4,J4)-1,"")</f>
        <v/>
      </c>
      <c r="L4" s="5" t="str">
        <f>IF($H$4="S",SUBSTITUTE(C4," ",""),SUBSTITUTE(SUBSTITUTE(SUBSTITUTE(SUBSTITUTE(SUBSTITUTE(SUBSTITUTE(SUBSTITUTE(SUBSTITUTE(SUBSTITUTE(SUBSTITUTE(SUBSTITUTE(SUBSTITUTE(SUBSTITUTE(SUBSTITUTE(C4," ",""),"ã","a"),"á","a"),"à","a"),"â","a"),"é","e"),"ê","e"),"í","i"),"ó","o"),"õ","o"),"ô","o"),"ú","u"),"ü","u"),"ç","c"))</f>
        <v>Atravesdomecanismodesobrecarga(overloading),doismetodosdeumaclassepodemteromesmonome,desdequesuasassinaturassejamdiferentes.Talsituacaonaogeraconflito,poisocompiladorecapazdedetectarqualmetododeveserescolhidoapartirdaanalisedostiposdosargumentosdometodo.”</v>
      </c>
      <c r="AB4" s="23" t="s">
        <v>16</v>
      </c>
      <c r="AC4" s="24">
        <f>LEN(AC1)</f>
        <v>11</v>
      </c>
      <c r="AF4" s="15"/>
    </row>
    <row r="5" spans="1:32" ht="17.25" thickBot="1" x14ac:dyDescent="0.35">
      <c r="A5">
        <v>2</v>
      </c>
      <c r="B5" s="1" t="str">
        <f t="shared" ref="B5:B68" si="0">K5</f>
        <v/>
      </c>
      <c r="C5" s="45" t="s">
        <v>28</v>
      </c>
      <c r="D5" s="48" t="s">
        <v>38</v>
      </c>
      <c r="E5" t="s">
        <v>21</v>
      </c>
      <c r="J5" s="6" t="str">
        <f t="shared" ref="J5:J203" si="1">IF(ISNUMBER(SEARCH($AC$1,L5)),1,"")</f>
        <v/>
      </c>
      <c r="K5" s="2" t="str">
        <f>IF(ISNUMBER(J5),_xlfn.RANK.EQ(J5,$J$4:$J$203,0)+COUNTIF($J$4:J5,J5)-1,"")</f>
        <v/>
      </c>
      <c r="L5" s="7" t="str">
        <f t="shared" ref="L5:L68" si="2">IF($H$4="S",SUBSTITUTE(C5," ",""),SUBSTITUTE(SUBSTITUTE(SUBSTITUTE(SUBSTITUTE(SUBSTITUTE(SUBSTITUTE(SUBSTITUTE(SUBSTITUTE(SUBSTITUTE(SUBSTITUTE(SUBSTITUTE(SUBSTITUTE(SUBSTITUTE(SUBSTITUTE(C5," ",""),"ã","a"),"á","a"),"à","a"),"â","a"),"é","e"),"ê","e"),"í","i"),"ó","o"),"õ","o"),"ô","o"),"ú","u"),"ü","u"),"ç","c"))</f>
        <v>Umvetoreumaestruturaquepossuiapenasumatipagemprimitivacomprofundidade‘n’,podendoarmazenardiversosdadosdomesmotipo.Eleeusadopararepresentarestruturasestaticaseumadassuasprincipaisvantagenseapossibilidadedesaberaquantidadedoselementoseaposicaoondecadaumseencontraarmazenado.</v>
      </c>
      <c r="AB5" s="14"/>
      <c r="AF5" s="15"/>
    </row>
    <row r="6" spans="1:32" ht="16.5" x14ac:dyDescent="0.3">
      <c r="A6">
        <v>3</v>
      </c>
      <c r="B6" s="1" t="str">
        <f t="shared" si="0"/>
        <v/>
      </c>
      <c r="C6" s="45" t="s">
        <v>29</v>
      </c>
      <c r="D6" s="48" t="s">
        <v>39</v>
      </c>
      <c r="E6" t="s">
        <v>21</v>
      </c>
      <c r="H6" s="32" t="s">
        <v>23</v>
      </c>
      <c r="J6" s="6" t="str">
        <f t="shared" si="1"/>
        <v/>
      </c>
      <c r="K6" s="2" t="str">
        <f>IF(ISNUMBER(J6),_xlfn.RANK.EQ(J6,$J$4:$J$203,0)+COUNTIF($J$4:J6,J6)-1,"")</f>
        <v/>
      </c>
      <c r="L6" s="7" t="str">
        <f t="shared" si="2"/>
        <v>EmJavaeoutraslinguagensdeprogramacaoorientadaaobjetos,paraestruturaroprojeto,devemostrabalharcompacotese,mesmoquenaodeclarado,todocodigoficaraemumpacotedefault.Criardiferentespacotes,alemdebeneficiarodesenvolvimento,facilitaalocalizacaodetiposeevitaconflitosdenomes.</v>
      </c>
      <c r="AB6" s="14"/>
      <c r="AF6" s="15"/>
    </row>
    <row r="7" spans="1:32" ht="17.25" thickBot="1" x14ac:dyDescent="0.35">
      <c r="A7">
        <v>4</v>
      </c>
      <c r="B7" s="1" t="str">
        <f t="shared" si="0"/>
        <v/>
      </c>
      <c r="C7" s="47" t="s">
        <v>30</v>
      </c>
      <c r="D7" s="48" t="s">
        <v>40</v>
      </c>
      <c r="E7" t="s">
        <v>21</v>
      </c>
      <c r="H7" s="33" t="str">
        <f>Main!N8</f>
        <v>S</v>
      </c>
      <c r="J7" s="6" t="str">
        <f t="shared" si="1"/>
        <v/>
      </c>
      <c r="K7" s="2" t="str">
        <f>IF(ISNUMBER(J7),_xlfn.RANK.EQ(J7,$J$4:$J$203,0)+COUNTIF($J$4:J7,J7)-1,"")</f>
        <v/>
      </c>
      <c r="L7" s="7" t="str">
        <f t="shared" si="2"/>
        <v>Ojogodedamaseumjogodetabuleiromuitopopular,quepossuidiversasregrasdependendodalocalidade.Seutabuleiropossuiformato8x8,com64casasquevariamentrepretasebrancas.Umadascaracteristicasdotabuleirosaoasduasgrandeslinhastransversaisquevaodeumapontaaoutra.Alinhatransversaldaesquerdaepretaeadadireitaebranca.</v>
      </c>
      <c r="AB7" s="23" t="s">
        <v>12</v>
      </c>
      <c r="AC7" s="24" t="s">
        <v>13</v>
      </c>
      <c r="AD7" s="24" t="s">
        <v>14</v>
      </c>
      <c r="AE7" s="24" t="s">
        <v>15</v>
      </c>
      <c r="AF7" s="28" t="s">
        <v>15</v>
      </c>
    </row>
    <row r="8" spans="1:32" ht="16.5" x14ac:dyDescent="0.3">
      <c r="A8">
        <v>5</v>
      </c>
      <c r="B8" s="1" t="str">
        <f t="shared" si="0"/>
        <v/>
      </c>
      <c r="C8" s="45" t="s">
        <v>31</v>
      </c>
      <c r="D8" s="48" t="s">
        <v>41</v>
      </c>
      <c r="E8" t="s">
        <v>21</v>
      </c>
      <c r="J8" s="6" t="str">
        <f t="shared" si="1"/>
        <v/>
      </c>
      <c r="K8" s="2" t="str">
        <f>IF(ISNUMBER(J8),_xlfn.RANK.EQ(J8,$J$4:$J$203,0)+COUNTIF($J$4:J8,J8)-1,"")</f>
        <v/>
      </c>
      <c r="L8" s="7" t="str">
        <f t="shared" si="2"/>
        <v>Todaclassetemummetodoespecialdenominadoconstrutor.Eleeconsideradoespecialporpossuircaracteristicasdiferentesdosdemaismetodoseeutilizadoparacriarumobjeto,queeumainstanciadaclasseaqualelepertence.Considerandoessasinformacoeseoconteudoestudadosobreconstrutoreseapalavra-chave“this”,analiseasafirmativasaseguireassinaleVparaa(s)verdadeira(s)eFparaa(s)falsa(s):</v>
      </c>
      <c r="AB8" s="25">
        <f>IF($AC$4&gt;1,"1","-")*1</f>
        <v>1</v>
      </c>
      <c r="AC8" s="24" t="s">
        <v>8</v>
      </c>
      <c r="AD8" s="17" t="str">
        <f>IFERROR(VLOOKUP(AB8,B:G,2,FALSE),"")</f>
        <v>O método main, quando declarado em uma classe Java, possibilita a inicialização da aplicação por meio dele. Por ser um método padrão, ele possui a declaração padrão, mas o que muda é o conteúdo que temos dentro de seu escopo. Considerando essas informações e o conteúdo estudado sobre métodos, analise as afirmativas a seguir:</v>
      </c>
      <c r="AE8" s="17" t="str">
        <f>IFERROR(VLOOKUP(AB8,B:G,3,FALSE),"")</f>
        <v>II e IV.</v>
      </c>
      <c r="AF8" s="18" t="str">
        <f>IFERROR(VLOOKUP(AB8,B:G,4,FALSE),"")</f>
        <v xml:space="preserve"> </v>
      </c>
    </row>
    <row r="9" spans="1:32" ht="16.5" x14ac:dyDescent="0.3">
      <c r="A9">
        <v>6</v>
      </c>
      <c r="B9" s="1" t="str">
        <f t="shared" si="0"/>
        <v/>
      </c>
      <c r="C9" s="45" t="s">
        <v>32</v>
      </c>
      <c r="D9" s="48" t="s">
        <v>42</v>
      </c>
      <c r="E9" t="s">
        <v>21</v>
      </c>
      <c r="J9" s="6" t="str">
        <f t="shared" si="1"/>
        <v/>
      </c>
      <c r="K9" s="2" t="str">
        <f>IF(ISNUMBER(J9),_xlfn.RANK.EQ(J9,$J$4:$J$203,0)+COUNTIF($J$4:J9,J9)-1,"")</f>
        <v/>
      </c>
      <c r="L9" s="7" t="str">
        <f t="shared" si="2"/>
        <v>Umtabuleirodexadrezpossui8x8decasas,variandoentrepretasebrancas.Umadascaracteristicasdotabuleiroeaexistenciadeduasgrandeslinhastransversaisquevaodeumapontaaoutra.Alinhatransversaldaesquerdaepretaeadadireitaebranca.Emboraodesenvolvimentodotabuleiropossaseraplicadoemumvetor,tambemepossivelaplica-loemumamatriz.Nocasodeumamatriz,suadeclaracaoseriamatriz[8][8].Pensandoemtermosdecor,paraidentificarqueumacasaepretaarmazenariamos1e,parabranco,0.</v>
      </c>
      <c r="AB9" s="25">
        <f>IF($AC$4&gt;1,"2","-")*1</f>
        <v>2</v>
      </c>
      <c r="AC9" s="24" t="s">
        <v>9</v>
      </c>
      <c r="AD9" s="17" t="str">
        <f>IFERROR(VLOOKUP(AB9,B:G,2,FALSE),"")</f>
        <v/>
      </c>
      <c r="AE9" s="17" t="str">
        <f>IFERROR(VLOOKUP(AB9,B:G,3,FALSE),"")</f>
        <v/>
      </c>
      <c r="AF9" s="18" t="str">
        <f>IFERROR(VLOOKUP(AB9,B:G,4,FALSE),"")</f>
        <v/>
      </c>
    </row>
    <row r="10" spans="1:32" ht="16.5" x14ac:dyDescent="0.3">
      <c r="A10">
        <v>7</v>
      </c>
      <c r="B10" s="1" t="str">
        <f t="shared" si="0"/>
        <v/>
      </c>
      <c r="C10" s="47" t="s">
        <v>33</v>
      </c>
      <c r="D10" s="48" t="s">
        <v>43</v>
      </c>
      <c r="E10" t="s">
        <v>21</v>
      </c>
      <c r="J10" s="6" t="str">
        <f t="shared" si="1"/>
        <v/>
      </c>
      <c r="K10" s="2" t="str">
        <f>IF(ISNUMBER(J10),_xlfn.RANK.EQ(J10,$J$4:$J$203,0)+COUNTIF($J$4:J10,J10)-1,"")</f>
        <v/>
      </c>
      <c r="L10" s="7" t="str">
        <f t="shared" si="2"/>
        <v>Aodeclararatributosemumaclasse,podemosinseriromodificadordeacesso(quepodeserpublic,protected,private)ounaodeclarar–nestecaso,seraomodificadordefault.Issoimpactaradiretamentenaformadecomoseacessaraosatributos.</v>
      </c>
      <c r="AB10" s="25">
        <f>IF($AC$4&gt;1,"3","-")*1</f>
        <v>3</v>
      </c>
      <c r="AC10" s="24" t="s">
        <v>10</v>
      </c>
      <c r="AD10" s="17" t="str">
        <f>IFERROR(VLOOKUP(AB10,B:G,2,FALSE),"")</f>
        <v/>
      </c>
      <c r="AE10" s="17" t="str">
        <f>IFERROR(VLOOKUP(AB10,B:G,3,FALSE),"")</f>
        <v/>
      </c>
      <c r="AF10" s="18" t="str">
        <f>IFERROR(VLOOKUP(AB10,B:G,4,FALSE),"")</f>
        <v/>
      </c>
    </row>
    <row r="11" spans="1:32" ht="17.25" thickBot="1" x14ac:dyDescent="0.35">
      <c r="A11">
        <v>8</v>
      </c>
      <c r="B11" s="1" t="str">
        <f t="shared" si="0"/>
        <v/>
      </c>
      <c r="C11" s="45" t="s">
        <v>34</v>
      </c>
      <c r="D11" s="48" t="s">
        <v>44</v>
      </c>
      <c r="E11" t="s">
        <v>21</v>
      </c>
      <c r="J11" s="6" t="str">
        <f t="shared" si="1"/>
        <v/>
      </c>
      <c r="K11" s="2" t="str">
        <f>IF(ISNUMBER(J11),_xlfn.RANK.EQ(J11,$J$4:$J$203,0)+COUNTIF($J$4:J11,J11)-1,"")</f>
        <v/>
      </c>
      <c r="L11" s="7" t="str">
        <f t="shared" si="2"/>
        <v>Emprogramacaoorientadaaobjetos,asclassessaoescritasseguindoregrasdalinguageme,normalmente,possuemestado(quesaoosatributos)ecomportamento(quesaoosmetodos).Segundoaconvencaodecodigos,emJavaosnomesdasclassessaodeclaradosusandoopadraoUpperCamelCase.</v>
      </c>
      <c r="AB11" s="26">
        <f>IF($AC$4&gt;1,"4","-")*1</f>
        <v>4</v>
      </c>
      <c r="AC11" s="27" t="s">
        <v>11</v>
      </c>
      <c r="AD11" s="19" t="str">
        <f>IFERROR(VLOOKUP(AB11,B:G,2,FALSE),"")</f>
        <v/>
      </c>
      <c r="AE11" s="19" t="str">
        <f>IFERROR(VLOOKUP(AB11,B:G,3,FALSE),"")</f>
        <v/>
      </c>
      <c r="AF11" s="20" t="str">
        <f>IFERROR(VLOOKUP(AB11,B:G,4,FALSE),"")</f>
        <v/>
      </c>
    </row>
    <row r="12" spans="1:32" ht="16.5" x14ac:dyDescent="0.3">
      <c r="A12">
        <v>9</v>
      </c>
      <c r="B12" s="1" t="str">
        <f t="shared" si="0"/>
        <v/>
      </c>
      <c r="C12" s="45" t="s">
        <v>35</v>
      </c>
      <c r="D12" s="48" t="s">
        <v>27</v>
      </c>
      <c r="E12" t="s">
        <v>21</v>
      </c>
      <c r="J12" s="6" t="str">
        <f t="shared" si="1"/>
        <v/>
      </c>
      <c r="K12" s="2" t="str">
        <f>IF(ISNUMBER(J12),_xlfn.RANK.EQ(J12,$J$4:$J$203,0)+COUNTIF($J$4:J12,J12)-1,"")</f>
        <v/>
      </c>
      <c r="L12" s="7" t="str">
        <f t="shared" si="2"/>
        <v>Atributossaoascaracteristicasdeumobjetoquerepresentamumdadoouinformacaodeestadodoobjeto,sendoquecadaobjetopossuiseupropriovalor.Alemdisso,todoatributoemJavaprecisadeumtipo,tendoemvistaqueJavaeumalinguagemfortementetipada.Avisibilidadedoatributoedeterminadapelomodificadordeacesso.</v>
      </c>
    </row>
    <row r="13" spans="1:32" ht="16.5" x14ac:dyDescent="0.3">
      <c r="A13">
        <v>10</v>
      </c>
      <c r="B13" s="1" t="str">
        <f t="shared" si="0"/>
        <v/>
      </c>
      <c r="C13" s="45" t="s">
        <v>36</v>
      </c>
      <c r="D13" s="48" t="s">
        <v>45</v>
      </c>
      <c r="E13" t="s">
        <v>21</v>
      </c>
      <c r="J13" s="6" t="str">
        <f t="shared" si="1"/>
        <v/>
      </c>
      <c r="K13" s="2" t="str">
        <f>IF(ISNUMBER(J13),_xlfn.RANK.EQ(J13,$J$4:$J$203,0)+COUNTIF($J$4:J13,J13)-1,"")</f>
        <v/>
      </c>
      <c r="L13" s="7" t="str">
        <f t="shared" si="2"/>
        <v>Adeclaracaodeummetodocomumdevesercompostapormodificadordeacesso,modificadorstatic(senecessario),tipoderetorno,nomedometodoeseusparametros,quepodemsernenhumouvarios,dependendodanecessidadeedoqueometodoiraexecutar.Osmetodostemescopo,queetudoaquiloqueestadentrodesuaschaves.</v>
      </c>
    </row>
    <row r="14" spans="1:32" ht="16.5" x14ac:dyDescent="0.3">
      <c r="A14">
        <v>11</v>
      </c>
      <c r="B14" s="1" t="str">
        <f t="shared" si="0"/>
        <v/>
      </c>
      <c r="C14" s="45" t="s">
        <v>47</v>
      </c>
      <c r="D14" s="48" t="s">
        <v>51</v>
      </c>
      <c r="E14" t="s">
        <v>21</v>
      </c>
      <c r="J14" s="6" t="str">
        <f t="shared" si="1"/>
        <v/>
      </c>
      <c r="K14" s="2" t="str">
        <f>IF(ISNUMBER(J14),_xlfn.RANK.EQ(J14,$J$4:$J$203,0)+COUNTIF($J$4:J14,J14)-1,"")</f>
        <v/>
      </c>
      <c r="L14" s="7" t="str">
        <f t="shared" si="2"/>
        <v>Oconstrutoreummetodoespecialquepossuiparticularidadesdisponiveisapenasparaessetipodemetodo.Suacriacaoexplicitasoenecessariadiantedanecessidadedeinicializarvariaveisouchamarmetodosparaseremexecutadosantesdequalqueroutraacaoenvolvendooobjetoqueseracriado.</v>
      </c>
    </row>
    <row r="15" spans="1:32" ht="16.5" x14ac:dyDescent="0.3">
      <c r="A15">
        <v>12</v>
      </c>
      <c r="B15" s="1" t="str">
        <f t="shared" si="0"/>
        <v/>
      </c>
      <c r="C15" s="45" t="s">
        <v>48</v>
      </c>
      <c r="D15" s="48" t="s">
        <v>52</v>
      </c>
      <c r="E15" t="s">
        <v>21</v>
      </c>
      <c r="J15" s="6" t="str">
        <f t="shared" si="1"/>
        <v/>
      </c>
      <c r="K15" s="2" t="str">
        <f>IF(ISNUMBER(J15),_xlfn.RANK.EQ(J15,$J$4:$J$203,0)+COUNTIF($J$4:J15,J15)-1,"")</f>
        <v/>
      </c>
      <c r="L15" s="7" t="str">
        <f t="shared" si="2"/>
        <v>Umamatrizeumaestruturacompostahomogeneaquepossui,nominimo,duasdimensoes.Nessecaso,aquantidadededimensoespodevariardependendodalinguagemdeprogramacao.Amatriz,assimcomoovetor,possuiumatipagem.Alemdisso,basicamentetodasaspropriedadesdevetorcabememmatriz,masemescalamaior.Ouseja,enquantoovetorpossuiapenasumadimensao,amatrizpossuideduasate‘n’dimensoeseacadadimensaohaumcolchete“[]”pararepresenta-la.</v>
      </c>
    </row>
    <row r="16" spans="1:32" ht="16.5" x14ac:dyDescent="0.3">
      <c r="A16">
        <v>13</v>
      </c>
      <c r="B16" s="1" t="str">
        <f t="shared" si="0"/>
        <v/>
      </c>
      <c r="C16" s="45" t="s">
        <v>49</v>
      </c>
      <c r="D16" s="48" t="s">
        <v>53</v>
      </c>
      <c r="E16" t="s">
        <v>21</v>
      </c>
      <c r="J16" s="6" t="str">
        <f t="shared" si="1"/>
        <v/>
      </c>
      <c r="K16" s="2" t="str">
        <f>IF(ISNUMBER(J16),_xlfn.RANK.EQ(J16,$J$4:$J$203,0)+COUNTIF($J$4:J16,J16)-1,"")</f>
        <v/>
      </c>
      <c r="L16" s="7" t="str">
        <f t="shared" si="2"/>
        <v>Assimcomoosatributos,osmetodostambempodemserdeclaradoscommodificadorstatic,quepermiteoacessoaometodosemanecessidadedeinstanciaroobjeto.Esseeummetododeclasse,naodeobjetoe,geralmente,osmetodossaodeclaradoscomostaticpararealizarservicosqueindependemdeumobjeto–porexemplo,realizaralgumcalculoentrevalores.</v>
      </c>
    </row>
    <row r="17" spans="1:12" ht="16.5" x14ac:dyDescent="0.3">
      <c r="A17">
        <v>14</v>
      </c>
      <c r="B17" s="1" t="str">
        <f t="shared" si="0"/>
        <v/>
      </c>
      <c r="C17" s="45" t="s">
        <v>50</v>
      </c>
      <c r="D17" s="48" t="s">
        <v>54</v>
      </c>
      <c r="E17" t="s">
        <v>21</v>
      </c>
      <c r="J17" s="6" t="str">
        <f t="shared" si="1"/>
        <v/>
      </c>
      <c r="K17" s="2" t="str">
        <f>IF(ISNUMBER(J17),_xlfn.RANK.EQ(J17,$J$4:$J$203,0)+COUNTIF($J$4:J17,J17)-1,"")</f>
        <v/>
      </c>
      <c r="L17" s="7" t="str">
        <f t="shared" si="2"/>
        <v>Objetosdeestruturaecomportamentoidenticossaodescritoscomopertencendoaumaclasse,detalformaqueadescricaodesuaspropriedadespodeserfeitadeumasovez,deformaconcisa,independentementedonumerodeobjetosidenticosemtermosdeestruturaecomportamentoquepossamexistiremumaaplicacao.</v>
      </c>
    </row>
    <row r="18" spans="1:12" ht="16.5" x14ac:dyDescent="0.3">
      <c r="A18">
        <v>15</v>
      </c>
      <c r="B18" s="1">
        <f t="shared" si="0"/>
        <v>1</v>
      </c>
      <c r="C18" s="45" t="s">
        <v>55</v>
      </c>
      <c r="D18" s="45" t="s">
        <v>56</v>
      </c>
      <c r="E18" t="s">
        <v>21</v>
      </c>
      <c r="J18" s="6">
        <f t="shared" si="1"/>
        <v>1</v>
      </c>
      <c r="K18" s="2">
        <f>IF(ISNUMBER(J18),_xlfn.RANK.EQ(J18,$J$4:$J$203,0)+COUNTIF($J$4:J18,J18)-1,"")</f>
        <v>1</v>
      </c>
      <c r="L18" s="7" t="str">
        <f t="shared" si="2"/>
        <v>Ometodomain,quandodeclaradoemumaclasseJava,possibilitaainicializacaodaaplicacaopormeiodele.Porserummetodopadrao,elepossuiadeclaracaopadrao,masoquemudaeoconteudoquetemosdentrodeseuescopo.Considerandoessasinformacoeseoconteudoestudadosobremetodos,analiseasafirmativasaseguir:</v>
      </c>
    </row>
    <row r="19" spans="1:12" ht="16.5" x14ac:dyDescent="0.3">
      <c r="A19">
        <v>16</v>
      </c>
      <c r="B19" s="1" t="str">
        <f t="shared" si="0"/>
        <v/>
      </c>
      <c r="C19" s="45" t="s">
        <v>57</v>
      </c>
      <c r="D19" s="49" t="s">
        <v>66</v>
      </c>
      <c r="E19" t="s">
        <v>21</v>
      </c>
      <c r="J19" s="6" t="str">
        <f t="shared" si="1"/>
        <v/>
      </c>
      <c r="K19" s="2" t="str">
        <f>IF(ISNUMBER(J19),_xlfn.RANK.EQ(J19,$J$4:$J$203,0)+COUNTIF($J$4:J19,J19)-1,"")</f>
        <v/>
      </c>
      <c r="L19" s="7" t="str">
        <f t="shared" si="2"/>
        <v>Aslinguagensorientadasaobjetos,comoJava,possueminstrucoesquebuscamsimularaspectosdavidareal,transformandocadaitemementidadescomputaveisnasquaissaodenominadasclasses.Essasentidadespossuemacoesque,naprogramacao,chamamosdefuncoesoumetodos,alemdepropriedadesdenominadasdeatributosouvariaveis,masque,namemoria,transformam-seemconjuntodeinstrucoes. </v>
      </c>
    </row>
    <row r="20" spans="1:12" ht="16.5" x14ac:dyDescent="0.3">
      <c r="A20">
        <v>17</v>
      </c>
      <c r="B20" s="1" t="str">
        <f t="shared" si="0"/>
        <v/>
      </c>
      <c r="C20" s="45" t="s">
        <v>58</v>
      </c>
      <c r="D20" s="49" t="s">
        <v>67</v>
      </c>
      <c r="E20" t="s">
        <v>21</v>
      </c>
      <c r="J20" s="6" t="str">
        <f t="shared" si="1"/>
        <v/>
      </c>
      <c r="K20" s="2" t="str">
        <f>IF(ISNUMBER(J20),_xlfn.RANK.EQ(J20,$J$4:$J$203,0)+COUNTIF($J$4:J20,J20)-1,"")</f>
        <v/>
      </c>
      <c r="L20" s="7" t="str">
        <f t="shared" si="2"/>
        <v>Emgeral,osprogramascontemdadosarmazenadosquepodemcorresponderatiposdiversosdeacordocomanecessidade.Sendoassim,cadadadopossuiumformatoeumaregraespecifica,considerandooqueseraalocadoemmemoria.Nessecaso,epensadoquetipodecaracteres,letrasenumerospodemserusadosnaclassificacaoCadeia.Paradadosquepodemassumirapenasdoisvalores,comoporexemplo“Verdadeiro”e“Falso”,otipomaisutilizadoeoLogico.</v>
      </c>
    </row>
    <row r="21" spans="1:12" ht="16.5" x14ac:dyDescent="0.3">
      <c r="A21">
        <v>18</v>
      </c>
      <c r="B21" s="1" t="str">
        <f t="shared" si="0"/>
        <v/>
      </c>
      <c r="C21" s="45" t="s">
        <v>59</v>
      </c>
      <c r="D21" s="49" t="s">
        <v>68</v>
      </c>
      <c r="E21" t="s">
        <v>21</v>
      </c>
      <c r="J21" s="6" t="str">
        <f t="shared" si="1"/>
        <v/>
      </c>
      <c r="K21" s="2" t="str">
        <f>IF(ISNUMBER(J21),_xlfn.RANK.EQ(J21,$J$4:$J$203,0)+COUNTIF($J$4:J21,J21)-1,"")</f>
        <v/>
      </c>
      <c r="L21" s="7" t="str">
        <f t="shared" si="2"/>
        <v>Dados,informacaoeconhecimentopossuem,nacomputacao,aspectosdiferentesquepodemfazercomqueumaestruturapossasecomportardemaneiradiferenciadadependendodaforma.Porexemplo:odadoeamenorparticuladacomputacaoetrabalhadesdeobinarioateformarumaletraoupalavra.Aposconcluidaessaetapa,organiza-seumconjuntodedadosparaformarumainformacaoapartirdeumafraseouumparagrafo.Oconhecimentoeocruzamentoearelacaoentrediferentesfrases,paragrafosepalavras. </v>
      </c>
    </row>
    <row r="22" spans="1:12" ht="16.5" x14ac:dyDescent="0.3">
      <c r="A22">
        <v>19</v>
      </c>
      <c r="B22" s="1" t="str">
        <f t="shared" si="0"/>
        <v/>
      </c>
      <c r="C22" s="45" t="s">
        <v>60</v>
      </c>
      <c r="D22" s="49" t="s">
        <v>69</v>
      </c>
      <c r="E22" t="s">
        <v>21</v>
      </c>
      <c r="J22" s="6" t="str">
        <f t="shared" si="1"/>
        <v/>
      </c>
      <c r="K22" s="2" t="str">
        <f>IF(ISNUMBER(J22),_xlfn.RANK.EQ(J22,$J$4:$J$203,0)+COUNTIF($J$4:J22,J22)-1,"")</f>
        <v/>
      </c>
      <c r="L22" s="7" t="str">
        <f t="shared" si="2"/>
        <v>Amediadeumconjuntodevaloresnumericosecalculadasomando-setodosestesvaloresedividindo-seoresultadopelonumerodeelementossomados,queeigualaonumerodeelementosdoconjunto,ouseja,amediadennumerosesuasomadivididaporn.Deacordocomadefinicaodemedia,observeabaixoumexemplodealgoritmoquerecebedoisvaloresefornecesuamedia:</v>
      </c>
    </row>
    <row r="23" spans="1:12" ht="16.5" x14ac:dyDescent="0.3">
      <c r="A23">
        <v>20</v>
      </c>
      <c r="B23" s="1" t="str">
        <f t="shared" si="0"/>
        <v/>
      </c>
      <c r="C23" s="45" t="s">
        <v>61</v>
      </c>
      <c r="D23" s="49" t="s">
        <v>70</v>
      </c>
      <c r="E23" t="s">
        <v>21</v>
      </c>
      <c r="J23" s="6" t="str">
        <f t="shared" si="1"/>
        <v/>
      </c>
      <c r="K23" s="2" t="str">
        <f>IF(ISNUMBER(J23),_xlfn.RANK.EQ(J23,$J$4:$J$203,0)+COUNTIF($J$4:J23,J23)-1,"")</f>
        <v/>
      </c>
      <c r="L23" s="7" t="str">
        <f t="shared" si="2"/>
        <v>Aideiadaprogramacaoorientadaaobjetoserepresentarvirtualmenteobjetosreais,considerandoquepossuemestadoecomportamentosemformatodeclasses.Hatambemclassesquepossuemsocomportamentos,semanecessidadedepossuiremestado.Considerandoessasinformacoeseoconteudoestudadosobreintroducaoaorientacaoaobjetos,analiseasafirmativasaseguireassinaleVparaa(s)verdadeira(s)eFparaa(s)falsa(s).</v>
      </c>
    </row>
    <row r="24" spans="1:12" ht="16.5" x14ac:dyDescent="0.3">
      <c r="A24">
        <v>21</v>
      </c>
      <c r="B24" s="1" t="str">
        <f t="shared" si="0"/>
        <v/>
      </c>
      <c r="C24" s="45" t="s">
        <v>82</v>
      </c>
      <c r="D24" s="49" t="s">
        <v>71</v>
      </c>
      <c r="E24" t="s">
        <v>21</v>
      </c>
      <c r="J24" s="6" t="str">
        <f t="shared" si="1"/>
        <v/>
      </c>
      <c r="K24" s="2" t="str">
        <f>IF(ISNUMBER(J24),_xlfn.RANK.EQ(J24,$J$4:$J$203,0)+COUNTIF($J$4:J24,J24)-1,"")</f>
        <v/>
      </c>
      <c r="L24" s="7" t="str">
        <f t="shared" si="2"/>
        <v>Asintaxeconjuntoderegrasepadroesdeumalinguagem)doJavaebaseadaemumpadraodelinguagensdeprogramacaoescriptchamadoECMA262,umpadraoqueoutraslinguagensutilizam.OECMAoperademaneirasimilaraomodocomoumISOouW3Cdefinemnormaseregras.Emboratenhaessepadraoemalgumasplataformas,elepodeserprogramadodemaneiraindividual,comonousodeumaAPIespecificodoSistemaOperacionalMicrosoftWindowsouLinux.Nessecaso,mesmoestandonopadraoECMA,deve-seobedeceraplataformaqueestasendousada.Paraumadeclaracaodevariavel,suainstrucaoepadraoedeveseguirumasequenciaespecificanaordem:Stringnome=“Josue”;</v>
      </c>
    </row>
    <row r="25" spans="1:12" ht="16.5" x14ac:dyDescent="0.3">
      <c r="A25">
        <v>22</v>
      </c>
      <c r="B25" s="1" t="str">
        <f t="shared" si="0"/>
        <v/>
      </c>
      <c r="C25" s="45" t="s">
        <v>62</v>
      </c>
      <c r="D25" s="49" t="s">
        <v>72</v>
      </c>
      <c r="E25" t="s">
        <v>21</v>
      </c>
      <c r="J25" s="6" t="str">
        <f t="shared" si="1"/>
        <v/>
      </c>
      <c r="K25" s="2" t="str">
        <f>IF(ISNUMBER(J25),_xlfn.RANK.EQ(J25,$J$4:$J$203,0)+COUNTIF($J$4:J25,J25)-1,"")</f>
        <v/>
      </c>
      <c r="L25" s="7" t="str">
        <f t="shared" si="2"/>
        <v>UmaclasseemPOOeumconjuntodeinstrucoesque,primeiramente,saoabstraidasdomundoreal.Umasituacaocomoaprimeiraauladeumaescola,porexemplo,podesernomeadacomoAulaPrimeira,PrimeiraAulaouAula1emumaclasseapartirdeumprimeirocontatocomprogramacao.ConformeseaprofundaemPOO,torna-sepossiveltransformaranomenclaturaparavetordeAulaouparaumaCollectiondeAulaemvezdeusarAula1.Deacordocomessaabstracaodeaula,vejaocodigoabaixo:</v>
      </c>
    </row>
    <row r="26" spans="1:12" ht="16.5" x14ac:dyDescent="0.3">
      <c r="A26">
        <v>23</v>
      </c>
      <c r="B26" s="1" t="str">
        <f t="shared" si="0"/>
        <v/>
      </c>
      <c r="C26" s="45" t="s">
        <v>63</v>
      </c>
      <c r="D26" s="49" t="s">
        <v>73</v>
      </c>
      <c r="E26" t="s">
        <v>21</v>
      </c>
      <c r="J26" s="6" t="str">
        <f t="shared" si="1"/>
        <v/>
      </c>
      <c r="K26" s="2" t="str">
        <f>IF(ISNUMBER(J26),_xlfn.RANK.EQ(J26,$J$4:$J$203,0)+COUNTIF($J$4:J26,J26)-1,"")</f>
        <v/>
      </c>
      <c r="L26" s="7" t="str">
        <f t="shared" si="2"/>
        <v>Nomundodeorientacaoaobjetos,assimcomoemoutrasareas,existemterminologiasutilizadasnaslinguagensorientadasaobjetos.Entreasdefinicoesexistentestemosumaquerepresentaosprocessosexecutadosafimderealizaralgumaoperacaorelacionadaaoobjetoaqueelapertence.Elessecomunicampormeiodemensagensquepodemounaoconterdados. </v>
      </c>
    </row>
    <row r="27" spans="1:12" ht="16.5" x14ac:dyDescent="0.3">
      <c r="A27">
        <v>24</v>
      </c>
      <c r="B27" s="1" t="str">
        <f t="shared" si="0"/>
        <v/>
      </c>
      <c r="C27" s="45" t="s">
        <v>64</v>
      </c>
      <c r="D27" s="49" t="s">
        <v>74</v>
      </c>
      <c r="E27" t="s">
        <v>21</v>
      </c>
      <c r="J27" s="6" t="str">
        <f t="shared" si="1"/>
        <v/>
      </c>
      <c r="K27" s="2" t="str">
        <f>IF(ISNUMBER(J27),_xlfn.RANK.EQ(J27,$J$4:$J$203,0)+COUNTIF($J$4:J27,J27)-1,"")</f>
        <v/>
      </c>
      <c r="L27" s="7" t="str">
        <f t="shared" si="2"/>
        <v>Ofluxodeumprogramaebaseadoemoperadoreslogicoselogicosrelacionais.Essesoperadoressaoutilizadosparadirecionarasequenciadecomandos.Elesretornamsempreumvalorbooleanotrueoufalse. </v>
      </c>
    </row>
    <row r="28" spans="1:12" ht="16.5" x14ac:dyDescent="0.3">
      <c r="A28">
        <v>25</v>
      </c>
      <c r="B28" s="1" t="str">
        <f t="shared" si="0"/>
        <v/>
      </c>
      <c r="C28" s="45" t="s">
        <v>65</v>
      </c>
      <c r="D28" s="49" t="s">
        <v>75</v>
      </c>
      <c r="E28" t="s">
        <v>21</v>
      </c>
      <c r="J28" s="6" t="str">
        <f t="shared" si="1"/>
        <v/>
      </c>
      <c r="K28" s="2" t="str">
        <f>IF(ISNUMBER(J28),_xlfn.RANK.EQ(J28,$J$4:$J$203,0)+COUNTIF($J$4:J28,J28)-1,"")</f>
        <v/>
      </c>
      <c r="L28" s="7" t="str">
        <f t="shared" si="2"/>
        <v>Odesenvolvimentodeumsoftware,dependendodasuarobustez,naoenadafacil,masaorientacaoaobjetostemoobjetivodefacilitaravidadeum(a)profissionalquedesenvolveumsoftware,emqueclassessurgemapartirdeoutraseestasabsorvemosestadosecomportamentos.</v>
      </c>
    </row>
    <row r="29" spans="1:12" ht="16.5" x14ac:dyDescent="0.3">
      <c r="A29">
        <v>26</v>
      </c>
      <c r="B29" s="1" t="str">
        <f t="shared" si="0"/>
        <v/>
      </c>
      <c r="C29" s="45" t="s">
        <v>76</v>
      </c>
      <c r="D29" s="49" t="s">
        <v>79</v>
      </c>
      <c r="E29" t="s">
        <v>21</v>
      </c>
      <c r="J29" s="6" t="str">
        <f t="shared" si="1"/>
        <v/>
      </c>
      <c r="K29" s="2" t="str">
        <f>IF(ISNUMBER(J29),_xlfn.RANK.EQ(J29,$J$4:$J$203,0)+COUNTIF($J$4:J29,J29)-1,"")</f>
        <v/>
      </c>
      <c r="L29" s="7" t="str">
        <f t="shared" si="2"/>
        <v>Ossistemasdeinformacoespodemajudarumaorganizacaoaseposicionarnomercado,operandoapartirdeumconjuntodepessoas,dados,regrasprocedimentos,processoseoutrossistemas. Haumconceitoquerepresentaamenorquantidadedeinformacaocontidaemumcomputador,emsuaformamaisprimitiva:obinario.Eleoperaatravesdaconversaodosinalanalogicoparaodigital,podendosercompostoporumconjuntodebits,numeros,letrasoucaractereespecial,tomandocomoformaamenorparticuladainformacao.</v>
      </c>
    </row>
    <row r="30" spans="1:12" ht="16.5" x14ac:dyDescent="0.3">
      <c r="A30">
        <v>27</v>
      </c>
      <c r="B30" s="1" t="str">
        <f t="shared" si="0"/>
        <v/>
      </c>
      <c r="C30" s="45" t="s">
        <v>77</v>
      </c>
      <c r="D30" s="49" t="s">
        <v>80</v>
      </c>
      <c r="E30" t="s">
        <v>21</v>
      </c>
      <c r="J30" s="6" t="str">
        <f t="shared" si="1"/>
        <v/>
      </c>
      <c r="K30" s="2" t="str">
        <f>IF(ISNUMBER(J30),_xlfn.RANK.EQ(J30,$J$4:$J$203,0)+COUNTIF($J$4:J30,J30)-1,"")</f>
        <v/>
      </c>
      <c r="L30" s="7" t="str">
        <f t="shared" si="2"/>
        <v>Cadalinguagemdeprogramacaopossuisuasintaxe,ouseja,asregrasresponsaveisporgerarumcodigoobjetoparaserexecutadonoprocessador.NocasodeJava,seucodigoobjetoeexecutadopelaJVM(JavaVirtualMachine),umamaquinavirtualqueexecutadiretamenteosprogramaselaboradosemJava. </v>
      </c>
    </row>
    <row r="31" spans="1:12" ht="16.5" x14ac:dyDescent="0.3">
      <c r="A31">
        <v>28</v>
      </c>
      <c r="B31" s="1" t="str">
        <f t="shared" si="0"/>
        <v/>
      </c>
      <c r="C31" s="45" t="s">
        <v>78</v>
      </c>
      <c r="D31" s="49" t="s">
        <v>81</v>
      </c>
      <c r="E31" t="s">
        <v>21</v>
      </c>
      <c r="J31" s="6" t="str">
        <f t="shared" si="1"/>
        <v/>
      </c>
      <c r="K31" s="2" t="str">
        <f>IF(ISNUMBER(J31),_xlfn.RANK.EQ(J31,$J$4:$J$203,0)+COUNTIF($J$4:J31,J31)-1,"")</f>
        <v/>
      </c>
      <c r="L31" s="7" t="str">
        <f t="shared" si="2"/>
        <v>Otipodedadocolocadoemumaestruturaeoquepodedefinirtodooalgoritmoemtermosdevelocidadenoprocessador.Dependendododadoasertrabalhado,noentanto,naohamuitaspossibilidadesdeescolha.ACadeia,porexemplo,eusadaparaarmazenarletrasecaracteresespeciais,enaohasubstitutoparaelaemsituacoesnasquaissedevemarmazenarnomes,palavrasouletras.Essetipodedado,porem,enaturalmentemaislento,considerandoque,paraocomputadorformarcadaletra,enecessarioqueelefacaumconjuntodecalculos. </v>
      </c>
    </row>
    <row r="32" spans="1:12" ht="16.5" x14ac:dyDescent="0.3">
      <c r="A32">
        <v>29</v>
      </c>
      <c r="B32" s="1" t="str">
        <f t="shared" si="0"/>
        <v/>
      </c>
      <c r="C32" s="45" t="s">
        <v>83</v>
      </c>
      <c r="D32" s="45" t="s">
        <v>84</v>
      </c>
      <c r="E32" t="s">
        <v>21</v>
      </c>
      <c r="J32" s="6" t="str">
        <f t="shared" si="1"/>
        <v/>
      </c>
      <c r="K32" s="2" t="str">
        <f>IF(ISNUMBER(J32),_xlfn.RANK.EQ(J32,$J$4:$J$203,0)+COUNTIF($J$4:J32,J32)-1,"")</f>
        <v/>
      </c>
      <c r="L32" s="7" t="str">
        <f t="shared" si="2"/>
        <v>Asestruturasderepeticaosaoutilizadasnaprogramacaoparafazercomqueasrotinascriadaspossamserrepetidasaquantidadedevezesquesedeseja.Alemdisso,alinguagemJavaapresentaquatroestruturasderepeticao. </v>
      </c>
    </row>
    <row r="33" spans="1:12" ht="16.5" x14ac:dyDescent="0.3">
      <c r="A33">
        <v>30</v>
      </c>
      <c r="B33" s="1" t="str">
        <f t="shared" si="0"/>
        <v/>
      </c>
      <c r="C33" s="45" t="s">
        <v>85</v>
      </c>
      <c r="D33" s="50" t="s">
        <v>95</v>
      </c>
      <c r="E33" t="s">
        <v>21</v>
      </c>
      <c r="J33" s="6" t="str">
        <f t="shared" si="1"/>
        <v/>
      </c>
      <c r="K33" s="2" t="str">
        <f>IF(ISNUMBER(J33),_xlfn.RANK.EQ(J33,$J$4:$J$203,0)+COUNTIF($J$4:J33,J33)-1,"")</f>
        <v/>
      </c>
      <c r="L33" s="7" t="str">
        <f t="shared" si="2"/>
        <v>Existemtrestiposderelacionamentoquesaoaplicadosentreasclasses.Essesrelacionamentossaoconhecidoscomoassociacao,composicaoeagregacao.Oconceitodecadaumdessesrelacionamentosnaoeaplicadoaodaheranca.</v>
      </c>
    </row>
    <row r="34" spans="1:12" ht="16.5" x14ac:dyDescent="0.3">
      <c r="A34">
        <v>31</v>
      </c>
      <c r="B34" s="1" t="str">
        <f t="shared" si="0"/>
        <v/>
      </c>
      <c r="C34" s="45" t="s">
        <v>86</v>
      </c>
      <c r="D34" s="50" t="s">
        <v>53</v>
      </c>
      <c r="E34" t="s">
        <v>21</v>
      </c>
      <c r="J34" s="6" t="str">
        <f t="shared" si="1"/>
        <v/>
      </c>
      <c r="K34" s="2" t="str">
        <f>IF(ISNUMBER(J34),_xlfn.RANK.EQ(J34,$J$4:$J$203,0)+COUNTIF($J$4:J34,J34)-1,"")</f>
        <v/>
      </c>
      <c r="L34" s="7" t="str">
        <f t="shared" si="2"/>
        <v>Érecomendavel,masnaoobrigatorio,quetodaclassecomoobjetivodeservirapenascomosuperclassesejadeclaradacomomodificadorabstract,oqualimpedequeelasejainstanciada.Alemdisso,esserecursopossibilitaqueaclassecrieassinaturasdemetodosquepodemserdeclaradoscomoabstratos.Considerandoessasinformacoeseoconteudoestudadosobreheranca,criacaoeusodehierarquia,classesabstrataseinterfaces,analiseasafirmacoesaseguir.</v>
      </c>
    </row>
    <row r="35" spans="1:12" ht="16.5" x14ac:dyDescent="0.3">
      <c r="A35">
        <v>32</v>
      </c>
      <c r="B35" s="1" t="str">
        <f t="shared" si="0"/>
        <v/>
      </c>
      <c r="C35" s="45" t="s">
        <v>87</v>
      </c>
      <c r="D35" s="50" t="s">
        <v>96</v>
      </c>
      <c r="E35" t="s">
        <v>21</v>
      </c>
      <c r="J35" s="6" t="str">
        <f t="shared" si="1"/>
        <v/>
      </c>
      <c r="K35" s="2" t="str">
        <f>IF(ISNUMBER(J35),_xlfn.RANK.EQ(J35,$J$4:$J$203,0)+COUNTIF($J$4:J35,J35)-1,"")</f>
        <v/>
      </c>
      <c r="L35" s="7" t="str">
        <f t="shared" si="2"/>
        <v>Paraumasubclasseherdarumasuperclasse,eladeveestenderessasuperclassepormeiodousodapalavra-chave“extends”,quedeveraserdeclaradaaposonomedasubclasseeseguidadonomedasuperclasse.Consequentemente,essasubclasseconteratodososatributosemetodosexistentesnasuperclasse.</v>
      </c>
    </row>
    <row r="36" spans="1:12" ht="16.5" x14ac:dyDescent="0.3">
      <c r="A36">
        <v>33</v>
      </c>
      <c r="B36" s="1" t="str">
        <f t="shared" si="0"/>
        <v/>
      </c>
      <c r="C36" s="45" t="s">
        <v>88</v>
      </c>
      <c r="D36" s="50" t="s">
        <v>97</v>
      </c>
      <c r="E36" t="s">
        <v>21</v>
      </c>
      <c r="J36" s="6" t="str">
        <f t="shared" si="1"/>
        <v/>
      </c>
      <c r="K36" s="2" t="str">
        <f>IF(ISNUMBER(J36),_xlfn.RANK.EQ(J36,$J$4:$J$203,0)+COUNTIF($J$4:J36,J36)-1,"")</f>
        <v/>
      </c>
      <c r="L36" s="7" t="str">
        <f t="shared" si="2"/>
        <v>nemtodasasclassessaoprojetadasparapermitiracriacaodeobjetos.Algumasclassessaousadasapenasparaagruparcaracteristicascomunsadiversasclassese,entao,serherdadaporoutrasclasses.Taisclassessaoconhecidascomoabstratas.Considerandoessasinformacoeseoconteudoestudadosobreclassesabstratas,pode-seafirmarque:</v>
      </c>
    </row>
    <row r="37" spans="1:12" ht="16.5" x14ac:dyDescent="0.3">
      <c r="A37">
        <v>34</v>
      </c>
      <c r="B37" s="1" t="str">
        <f t="shared" si="0"/>
        <v/>
      </c>
      <c r="C37" s="45" t="s">
        <v>89</v>
      </c>
      <c r="D37" s="50" t="s">
        <v>98</v>
      </c>
      <c r="E37" t="s">
        <v>21</v>
      </c>
      <c r="J37" s="6" t="str">
        <f t="shared" si="1"/>
        <v/>
      </c>
      <c r="K37" s="2" t="str">
        <f>IF(ISNUMBER(J37),_xlfn.RANK.EQ(J37,$J$4:$J$203,0)+COUNTIF($J$4:J37,J37)-1,"")</f>
        <v/>
      </c>
      <c r="L37" s="7" t="str">
        <f t="shared" si="2"/>
        <v>Criarumasuperclasseabstrataquetenhatodososcamposemetodoscomunsassubclasseseimportante,mas,emalgunscasos,osmetodosexistentespodemnaoexecutaratarefaidealparaaquelecaso–entao,asubclassedeverasobrescreverometodo.Nessesentido,ointeressanteedeclararapenasumaassinaturademetodoestatico,enaooimplementar.Umexemploparaessecenarioseriaterumasuperclasseanimalenelaexistirummetododenominadoemitirsom,poremcadaanimal,queseriaumasubclasse,emitiriaumsomdiferenteeometodonaofuncionariadamesmaformaparatodos.</v>
      </c>
    </row>
    <row r="38" spans="1:12" ht="16.5" x14ac:dyDescent="0.3">
      <c r="A38">
        <v>35</v>
      </c>
      <c r="B38" s="1" t="str">
        <f t="shared" si="0"/>
        <v/>
      </c>
      <c r="C38" s="45" t="s">
        <v>90</v>
      </c>
      <c r="D38" s="50" t="s">
        <v>99</v>
      </c>
      <c r="E38" t="s">
        <v>21</v>
      </c>
      <c r="J38" s="6" t="str">
        <f t="shared" si="1"/>
        <v/>
      </c>
      <c r="K38" s="2" t="str">
        <f>IF(ISNUMBER(J38),_xlfn.RANK.EQ(J38,$J$4:$J$203,0)+COUNTIF($J$4:J38,J38)-1,"")</f>
        <v/>
      </c>
      <c r="L38" s="7" t="str">
        <f t="shared" si="2"/>
        <v>OmecanismodeherancapermiteconstruirumahierarquiaGeneralizacao/Especializacaodeclassesbaseadasnorelacionamento‘eum’,emqueasclassesmaisgenericasseencontramnosniveismaisaltosdahierarquia,enquantoasclassesmaisespecializadasseencontramnosniveismaisbaixos</v>
      </c>
    </row>
    <row r="39" spans="1:12" ht="16.5" x14ac:dyDescent="0.3">
      <c r="A39">
        <v>36</v>
      </c>
      <c r="B39" s="1" t="str">
        <f t="shared" si="0"/>
        <v/>
      </c>
      <c r="C39" s="45" t="s">
        <v>91</v>
      </c>
      <c r="D39" s="50" t="s">
        <v>100</v>
      </c>
      <c r="E39" t="s">
        <v>21</v>
      </c>
      <c r="J39" s="6" t="str">
        <f t="shared" si="1"/>
        <v/>
      </c>
      <c r="K39" s="2" t="str">
        <f>IF(ISNUMBER(J39),_xlfn.RANK.EQ(J39,$J$4:$J$203,0)+COUNTIF($J$4:J39,J39)-1,"")</f>
        <v/>
      </c>
      <c r="L39" s="7" t="str">
        <f t="shared" si="2"/>
        <v>osconstrutoresdassubclassesseutilizamdosconstrutoresdasuperclasse.Assim,mesmonaopodendoserinstanciadas,ecomumclassesabstratasteremconstrutoresqueinicializamseuspropriosatributosesaoutilizadospelassubclasses.Masvaleressaltarque,assimcomoemqualqueroutraclasse,naoeobrigatoriodefinirconstrutoresparaasclassesabstratas.</v>
      </c>
    </row>
    <row r="40" spans="1:12" ht="16.5" x14ac:dyDescent="0.3">
      <c r="A40">
        <v>37</v>
      </c>
      <c r="B40" s="1" t="str">
        <f t="shared" si="0"/>
        <v/>
      </c>
      <c r="C40" s="45" t="s">
        <v>92</v>
      </c>
      <c r="D40" s="50" t="s">
        <v>101</v>
      </c>
      <c r="E40" t="s">
        <v>21</v>
      </c>
      <c r="J40" s="6" t="str">
        <f t="shared" si="1"/>
        <v/>
      </c>
      <c r="K40" s="2" t="str">
        <f>IF(ISNUMBER(J40),_xlfn.RANK.EQ(J40,$J$4:$J$203,0)+COUNTIF($J$4:J40,J40)-1,"")</f>
        <v/>
      </c>
      <c r="L40" s="7" t="str">
        <f t="shared" si="2"/>
        <v>Javatambemofereceoutraestrutura,denominadainterface,comsintaxesimilaradeclasses,mascontendoapenasaespecificacaodafuncionalidadequeumaclassedeveconter,semdeterminarcomoestasfuncionalidadesdevemserimplementadas</v>
      </c>
    </row>
    <row r="41" spans="1:12" ht="16.5" x14ac:dyDescent="0.3">
      <c r="A41">
        <v>38</v>
      </c>
      <c r="B41" s="1" t="str">
        <f t="shared" si="0"/>
        <v/>
      </c>
      <c r="C41" s="45" t="s">
        <v>93</v>
      </c>
      <c r="D41" s="50" t="s">
        <v>102</v>
      </c>
      <c r="E41" t="s">
        <v>21</v>
      </c>
      <c r="J41" s="6" t="str">
        <f t="shared" si="1"/>
        <v/>
      </c>
      <c r="K41" s="2" t="str">
        <f>IF(ISNUMBER(J41),_xlfn.RANK.EQ(J41,$J$4:$J$203,0)+COUNTIF($J$4:J41,J41)-1,"")</f>
        <v/>
      </c>
      <c r="L41" s="7" t="str">
        <f t="shared" si="2"/>
        <v>Emumainterface,aodeclararumatributo,elesera,porpadrao,mesmoqueimplicitamente,publicefinal.Issodeterminaqueoatributopodeseracessadoporqualquerclassedequalquerpacotee,porserfinal,torna-seimutavelemtempodeexecucao.</v>
      </c>
    </row>
    <row r="42" spans="1:12" ht="16.5" x14ac:dyDescent="0.3">
      <c r="A42">
        <v>39</v>
      </c>
      <c r="B42" s="1" t="str">
        <f t="shared" si="0"/>
        <v/>
      </c>
      <c r="C42" s="45" t="s">
        <v>94</v>
      </c>
      <c r="D42" s="50" t="s">
        <v>103</v>
      </c>
      <c r="E42" t="s">
        <v>21</v>
      </c>
      <c r="J42" s="6" t="str">
        <f t="shared" si="1"/>
        <v/>
      </c>
      <c r="K42" s="2" t="str">
        <f>IF(ISNUMBER(J42),_xlfn.RANK.EQ(J42,$J$4:$J$203,0)+COUNTIF($J$4:J42,J42)-1,"")</f>
        <v/>
      </c>
      <c r="L42" s="7" t="str">
        <f t="shared" si="2"/>
        <v>umainterfaceeumacolecaodedeclaracoesdemetodossemdados(sematributos)esemcorpo.Ouseja,osmetodosdeumainterfacesaosemprevazios–saosimplesassinaturasdemetodos.Destaforma,pode-seconsiderarqueumainterfaceeumcontratoentreaclasse(queaimplementa)</v>
      </c>
    </row>
    <row r="43" spans="1:12" ht="16.5" x14ac:dyDescent="0.3">
      <c r="A43">
        <v>40</v>
      </c>
      <c r="B43" s="1" t="str">
        <f t="shared" si="0"/>
        <v/>
      </c>
      <c r="C43" s="45" t="s">
        <v>104</v>
      </c>
      <c r="D43" s="50" t="s">
        <v>109</v>
      </c>
      <c r="E43" t="s">
        <v>21</v>
      </c>
      <c r="J43" s="6" t="str">
        <f t="shared" si="1"/>
        <v/>
      </c>
      <c r="K43" s="2" t="str">
        <f>IF(ISNUMBER(J43),_xlfn.RANK.EQ(J43,$J$4:$J$203,0)+COUNTIF($J$4:J43,J43)-1,"")</f>
        <v/>
      </c>
      <c r="L43" s="7" t="str">
        <f t="shared" si="2"/>
        <v>Umadasvantagensdaprogramacaoorientadaaobjetoseousodaheranca,quepossibilitaautilizacaodeumaclasseparacriaroutrasapartirdela.Aherancasopodeseraplicavelquandosepodedizer“eum”,ouseja,quandoumobjetoedomesmotipoqueoutro.</v>
      </c>
    </row>
    <row r="44" spans="1:12" ht="16.5" x14ac:dyDescent="0.3">
      <c r="A44">
        <v>41</v>
      </c>
      <c r="B44" s="1" t="str">
        <f t="shared" si="0"/>
        <v/>
      </c>
      <c r="C44" s="45" t="s">
        <v>105</v>
      </c>
      <c r="D44" s="50" t="s">
        <v>110</v>
      </c>
      <c r="E44" t="s">
        <v>21</v>
      </c>
      <c r="J44" s="6" t="str">
        <f t="shared" si="1"/>
        <v/>
      </c>
      <c r="K44" s="2" t="str">
        <f>IF(ISNUMBER(J44),_xlfn.RANK.EQ(J44,$J$4:$J$203,0)+COUNTIF($J$4:J44,J44)-1,"")</f>
        <v/>
      </c>
      <c r="L44" s="7" t="str">
        <f t="shared" si="2"/>
        <v>Asubclasseherdaatributosemetodosdasuperclassee,comisso,estaultimaprecisasersempremaisgenericaqueasubclasse,contendoatributosemetodosquesejamcomunsaoutrasclassesqueaherdem.Consequentemente,asubclassedevesermaisespecializada,contendoatributosemetodosmaisespecificos.</v>
      </c>
    </row>
    <row r="45" spans="1:12" ht="16.5" x14ac:dyDescent="0.3">
      <c r="A45">
        <v>42</v>
      </c>
      <c r="B45" s="1" t="str">
        <f t="shared" si="0"/>
        <v/>
      </c>
      <c r="C45" s="45" t="s">
        <v>106</v>
      </c>
      <c r="D45" s="50" t="s">
        <v>45</v>
      </c>
      <c r="E45" t="s">
        <v>21</v>
      </c>
      <c r="J45" s="6" t="str">
        <f t="shared" si="1"/>
        <v/>
      </c>
      <c r="K45" s="2" t="str">
        <f>IF(ISNUMBER(J45),_xlfn.RANK.EQ(J45,$J$4:$J$203,0)+COUNTIF($J$4:J45,J45)-1,"")</f>
        <v/>
      </c>
      <c r="L45" s="7" t="str">
        <f t="shared" si="2"/>
        <v>Existemduasmaneirasdeutilizarmetodosdesuperclassesquenaoforamdeclaradoscomoprivate.Noprimeiro,seasuperclassepossuirummetodoquefacaexatamenteoqueasubclasseprecisa,entaoinstanciasdasubclassepodemexecutarosmetodoscomosefossemdelasmesmas,naosendonecessariaasobrescrita.Aoutramaneiraeimplementarmetodosnasubclassee,apartirdeles,chamarosmetodosdasuperclasseparaquerealizempartedatarefanecessaria,semprecisarduplicartrechosdecodigo.</v>
      </c>
    </row>
    <row r="46" spans="1:12" ht="16.5" x14ac:dyDescent="0.3">
      <c r="A46">
        <v>43</v>
      </c>
      <c r="B46" s="1" t="str">
        <f t="shared" si="0"/>
        <v/>
      </c>
      <c r="C46" s="45" t="s">
        <v>107</v>
      </c>
      <c r="D46" s="50" t="s">
        <v>111</v>
      </c>
      <c r="E46" t="s">
        <v>21</v>
      </c>
      <c r="J46" s="6" t="str">
        <f t="shared" si="1"/>
        <v/>
      </c>
      <c r="K46" s="2" t="str">
        <f>IF(ISNUMBER(J46),_xlfn.RANK.EQ(J46,$J$4:$J$203,0)+COUNTIF($J$4:J46,J46)-1,"")</f>
        <v/>
      </c>
      <c r="L46" s="7" t="str">
        <f t="shared" si="2"/>
        <v>ConsiderandoaclasseVeiculocomoumasuperclassedeclaradacomoabstrataeaclasseUtilitariocomosendoasubclassenaoabstrata,asuperclasseimplementaainterfaceMotor,quepossuiaassinaturademetodo“acelerar”.Deacordocomessasinformacoesecomoconteudoestudadosobrerelacionamentoentreclasses,pode-seafirmarque:</v>
      </c>
    </row>
    <row r="47" spans="1:12" ht="16.5" x14ac:dyDescent="0.3">
      <c r="A47">
        <v>44</v>
      </c>
      <c r="B47" s="1" t="str">
        <f t="shared" si="0"/>
        <v/>
      </c>
      <c r="C47" s="45" t="s">
        <v>108</v>
      </c>
      <c r="D47" s="50" t="s">
        <v>112</v>
      </c>
      <c r="E47" t="s">
        <v>21</v>
      </c>
      <c r="J47" s="6" t="str">
        <f t="shared" si="1"/>
        <v/>
      </c>
      <c r="K47" s="2" t="str">
        <f>IF(ISNUMBER(J47),_xlfn.RANK.EQ(J47,$J$4:$J$203,0)+COUNTIF($J$4:J47,J47)-1,"")</f>
        <v/>
      </c>
      <c r="L47" s="7" t="str">
        <f t="shared" si="2"/>
        <v>Herancaeummecanismoquepermitequecaracteristicascomunsadiversasclassessejamfatoradasemumaclassebaseousuperclasse.Apartirdeumaclassebase,outrasclassespodemserespecificadas.Cadaclassederivadaousubclasseapresentaascaracteristicas(estruturasemetodos)daclassebaseeacrescentaaelasoquefordefinidodeparticularidadeparaela.</v>
      </c>
    </row>
    <row r="48" spans="1:12" ht="16.5" x14ac:dyDescent="0.3">
      <c r="A48">
        <v>45</v>
      </c>
      <c r="B48" s="1" t="str">
        <f t="shared" si="0"/>
        <v/>
      </c>
      <c r="C48" s="45" t="s">
        <v>113</v>
      </c>
      <c r="D48" s="51" t="s">
        <v>117</v>
      </c>
      <c r="E48" t="s">
        <v>21</v>
      </c>
      <c r="J48" s="6" t="str">
        <f t="shared" si="1"/>
        <v/>
      </c>
      <c r="K48" s="2" t="str">
        <f>IF(ISNUMBER(J48),_xlfn.RANK.EQ(J48,$J$4:$J$203,0)+COUNTIF($J$4:J48,J48)-1,"")</f>
        <v/>
      </c>
      <c r="L48" s="7" t="str">
        <f t="shared" si="2"/>
        <v>Muitoselementosemvariasestruturaspossuemformasdeligacao,comoumapaginawebcomancorasoulinksqueapontamparaoutrapaginaweb.Umvetorapontaparaseuproximoapartirdoseutamanhomaximoe,emoutraestrutura,echamadodegrafocomasarestas.</v>
      </c>
    </row>
    <row r="49" spans="1:12" ht="16.5" x14ac:dyDescent="0.3">
      <c r="A49">
        <v>46</v>
      </c>
      <c r="B49" s="1" t="str">
        <f t="shared" si="0"/>
        <v/>
      </c>
      <c r="C49" s="45" t="s">
        <v>138</v>
      </c>
      <c r="D49" s="51" t="s">
        <v>118</v>
      </c>
      <c r="E49" t="s">
        <v>21</v>
      </c>
      <c r="J49" s="6" t="str">
        <f t="shared" si="1"/>
        <v/>
      </c>
      <c r="K49" s="2" t="str">
        <f>IF(ISNUMBER(J49),_xlfn.RANK.EQ(J49,$J$4:$J$203,0)+COUNTIF($J$4:J49,J49)-1,"")</f>
        <v/>
      </c>
      <c r="L49" s="7" t="str">
        <f t="shared" si="2"/>
        <v>AarvorebinariaeumaaplicacaodaestruturaÁrvore,muitoutilizadanacomputacao,sobretudoporcontadesuaspropriedadesecaracteristicadebalanceamentoacadaoperacao.Aprincipio,elesetornalentoemmuitasadicoesesubtracoesdeitens,mas,quandosetratadebuscas,torna-semuitoveloz,poispodefacilmenteverificarquandotemoelementobuscadoemsiounao.</v>
      </c>
    </row>
    <row r="50" spans="1:12" ht="16.5" x14ac:dyDescent="0.3">
      <c r="A50">
        <v>47</v>
      </c>
      <c r="B50" s="1" t="str">
        <f t="shared" si="0"/>
        <v/>
      </c>
      <c r="C50" s="45" t="s">
        <v>114</v>
      </c>
      <c r="D50" s="51" t="s">
        <v>119</v>
      </c>
      <c r="E50" t="s">
        <v>21</v>
      </c>
      <c r="J50" s="6" t="str">
        <f t="shared" si="1"/>
        <v/>
      </c>
      <c r="K50" s="2" t="str">
        <f>IF(ISNUMBER(J50),_xlfn.RANK.EQ(J50,$J$4:$J$203,0)+COUNTIF($J$4:J50,J50)-1,"")</f>
        <v/>
      </c>
      <c r="L50" s="7" t="str">
        <f t="shared" si="2"/>
        <v>Paraimprimirosvaloresdalistaligada,enecessariofazerumLOOPdentrodaprimeiraestruturaateaultima,entrandoemumNoespecifico.Pormeiodareferenciadoproximo,navega-seateaultimareferencia,queeonull,pormeiodometodogetProximo().</v>
      </c>
    </row>
    <row r="51" spans="1:12" ht="16.5" x14ac:dyDescent="0.3">
      <c r="A51">
        <v>48</v>
      </c>
      <c r="B51" s="1" t="str">
        <f t="shared" si="0"/>
        <v/>
      </c>
      <c r="C51" s="45" t="s">
        <v>115</v>
      </c>
      <c r="D51" s="51" t="s">
        <v>120</v>
      </c>
      <c r="E51" t="s">
        <v>21</v>
      </c>
      <c r="J51" s="6" t="str">
        <f t="shared" si="1"/>
        <v/>
      </c>
      <c r="K51" s="2" t="str">
        <f>IF(ISNUMBER(J51),_xlfn.RANK.EQ(J51,$J$4:$J$203,0)+COUNTIF($J$4:J51,J51)-1,"")</f>
        <v/>
      </c>
      <c r="L51" s="7" t="str">
        <f t="shared" si="2"/>
        <v>UmaPilhadealocacaoestaticapossuiemsuapropriedadeumafuncao,queverificaseseusespacosestaoalocadosounao.Essemetodo,porsertratardeumafuncaobooleana,retornaratrueparatodosalocadosefalseparaespacoouespacosembranco.</v>
      </c>
    </row>
    <row r="52" spans="1:12" ht="16.5" x14ac:dyDescent="0.3">
      <c r="A52">
        <v>49</v>
      </c>
      <c r="B52" s="1" t="str">
        <f t="shared" si="0"/>
        <v/>
      </c>
      <c r="C52" s="45" t="s">
        <v>137</v>
      </c>
      <c r="D52" s="51" t="s">
        <v>121</v>
      </c>
      <c r="E52" t="s">
        <v>21</v>
      </c>
      <c r="J52" s="6" t="str">
        <f t="shared" si="1"/>
        <v/>
      </c>
      <c r="K52" s="2" t="str">
        <f>IF(ISNUMBER(J52),_xlfn.RANK.EQ(J52,$J$4:$J$203,0)+COUNTIF($J$4:J52,J52)-1,"")</f>
        <v/>
      </c>
      <c r="L52" s="7" t="str">
        <f t="shared" si="2"/>
        <v>AfilaDinamicadainterfaceQueuepossuimuitassimilaridadescomasestruturasdinamicasdearmazenamento.AfuncaobuscarrecebeovalordotipodaFilaviaargumentoefazumavarreduradentrodaestruturadeFila,procurandoovalorrecebido.Casoencontreovalor,elaoimprimenatela“Encontrado:”ovaloreretornatrue,fornecendoquefoiencontradoovalor;casocontrario,aparecera“NaoEncontrado:”ovaloreretornafalse.</v>
      </c>
    </row>
    <row r="53" spans="1:12" ht="16.5" x14ac:dyDescent="0.3">
      <c r="A53">
        <v>50</v>
      </c>
      <c r="B53" s="1" t="str">
        <f t="shared" si="0"/>
        <v/>
      </c>
      <c r="C53" s="45" t="s">
        <v>116</v>
      </c>
      <c r="D53" s="51" t="s">
        <v>122</v>
      </c>
      <c r="E53" t="s">
        <v>21</v>
      </c>
      <c r="J53" s="6" t="str">
        <f t="shared" si="1"/>
        <v/>
      </c>
      <c r="K53" s="2" t="str">
        <f>IF(ISNUMBER(J53),_xlfn.RANK.EQ(J53,$J$4:$J$203,0)+COUNTIF($J$4:J53,J53)-1,"")</f>
        <v/>
      </c>
      <c r="L53" s="7" t="str">
        <f t="shared" si="2"/>
        <v>Geralmenteasarvoresemsipossuemformatodealocacaodinamica,mas,emsistemasnosquaiseprecisotrabalharcomalocacoesestaticas,eprecisoutilizarumaestruturacompostahomogeneaemformatodevetor.CombasenessasinformacoesenoconteudoestudadosobreÁrvores,analiseasafirmativasaseguir.</v>
      </c>
    </row>
    <row r="54" spans="1:12" ht="16.5" x14ac:dyDescent="0.3">
      <c r="A54">
        <v>51</v>
      </c>
      <c r="B54" s="1" t="str">
        <f t="shared" si="0"/>
        <v/>
      </c>
      <c r="C54" s="45" t="s">
        <v>131</v>
      </c>
      <c r="D54" s="51" t="s">
        <v>103</v>
      </c>
      <c r="E54" t="s">
        <v>21</v>
      </c>
      <c r="J54" s="6" t="str">
        <f t="shared" si="1"/>
        <v/>
      </c>
      <c r="K54" s="2" t="str">
        <f>IF(ISNUMBER(J54),_xlfn.RANK.EQ(J54,$J$4:$J$203,0)+COUNTIF($J$4:J54,J54)-1,"")</f>
        <v/>
      </c>
      <c r="L54" s="7" t="str">
        <f t="shared" si="2"/>
        <v>AarvoreeumaestruturaqueecompostadeNodeesuasligacoes,poremsuaorganizacaoeformadeutilizacaodependemdoalgoritmoescolhido,pois,utilizandoumaÁrvorebinaria,osNospoderaopossuirsomentedoisfilhose,dependendodasregrasdebalanceamento,acadaNoinserido,ocorreraorealinhamentodetodososNos.AÁrvore,diferentedasdemaisestruturas,possuidiversaspropriedades,conceitoseterminologiasquenaoseaplicamaoutrasestruturas.</v>
      </c>
    </row>
    <row r="55" spans="1:12" ht="16.5" x14ac:dyDescent="0.3">
      <c r="A55">
        <v>52</v>
      </c>
      <c r="B55" s="1" t="str">
        <f t="shared" si="0"/>
        <v/>
      </c>
      <c r="C55" s="45" t="s">
        <v>132</v>
      </c>
      <c r="D55" s="51" t="s">
        <v>123</v>
      </c>
      <c r="E55" t="s">
        <v>21</v>
      </c>
      <c r="J55" s="6" t="str">
        <f t="shared" si="1"/>
        <v/>
      </c>
      <c r="K55" s="2" t="str">
        <f>IF(ISNUMBER(J55),_xlfn.RANK.EQ(J55,$J$4:$J$203,0)+COUNTIF($J$4:J55,J55)-1,"")</f>
        <v/>
      </c>
      <c r="L55" s="7" t="str">
        <f t="shared" si="2"/>
        <v>AarvorepossuimuitoselementosinterligadosconhecidoscomoNodes,quesaoobjetosautorreferenciaveisquepodemproverdiversasformasderepresentarumatopologiaouinterligacaodeobjetos.UmaÁrvoregeralmentearmazenaseusfilhoseumvalorque,emterminologiadeÁrvore,podechamar-sechave.</v>
      </c>
    </row>
    <row r="56" spans="1:12" ht="16.5" x14ac:dyDescent="0.3">
      <c r="A56">
        <v>53</v>
      </c>
      <c r="B56" s="1" t="str">
        <f t="shared" si="0"/>
        <v/>
      </c>
      <c r="C56" s="45" t="s">
        <v>133</v>
      </c>
      <c r="D56" s="51" t="s">
        <v>124</v>
      </c>
      <c r="E56" t="s">
        <v>21</v>
      </c>
      <c r="J56" s="6" t="str">
        <f t="shared" si="1"/>
        <v/>
      </c>
      <c r="K56" s="2" t="str">
        <f>IF(ISNUMBER(J56),_xlfn.RANK.EQ(J56,$J$4:$J$203,0)+COUNTIF($J$4:J56,J56)-1,"")</f>
        <v/>
      </c>
      <c r="L56" s="7" t="str">
        <f t="shared" si="2"/>
        <v>ApilhaeumaestruturadedadosquepossuioformatodeorganizacoesdedadosLIFO–LastInFirstOut,ouseja,oultimoqueentraeoprimeiroquesai.Esseformatodeorganizacaopermitequeessaestruturasecomportecomoumapilhanomundoreale,naprogramacao,seucomportamentoedenominadocomo“operacao”emalgumasliteraturas.</v>
      </c>
    </row>
    <row r="57" spans="1:12" ht="16.5" x14ac:dyDescent="0.3">
      <c r="A57">
        <v>54</v>
      </c>
      <c r="B57" s="1" t="str">
        <f t="shared" si="0"/>
        <v/>
      </c>
      <c r="C57" s="45" t="s">
        <v>134</v>
      </c>
      <c r="D57" s="51" t="s">
        <v>75</v>
      </c>
      <c r="E57" t="s">
        <v>21</v>
      </c>
      <c r="J57" s="6" t="str">
        <f t="shared" si="1"/>
        <v/>
      </c>
      <c r="K57" s="2" t="str">
        <f>IF(ISNUMBER(J57),_xlfn.RANK.EQ(J57,$J$4:$J$203,0)+COUNTIF($J$4:J57,J57)-1,"")</f>
        <v/>
      </c>
      <c r="L57" s="7" t="str">
        <f t="shared" si="2"/>
        <v>Afila,tantoestaticaquantodinamica,forneceaoprogramadoroseuestadoemrelacaoaquantidadededadosinseridosnela;casoesteja“limpa”ou“vazia”,seuestadoedequenaocontemelementos.Paraoprogramadorsaberesseestado,aFilacontemafuncaoisEmpty(),quesignifica,literalmente,“estalimpa?”.Essafuncao,quedeterminaqueseretornetrueparasimefalseparanao,determinandoseelaestacheia.</v>
      </c>
    </row>
    <row r="58" spans="1:12" ht="16.5" x14ac:dyDescent="0.3">
      <c r="A58">
        <v>55</v>
      </c>
      <c r="B58" s="1" t="str">
        <f t="shared" si="0"/>
        <v/>
      </c>
      <c r="C58" s="45" t="s">
        <v>125</v>
      </c>
      <c r="D58" s="51" t="s">
        <v>127</v>
      </c>
      <c r="E58" t="s">
        <v>21</v>
      </c>
      <c r="J58" s="6" t="str">
        <f t="shared" si="1"/>
        <v/>
      </c>
      <c r="K58" s="2" t="str">
        <f>IF(ISNUMBER(J58),_xlfn.RANK.EQ(J58,$J$4:$J$203,0)+COUNTIF($J$4:J58,J58)-1,"")</f>
        <v/>
      </c>
      <c r="L58" s="7" t="str">
        <f t="shared" si="2"/>
        <v>UmNoouNodeeumaestruturareferenciaveldentrodeumaListaLigada,Pilha,FilaouÁrvore.TodooNodeecaracterizadopordoisatributos:valoreproximo.Emalgumasestruturaseleediferenciadoemdireitaeesquerda,enquantoemoutrashaumalistadereferenciasquepodefazerligacoesncomdiversosNodesaomesmotempo,formandoalgumasligacoesqueremetematopologiascomoasderede,porexemplo.EmformatodeProgramacaoOrientadaaObjetos,umNodeeumaclassequeutilizaconceitosdeencapsulamento.</v>
      </c>
    </row>
    <row r="59" spans="1:12" ht="16.5" x14ac:dyDescent="0.3">
      <c r="A59">
        <v>56</v>
      </c>
      <c r="B59" s="1" t="str">
        <f t="shared" si="0"/>
        <v/>
      </c>
      <c r="C59" s="45" t="s">
        <v>126</v>
      </c>
      <c r="D59" s="51" t="s">
        <v>128</v>
      </c>
      <c r="E59" t="s">
        <v>21</v>
      </c>
      <c r="J59" s="6" t="str">
        <f t="shared" si="1"/>
        <v/>
      </c>
      <c r="K59" s="2" t="str">
        <f>IF(ISNUMBER(J59),_xlfn.RANK.EQ(J59,$J$4:$J$203,0)+COUNTIF($J$4:J59,J59)-1,"")</f>
        <v/>
      </c>
      <c r="L59" s="7" t="str">
        <f t="shared" si="2"/>
        <v>ATAD(TipoAbstratodeDados)PilhaeumavariacaodaListaLinearquepossuicaracteristicassemelhantesaumapilhadomundoreal,armazenandoosvaloresinseridosnoformatodeLIFO–LastInFirstOut(Oultimoqueentraeoprimeiroasair). </v>
      </c>
    </row>
    <row r="60" spans="1:12" ht="16.5" x14ac:dyDescent="0.3">
      <c r="A60">
        <v>57</v>
      </c>
      <c r="B60" s="1" t="str">
        <f t="shared" si="0"/>
        <v/>
      </c>
      <c r="C60" s="45" t="s">
        <v>135</v>
      </c>
      <c r="D60" s="51" t="s">
        <v>129</v>
      </c>
      <c r="E60" t="s">
        <v>21</v>
      </c>
      <c r="J60" s="6" t="str">
        <f t="shared" si="1"/>
        <v/>
      </c>
      <c r="K60" s="2" t="str">
        <f>IF(ISNUMBER(J60),_xlfn.RANK.EQ(J60,$J$4:$J$203,0)+COUNTIF($J$4:J60,J60)-1,"")</f>
        <v/>
      </c>
      <c r="L60" s="7" t="str">
        <f t="shared" si="2"/>
        <v>Afilaeumformatodearmazenamentoouorganizacaohumanaquetemporobjetivoorganizaritensdeformaqueoprimeiroaserorganizadoou“enfileirado”eoprimeiroasairdaorganizacao.</v>
      </c>
    </row>
    <row r="61" spans="1:12" ht="16.5" x14ac:dyDescent="0.3">
      <c r="A61">
        <v>58</v>
      </c>
      <c r="B61" s="1" t="str">
        <f t="shared" si="0"/>
        <v/>
      </c>
      <c r="C61" s="45" t="s">
        <v>136</v>
      </c>
      <c r="D61" s="51" t="s">
        <v>130</v>
      </c>
      <c r="E61" t="s">
        <v>21</v>
      </c>
      <c r="J61" s="6" t="str">
        <f t="shared" si="1"/>
        <v/>
      </c>
      <c r="K61" s="2" t="str">
        <f>IF(ISNUMBER(J61),_xlfn.RANK.EQ(J61,$J$4:$J$203,0)+COUNTIF($J$4:J61,J61)-1,"")</f>
        <v/>
      </c>
      <c r="L61" s="7" t="str">
        <f t="shared" si="2"/>
        <v>Asarvoresdinamicassaoestruturasqueorganizamdeformahierarquicaosdados.Existemmuitasformasderepresenta-los:asquerepresentamdesenhosgeralmentesaomaissimplesdeentender,poremmaisdificeisdedemonstraremconsolesdeprogramas.</v>
      </c>
    </row>
    <row r="62" spans="1:12" ht="16.5" x14ac:dyDescent="0.3">
      <c r="A62">
        <v>59</v>
      </c>
      <c r="B62" s="1" t="str">
        <f t="shared" si="0"/>
        <v/>
      </c>
      <c r="C62" s="45" t="s">
        <v>140</v>
      </c>
      <c r="D62" s="45" t="s">
        <v>139</v>
      </c>
      <c r="E62" t="s">
        <v>21</v>
      </c>
      <c r="J62" s="6" t="str">
        <f t="shared" si="1"/>
        <v/>
      </c>
      <c r="K62" s="2" t="str">
        <f>IF(ISNUMBER(J62),_xlfn.RANK.EQ(J62,$J$4:$J$203,0)+COUNTIF($J$4:J62,J62)-1,"")</f>
        <v/>
      </c>
      <c r="L62" s="7" t="str">
        <f t="shared" si="2"/>
        <v>Asvariaveissaoespacosemmemoria,comidentificador,quepodemserutilizadasporumconjuntodeinstrucoes.Dependendodainstrucao,pode-sequalificaresseespacodememoriaemumformatocapazdereceberosdadosprovenientesdesseespaco.Ha,porexemplo,avariavelcomalocacaointeira,quetemcomocaracteristicaaceitarsomentenumerosexatos,nao-fracionados.Essetipodevariavelemuitoutilizadoparaquantidadeserepresentacoesnumericasdomundoreal.</v>
      </c>
    </row>
    <row r="63" spans="1:12" ht="16.5" x14ac:dyDescent="0.3">
      <c r="A63">
        <v>60</v>
      </c>
      <c r="B63" s="1" t="str">
        <f t="shared" si="0"/>
        <v/>
      </c>
      <c r="C63" s="45"/>
      <c r="D63" s="45"/>
      <c r="E63" t="s">
        <v>21</v>
      </c>
      <c r="J63" s="6" t="str">
        <f t="shared" si="1"/>
        <v/>
      </c>
      <c r="K63" s="2" t="str">
        <f>IF(ISNUMBER(J63),_xlfn.RANK.EQ(J63,$J$4:$J$203,0)+COUNTIF($J$4:J63,J63)-1,"")</f>
        <v/>
      </c>
      <c r="L63" s="7" t="str">
        <f t="shared" si="2"/>
        <v/>
      </c>
    </row>
    <row r="64" spans="1:12" ht="16.5" x14ac:dyDescent="0.3">
      <c r="A64">
        <v>61</v>
      </c>
      <c r="B64" s="1" t="str">
        <f t="shared" si="0"/>
        <v/>
      </c>
      <c r="C64" s="45"/>
      <c r="D64" s="46"/>
      <c r="E64" t="s">
        <v>21</v>
      </c>
      <c r="J64" s="6" t="str">
        <f t="shared" si="1"/>
        <v/>
      </c>
      <c r="K64" s="2" t="str">
        <f>IF(ISNUMBER(J64),_xlfn.RANK.EQ(J64,$J$4:$J$203,0)+COUNTIF($J$4:J64,J64)-1,"")</f>
        <v/>
      </c>
      <c r="L64" s="7" t="str">
        <f t="shared" si="2"/>
        <v/>
      </c>
    </row>
    <row r="65" spans="1:12" ht="16.5" x14ac:dyDescent="0.3">
      <c r="A65">
        <v>62</v>
      </c>
      <c r="B65" s="1" t="str">
        <f t="shared" si="0"/>
        <v/>
      </c>
      <c r="C65" s="45"/>
      <c r="D65" s="46"/>
      <c r="E65" t="s">
        <v>21</v>
      </c>
      <c r="J65" s="6" t="str">
        <f t="shared" si="1"/>
        <v/>
      </c>
      <c r="K65" s="2" t="str">
        <f>IF(ISNUMBER(J65),_xlfn.RANK.EQ(J65,$J$4:$J$203,0)+COUNTIF($J$4:J65,J65)-1,"")</f>
        <v/>
      </c>
      <c r="L65" s="7" t="str">
        <f t="shared" si="2"/>
        <v/>
      </c>
    </row>
    <row r="66" spans="1:12" ht="16.5" x14ac:dyDescent="0.3">
      <c r="A66">
        <v>63</v>
      </c>
      <c r="B66" s="1" t="str">
        <f t="shared" si="0"/>
        <v/>
      </c>
      <c r="C66" s="45"/>
      <c r="D66" s="46"/>
      <c r="E66" t="s">
        <v>21</v>
      </c>
      <c r="J66" s="6" t="str">
        <f t="shared" si="1"/>
        <v/>
      </c>
      <c r="K66" s="2" t="str">
        <f>IF(ISNUMBER(J66),_xlfn.RANK.EQ(J66,$J$4:$J$203,0)+COUNTIF($J$4:J66,J66)-1,"")</f>
        <v/>
      </c>
      <c r="L66" s="7" t="str">
        <f t="shared" si="2"/>
        <v/>
      </c>
    </row>
    <row r="67" spans="1:12" ht="16.5" x14ac:dyDescent="0.3">
      <c r="A67">
        <v>64</v>
      </c>
      <c r="B67" s="1" t="str">
        <f t="shared" si="0"/>
        <v/>
      </c>
      <c r="C67" s="45"/>
      <c r="D67" s="46"/>
      <c r="E67" t="s">
        <v>21</v>
      </c>
      <c r="J67" s="6" t="str">
        <f t="shared" si="1"/>
        <v/>
      </c>
      <c r="K67" s="2" t="str">
        <f>IF(ISNUMBER(J67),_xlfn.RANK.EQ(J67,$J$4:$J$203,0)+COUNTIF($J$4:J67,J67)-1,"")</f>
        <v/>
      </c>
      <c r="L67" s="7" t="str">
        <f t="shared" si="2"/>
        <v/>
      </c>
    </row>
    <row r="68" spans="1:12" ht="16.5" x14ac:dyDescent="0.3">
      <c r="A68">
        <v>65</v>
      </c>
      <c r="B68" s="1" t="str">
        <f t="shared" si="0"/>
        <v/>
      </c>
      <c r="C68" s="45"/>
      <c r="D68" s="46"/>
      <c r="E68" t="s">
        <v>21</v>
      </c>
      <c r="J68" s="6" t="str">
        <f t="shared" si="1"/>
        <v/>
      </c>
      <c r="K68" s="2" t="str">
        <f>IF(ISNUMBER(J68),_xlfn.RANK.EQ(J68,$J$4:$J$203,0)+COUNTIF($J$4:J68,J68)-1,"")</f>
        <v/>
      </c>
      <c r="L68" s="7" t="str">
        <f t="shared" si="2"/>
        <v/>
      </c>
    </row>
    <row r="69" spans="1:12" ht="16.5" x14ac:dyDescent="0.3">
      <c r="A69">
        <v>66</v>
      </c>
      <c r="B69" s="1" t="str">
        <f t="shared" ref="B69:B132" si="3">K69</f>
        <v/>
      </c>
      <c r="C69" s="45"/>
      <c r="D69" s="46"/>
      <c r="E69" t="s">
        <v>21</v>
      </c>
      <c r="J69" s="6" t="str">
        <f t="shared" si="1"/>
        <v/>
      </c>
      <c r="K69" s="2" t="str">
        <f>IF(ISNUMBER(J69),_xlfn.RANK.EQ(J69,$J$4:$J$203,0)+COUNTIF($J$4:J69,J69)-1,"")</f>
        <v/>
      </c>
      <c r="L69" s="7" t="str">
        <f t="shared" ref="L69:L132" si="4">IF($H$4="S",SUBSTITUTE(C69," ",""),SUBSTITUTE(SUBSTITUTE(SUBSTITUTE(SUBSTITUTE(SUBSTITUTE(SUBSTITUTE(SUBSTITUTE(SUBSTITUTE(SUBSTITUTE(SUBSTITUTE(SUBSTITUTE(SUBSTITUTE(SUBSTITUTE(SUBSTITUTE(C69," ",""),"ã","a"),"á","a"),"à","a"),"â","a"),"é","e"),"ê","e"),"í","i"),"ó","o"),"õ","o"),"ô","o"),"ú","u"),"ü","u"),"ç","c"))</f>
        <v/>
      </c>
    </row>
    <row r="70" spans="1:12" ht="16.5" x14ac:dyDescent="0.3">
      <c r="A70">
        <v>67</v>
      </c>
      <c r="B70" s="1" t="str">
        <f t="shared" si="3"/>
        <v/>
      </c>
      <c r="C70" s="45"/>
      <c r="D70" s="46"/>
      <c r="E70" t="s">
        <v>21</v>
      </c>
      <c r="J70" s="6" t="str">
        <f t="shared" si="1"/>
        <v/>
      </c>
      <c r="K70" s="2" t="str">
        <f>IF(ISNUMBER(J70),_xlfn.RANK.EQ(J70,$J$4:$J$203,0)+COUNTIF($J$4:J70,J70)-1,"")</f>
        <v/>
      </c>
      <c r="L70" s="7" t="str">
        <f t="shared" si="4"/>
        <v/>
      </c>
    </row>
    <row r="71" spans="1:12" ht="16.5" x14ac:dyDescent="0.3">
      <c r="A71">
        <v>68</v>
      </c>
      <c r="B71" s="1" t="str">
        <f t="shared" si="3"/>
        <v/>
      </c>
      <c r="C71" s="45"/>
      <c r="D71" s="46"/>
      <c r="E71" t="s">
        <v>21</v>
      </c>
      <c r="J71" s="6" t="str">
        <f t="shared" si="1"/>
        <v/>
      </c>
      <c r="K71" s="2" t="str">
        <f>IF(ISNUMBER(J71),_xlfn.RANK.EQ(J71,$J$4:$J$203,0)+COUNTIF($J$4:J71,J71)-1,"")</f>
        <v/>
      </c>
      <c r="L71" s="7" t="str">
        <f t="shared" si="4"/>
        <v/>
      </c>
    </row>
    <row r="72" spans="1:12" ht="16.5" x14ac:dyDescent="0.3">
      <c r="A72">
        <v>69</v>
      </c>
      <c r="B72" s="1" t="str">
        <f t="shared" si="3"/>
        <v/>
      </c>
      <c r="C72" s="45"/>
      <c r="D72" s="46"/>
      <c r="E72" t="s">
        <v>21</v>
      </c>
      <c r="J72" s="6" t="str">
        <f t="shared" si="1"/>
        <v/>
      </c>
      <c r="K72" s="2" t="str">
        <f>IF(ISNUMBER(J72),_xlfn.RANK.EQ(J72,$J$4:$J$203,0)+COUNTIF($J$4:J72,J72)-1,"")</f>
        <v/>
      </c>
      <c r="L72" s="7" t="str">
        <f t="shared" si="4"/>
        <v/>
      </c>
    </row>
    <row r="73" spans="1:12" ht="16.5" x14ac:dyDescent="0.3">
      <c r="A73">
        <v>70</v>
      </c>
      <c r="B73" s="1" t="str">
        <f t="shared" si="3"/>
        <v/>
      </c>
      <c r="C73" s="45"/>
      <c r="D73" s="46"/>
      <c r="E73" t="s">
        <v>21</v>
      </c>
      <c r="J73" s="6" t="str">
        <f t="shared" si="1"/>
        <v/>
      </c>
      <c r="K73" s="2" t="str">
        <f>IF(ISNUMBER(J73),_xlfn.RANK.EQ(J73,$J$4:$J$203,0)+COUNTIF($J$4:J73,J73)-1,"")</f>
        <v/>
      </c>
      <c r="L73" s="7" t="str">
        <f t="shared" si="4"/>
        <v/>
      </c>
    </row>
    <row r="74" spans="1:12" ht="16.5" x14ac:dyDescent="0.3">
      <c r="A74">
        <v>71</v>
      </c>
      <c r="B74" s="1" t="str">
        <f t="shared" si="3"/>
        <v/>
      </c>
      <c r="C74" s="45"/>
      <c r="D74" s="46"/>
      <c r="E74" t="s">
        <v>21</v>
      </c>
      <c r="J74" s="6" t="str">
        <f t="shared" si="1"/>
        <v/>
      </c>
      <c r="K74" s="2" t="str">
        <f>IF(ISNUMBER(J74),_xlfn.RANK.EQ(J74,$J$4:$J$203,0)+COUNTIF($J$4:J74,J74)-1,"")</f>
        <v/>
      </c>
      <c r="L74" s="7" t="str">
        <f t="shared" si="4"/>
        <v/>
      </c>
    </row>
    <row r="75" spans="1:12" ht="16.5" x14ac:dyDescent="0.3">
      <c r="A75">
        <v>72</v>
      </c>
      <c r="B75" s="1" t="str">
        <f t="shared" si="3"/>
        <v/>
      </c>
      <c r="C75" s="45"/>
      <c r="D75" s="46"/>
      <c r="E75" t="s">
        <v>21</v>
      </c>
      <c r="J75" s="6" t="str">
        <f t="shared" si="1"/>
        <v/>
      </c>
      <c r="K75" s="2" t="str">
        <f>IF(ISNUMBER(J75),_xlfn.RANK.EQ(J75,$J$4:$J$203,0)+COUNTIF($J$4:J75,J75)-1,"")</f>
        <v/>
      </c>
      <c r="L75" s="7" t="str">
        <f t="shared" si="4"/>
        <v/>
      </c>
    </row>
    <row r="76" spans="1:12" ht="16.5" x14ac:dyDescent="0.3">
      <c r="A76">
        <v>73</v>
      </c>
      <c r="B76" s="1" t="str">
        <f t="shared" si="3"/>
        <v/>
      </c>
      <c r="C76" s="45"/>
      <c r="D76" s="46"/>
      <c r="E76" t="s">
        <v>21</v>
      </c>
      <c r="J76" s="6" t="str">
        <f t="shared" si="1"/>
        <v/>
      </c>
      <c r="K76" s="2" t="str">
        <f>IF(ISNUMBER(J76),_xlfn.RANK.EQ(J76,$J$4:$J$203,0)+COUNTIF($J$4:J76,J76)-1,"")</f>
        <v/>
      </c>
      <c r="L76" s="7" t="str">
        <f t="shared" si="4"/>
        <v/>
      </c>
    </row>
    <row r="77" spans="1:12" ht="16.5" x14ac:dyDescent="0.3">
      <c r="A77">
        <v>74</v>
      </c>
      <c r="B77" s="1" t="str">
        <f t="shared" si="3"/>
        <v/>
      </c>
      <c r="C77" s="45"/>
      <c r="D77" s="46"/>
      <c r="E77" t="s">
        <v>21</v>
      </c>
      <c r="J77" s="6" t="str">
        <f t="shared" si="1"/>
        <v/>
      </c>
      <c r="K77" s="2" t="str">
        <f>IF(ISNUMBER(J77),_xlfn.RANK.EQ(J77,$J$4:$J$203,0)+COUNTIF($J$4:J77,J77)-1,"")</f>
        <v/>
      </c>
      <c r="L77" s="7" t="str">
        <f t="shared" si="4"/>
        <v/>
      </c>
    </row>
    <row r="78" spans="1:12" ht="16.5" x14ac:dyDescent="0.3">
      <c r="A78">
        <v>75</v>
      </c>
      <c r="B78" s="1" t="str">
        <f t="shared" si="3"/>
        <v/>
      </c>
      <c r="C78" s="45"/>
      <c r="D78" s="46"/>
      <c r="E78" t="s">
        <v>21</v>
      </c>
      <c r="J78" s="6" t="str">
        <f t="shared" si="1"/>
        <v/>
      </c>
      <c r="K78" s="2" t="str">
        <f>IF(ISNUMBER(J78),_xlfn.RANK.EQ(J78,$J$4:$J$203,0)+COUNTIF($J$4:J78,J78)-1,"")</f>
        <v/>
      </c>
      <c r="L78" s="7" t="str">
        <f t="shared" si="4"/>
        <v/>
      </c>
    </row>
    <row r="79" spans="1:12" x14ac:dyDescent="0.25">
      <c r="A79">
        <v>76</v>
      </c>
      <c r="B79" s="1" t="str">
        <f t="shared" si="3"/>
        <v/>
      </c>
      <c r="C79" s="45"/>
      <c r="D79" s="46"/>
      <c r="E79" t="s">
        <v>21</v>
      </c>
      <c r="J79" s="6" t="str">
        <f t="shared" si="1"/>
        <v/>
      </c>
      <c r="K79" s="2" t="str">
        <f>IF(ISNUMBER(J79),_xlfn.RANK.EQ(J79,$J$4:$J$203,0)+COUNTIF($J$4:J79,J79)-1,"")</f>
        <v/>
      </c>
      <c r="L79" s="7" t="str">
        <f t="shared" si="4"/>
        <v/>
      </c>
    </row>
    <row r="80" spans="1:12" ht="16.5" x14ac:dyDescent="0.3">
      <c r="A80">
        <v>77</v>
      </c>
      <c r="B80" s="1" t="str">
        <f t="shared" si="3"/>
        <v/>
      </c>
      <c r="C80" s="45"/>
      <c r="D80" s="46"/>
      <c r="E80" t="s">
        <v>21</v>
      </c>
      <c r="J80" s="6" t="str">
        <f t="shared" si="1"/>
        <v/>
      </c>
      <c r="K80" s="2" t="str">
        <f>IF(ISNUMBER(J80),_xlfn.RANK.EQ(J80,$J$4:$J$203,0)+COUNTIF($J$4:J80,J80)-1,"")</f>
        <v/>
      </c>
      <c r="L80" s="7" t="str">
        <f t="shared" si="4"/>
        <v/>
      </c>
    </row>
    <row r="81" spans="1:12" ht="16.5" x14ac:dyDescent="0.3">
      <c r="A81">
        <v>78</v>
      </c>
      <c r="B81" s="1" t="str">
        <f t="shared" si="3"/>
        <v/>
      </c>
      <c r="C81" s="45"/>
      <c r="D81" s="46"/>
      <c r="E81" t="s">
        <v>21</v>
      </c>
      <c r="J81" s="6" t="str">
        <f t="shared" si="1"/>
        <v/>
      </c>
      <c r="K81" s="2" t="str">
        <f>IF(ISNUMBER(J81),_xlfn.RANK.EQ(J81,$J$4:$J$203,0)+COUNTIF($J$4:J81,J81)-1,"")</f>
        <v/>
      </c>
      <c r="L81" s="7" t="str">
        <f t="shared" si="4"/>
        <v/>
      </c>
    </row>
    <row r="82" spans="1:12" ht="16.5" x14ac:dyDescent="0.3">
      <c r="A82">
        <v>79</v>
      </c>
      <c r="B82" s="1" t="str">
        <f t="shared" si="3"/>
        <v/>
      </c>
      <c r="C82" s="45"/>
      <c r="D82" s="46"/>
      <c r="E82" t="s">
        <v>21</v>
      </c>
      <c r="J82" s="6" t="str">
        <f t="shared" si="1"/>
        <v/>
      </c>
      <c r="K82" s="2" t="str">
        <f>IF(ISNUMBER(J82),_xlfn.RANK.EQ(J82,$J$4:$J$203,0)+COUNTIF($J$4:J82,J82)-1,"")</f>
        <v/>
      </c>
      <c r="L82" s="7" t="str">
        <f t="shared" si="4"/>
        <v/>
      </c>
    </row>
    <row r="83" spans="1:12" ht="16.5" x14ac:dyDescent="0.3">
      <c r="A83">
        <v>80</v>
      </c>
      <c r="B83" s="1" t="str">
        <f t="shared" si="3"/>
        <v/>
      </c>
      <c r="C83" s="45"/>
      <c r="D83" s="46"/>
      <c r="E83" t="s">
        <v>21</v>
      </c>
      <c r="J83" s="6" t="str">
        <f t="shared" si="1"/>
        <v/>
      </c>
      <c r="K83" s="2" t="str">
        <f>IF(ISNUMBER(J83),_xlfn.RANK.EQ(J83,$J$4:$J$203,0)+COUNTIF($J$4:J83,J83)-1,"")</f>
        <v/>
      </c>
      <c r="L83" s="7" t="str">
        <f t="shared" si="4"/>
        <v/>
      </c>
    </row>
    <row r="84" spans="1:12" x14ac:dyDescent="0.25">
      <c r="A84">
        <v>81</v>
      </c>
      <c r="B84" s="1" t="str">
        <f t="shared" si="3"/>
        <v/>
      </c>
      <c r="C84" s="34"/>
      <c r="D84" s="34"/>
      <c r="E84" t="s">
        <v>21</v>
      </c>
      <c r="J84" s="6" t="str">
        <f t="shared" si="1"/>
        <v/>
      </c>
      <c r="K84" s="2" t="str">
        <f>IF(ISNUMBER(J84),_xlfn.RANK.EQ(J84,$J$4:$J$203,0)+COUNTIF($J$4:J84,J84)-1,"")</f>
        <v/>
      </c>
      <c r="L84" s="7" t="str">
        <f t="shared" si="4"/>
        <v/>
      </c>
    </row>
    <row r="85" spans="1:12" x14ac:dyDescent="0.25">
      <c r="A85">
        <v>82</v>
      </c>
      <c r="B85" s="1" t="str">
        <f t="shared" si="3"/>
        <v/>
      </c>
      <c r="C85" s="34"/>
      <c r="D85" s="34"/>
      <c r="E85" t="s">
        <v>21</v>
      </c>
      <c r="J85" s="6" t="str">
        <f t="shared" si="1"/>
        <v/>
      </c>
      <c r="K85" s="2" t="str">
        <f>IF(ISNUMBER(J85),_xlfn.RANK.EQ(J85,$J$4:$J$203,0)+COUNTIF($J$4:J85,J85)-1,"")</f>
        <v/>
      </c>
      <c r="L85" s="7" t="str">
        <f t="shared" si="4"/>
        <v/>
      </c>
    </row>
    <row r="86" spans="1:12" x14ac:dyDescent="0.25">
      <c r="A86">
        <v>83</v>
      </c>
      <c r="B86" s="1" t="str">
        <f t="shared" si="3"/>
        <v/>
      </c>
      <c r="C86" s="34"/>
      <c r="D86" s="34"/>
      <c r="E86" t="s">
        <v>21</v>
      </c>
      <c r="J86" s="6" t="str">
        <f t="shared" si="1"/>
        <v/>
      </c>
      <c r="K86" s="2" t="str">
        <f>IF(ISNUMBER(J86),_xlfn.RANK.EQ(J86,$J$4:$J$203,0)+COUNTIF($J$4:J86,J86)-1,"")</f>
        <v/>
      </c>
      <c r="L86" s="7" t="str">
        <f t="shared" si="4"/>
        <v/>
      </c>
    </row>
    <row r="87" spans="1:12" x14ac:dyDescent="0.25">
      <c r="A87">
        <v>84</v>
      </c>
      <c r="B87" s="1" t="str">
        <f t="shared" si="3"/>
        <v/>
      </c>
      <c r="C87" s="34"/>
      <c r="D87" s="34"/>
      <c r="E87" t="s">
        <v>21</v>
      </c>
      <c r="J87" s="6" t="str">
        <f t="shared" si="1"/>
        <v/>
      </c>
      <c r="K87" s="2" t="str">
        <f>IF(ISNUMBER(J87),_xlfn.RANK.EQ(J87,$J$4:$J$203,0)+COUNTIF($J$4:J87,J87)-1,"")</f>
        <v/>
      </c>
      <c r="L87" s="7" t="str">
        <f t="shared" si="4"/>
        <v/>
      </c>
    </row>
    <row r="88" spans="1:12" x14ac:dyDescent="0.25">
      <c r="A88">
        <v>85</v>
      </c>
      <c r="B88" s="1" t="str">
        <f t="shared" si="3"/>
        <v/>
      </c>
      <c r="C88" s="34"/>
      <c r="D88" s="34"/>
      <c r="E88" t="s">
        <v>21</v>
      </c>
      <c r="J88" s="6" t="str">
        <f t="shared" si="1"/>
        <v/>
      </c>
      <c r="K88" s="2" t="str">
        <f>IF(ISNUMBER(J88),_xlfn.RANK.EQ(J88,$J$4:$J$203,0)+COUNTIF($J$4:J88,J88)-1,"")</f>
        <v/>
      </c>
      <c r="L88" s="7" t="str">
        <f t="shared" si="4"/>
        <v/>
      </c>
    </row>
    <row r="89" spans="1:12" x14ac:dyDescent="0.25">
      <c r="A89">
        <v>86</v>
      </c>
      <c r="B89" s="1" t="str">
        <f t="shared" si="3"/>
        <v/>
      </c>
      <c r="C89" s="34"/>
      <c r="D89" s="34"/>
      <c r="E89" t="s">
        <v>21</v>
      </c>
      <c r="J89" s="6" t="str">
        <f t="shared" si="1"/>
        <v/>
      </c>
      <c r="K89" s="2" t="str">
        <f>IF(ISNUMBER(J89),_xlfn.RANK.EQ(J89,$J$4:$J$203,0)+COUNTIF($J$4:J89,J89)-1,"")</f>
        <v/>
      </c>
      <c r="L89" s="7" t="str">
        <f t="shared" si="4"/>
        <v/>
      </c>
    </row>
    <row r="90" spans="1:12" x14ac:dyDescent="0.25">
      <c r="A90">
        <v>87</v>
      </c>
      <c r="B90" s="1" t="str">
        <f t="shared" si="3"/>
        <v/>
      </c>
      <c r="C90" s="34"/>
      <c r="D90" s="34"/>
      <c r="E90" t="s">
        <v>21</v>
      </c>
      <c r="J90" s="6" t="str">
        <f t="shared" si="1"/>
        <v/>
      </c>
      <c r="K90" s="2" t="str">
        <f>IF(ISNUMBER(J90),_xlfn.RANK.EQ(J90,$J$4:$J$203,0)+COUNTIF($J$4:J90,J90)-1,"")</f>
        <v/>
      </c>
      <c r="L90" s="7" t="str">
        <f t="shared" si="4"/>
        <v/>
      </c>
    </row>
    <row r="91" spans="1:12" x14ac:dyDescent="0.25">
      <c r="A91">
        <v>88</v>
      </c>
      <c r="B91" s="1" t="str">
        <f t="shared" si="3"/>
        <v/>
      </c>
      <c r="C91" s="34"/>
      <c r="D91" s="34"/>
      <c r="E91" t="s">
        <v>21</v>
      </c>
      <c r="J91" s="6" t="str">
        <f t="shared" si="1"/>
        <v/>
      </c>
      <c r="K91" s="2" t="str">
        <f>IF(ISNUMBER(J91),_xlfn.RANK.EQ(J91,$J$4:$J$203,0)+COUNTIF($J$4:J91,J91)-1,"")</f>
        <v/>
      </c>
      <c r="L91" s="7" t="str">
        <f t="shared" si="4"/>
        <v/>
      </c>
    </row>
    <row r="92" spans="1:12" x14ac:dyDescent="0.25">
      <c r="A92">
        <v>89</v>
      </c>
      <c r="B92" s="1" t="str">
        <f t="shared" si="3"/>
        <v/>
      </c>
      <c r="C92" s="34"/>
      <c r="D92" s="34"/>
      <c r="E92" t="s">
        <v>21</v>
      </c>
      <c r="J92" s="6" t="str">
        <f t="shared" si="1"/>
        <v/>
      </c>
      <c r="K92" s="2" t="str">
        <f>IF(ISNUMBER(J92),_xlfn.RANK.EQ(J92,$J$4:$J$203,0)+COUNTIF($J$4:J92,J92)-1,"")</f>
        <v/>
      </c>
      <c r="L92" s="7" t="str">
        <f t="shared" si="4"/>
        <v/>
      </c>
    </row>
    <row r="93" spans="1:12" x14ac:dyDescent="0.25">
      <c r="A93">
        <v>90</v>
      </c>
      <c r="B93" s="1" t="str">
        <f t="shared" si="3"/>
        <v/>
      </c>
      <c r="C93" s="34"/>
      <c r="D93" s="34"/>
      <c r="E93" t="s">
        <v>21</v>
      </c>
      <c r="J93" s="6" t="str">
        <f t="shared" si="1"/>
        <v/>
      </c>
      <c r="K93" s="2" t="str">
        <f>IF(ISNUMBER(J93),_xlfn.RANK.EQ(J93,$J$4:$J$203,0)+COUNTIF($J$4:J93,J93)-1,"")</f>
        <v/>
      </c>
      <c r="L93" s="7" t="str">
        <f t="shared" si="4"/>
        <v/>
      </c>
    </row>
    <row r="94" spans="1:12" x14ac:dyDescent="0.25">
      <c r="A94">
        <v>91</v>
      </c>
      <c r="B94" s="1" t="str">
        <f t="shared" si="3"/>
        <v/>
      </c>
      <c r="C94" s="34"/>
      <c r="D94" s="34"/>
      <c r="E94" t="s">
        <v>21</v>
      </c>
      <c r="J94" s="6" t="str">
        <f t="shared" si="1"/>
        <v/>
      </c>
      <c r="K94" s="2" t="str">
        <f>IF(ISNUMBER(J94),_xlfn.RANK.EQ(J94,$J$4:$J$203,0)+COUNTIF($J$4:J94,J94)-1,"")</f>
        <v/>
      </c>
      <c r="L94" s="7" t="str">
        <f t="shared" si="4"/>
        <v/>
      </c>
    </row>
    <row r="95" spans="1:12" x14ac:dyDescent="0.25">
      <c r="A95">
        <v>92</v>
      </c>
      <c r="B95" s="1" t="str">
        <f t="shared" si="3"/>
        <v/>
      </c>
      <c r="C95" s="34"/>
      <c r="D95" s="34"/>
      <c r="E95" t="s">
        <v>21</v>
      </c>
      <c r="J95" s="6" t="str">
        <f t="shared" si="1"/>
        <v/>
      </c>
      <c r="K95" s="2" t="str">
        <f>IF(ISNUMBER(J95),_xlfn.RANK.EQ(J95,$J$4:$J$203,0)+COUNTIF($J$4:J95,J95)-1,"")</f>
        <v/>
      </c>
      <c r="L95" s="7" t="str">
        <f t="shared" si="4"/>
        <v/>
      </c>
    </row>
    <row r="96" spans="1:12" x14ac:dyDescent="0.25">
      <c r="A96">
        <v>93</v>
      </c>
      <c r="B96" s="1" t="str">
        <f t="shared" si="3"/>
        <v/>
      </c>
      <c r="C96" s="38"/>
      <c r="D96" s="35"/>
      <c r="E96" t="s">
        <v>21</v>
      </c>
      <c r="J96" s="6" t="str">
        <f t="shared" si="1"/>
        <v/>
      </c>
      <c r="K96" s="2" t="str">
        <f>IF(ISNUMBER(J96),_xlfn.RANK.EQ(J96,$J$4:$J$203,0)+COUNTIF($J$4:J96,J96)-1,"")</f>
        <v/>
      </c>
      <c r="L96" s="7" t="str">
        <f t="shared" si="4"/>
        <v/>
      </c>
    </row>
    <row r="97" spans="1:12" x14ac:dyDescent="0.25">
      <c r="A97">
        <v>94</v>
      </c>
      <c r="B97" s="1" t="str">
        <f t="shared" si="3"/>
        <v/>
      </c>
      <c r="C97" s="38"/>
      <c r="D97" s="35"/>
      <c r="E97" t="s">
        <v>21</v>
      </c>
      <c r="J97" s="6" t="str">
        <f t="shared" si="1"/>
        <v/>
      </c>
      <c r="K97" s="2" t="str">
        <f>IF(ISNUMBER(J97),_xlfn.RANK.EQ(J97,$J$4:$J$203,0)+COUNTIF($J$4:J97,J97)-1,"")</f>
        <v/>
      </c>
      <c r="L97" s="7" t="str">
        <f t="shared" si="4"/>
        <v/>
      </c>
    </row>
    <row r="98" spans="1:12" x14ac:dyDescent="0.25">
      <c r="A98">
        <v>95</v>
      </c>
      <c r="B98" s="1" t="str">
        <f t="shared" si="3"/>
        <v/>
      </c>
      <c r="C98" s="38"/>
      <c r="D98" s="35"/>
      <c r="E98" t="s">
        <v>21</v>
      </c>
      <c r="J98" s="6" t="str">
        <f t="shared" si="1"/>
        <v/>
      </c>
      <c r="K98" s="2" t="str">
        <f>IF(ISNUMBER(J98),_xlfn.RANK.EQ(J98,$J$4:$J$203,0)+COUNTIF($J$4:J98,J98)-1,"")</f>
        <v/>
      </c>
      <c r="L98" s="7" t="str">
        <f t="shared" si="4"/>
        <v/>
      </c>
    </row>
    <row r="99" spans="1:12" x14ac:dyDescent="0.25">
      <c r="A99">
        <v>96</v>
      </c>
      <c r="B99" s="1" t="str">
        <f t="shared" si="3"/>
        <v/>
      </c>
      <c r="C99" s="38"/>
      <c r="D99" s="35"/>
      <c r="E99" t="s">
        <v>21</v>
      </c>
      <c r="J99" s="6" t="str">
        <f t="shared" si="1"/>
        <v/>
      </c>
      <c r="K99" s="2" t="str">
        <f>IF(ISNUMBER(J99),_xlfn.RANK.EQ(J99,$J$4:$J$203,0)+COUNTIF($J$4:J99,J99)-1,"")</f>
        <v/>
      </c>
      <c r="L99" s="7" t="str">
        <f t="shared" si="4"/>
        <v/>
      </c>
    </row>
    <row r="100" spans="1:12" x14ac:dyDescent="0.25">
      <c r="A100">
        <v>97</v>
      </c>
      <c r="B100" s="1" t="str">
        <f t="shared" si="3"/>
        <v/>
      </c>
      <c r="C100" s="38"/>
      <c r="D100" s="35"/>
      <c r="E100" t="s">
        <v>21</v>
      </c>
      <c r="J100" s="6" t="str">
        <f t="shared" si="1"/>
        <v/>
      </c>
      <c r="K100" s="2" t="str">
        <f>IF(ISNUMBER(J100),_xlfn.RANK.EQ(J100,$J$4:$J$203,0)+COUNTIF($J$4:J100,J100)-1,"")</f>
        <v/>
      </c>
      <c r="L100" s="7" t="str">
        <f t="shared" si="4"/>
        <v/>
      </c>
    </row>
    <row r="101" spans="1:12" x14ac:dyDescent="0.25">
      <c r="A101">
        <v>98</v>
      </c>
      <c r="B101" s="1" t="str">
        <f t="shared" si="3"/>
        <v/>
      </c>
      <c r="C101" s="38"/>
      <c r="D101" s="35"/>
      <c r="E101" t="s">
        <v>21</v>
      </c>
      <c r="J101" s="6" t="str">
        <f t="shared" si="1"/>
        <v/>
      </c>
      <c r="K101" s="2" t="str">
        <f>IF(ISNUMBER(J101),_xlfn.RANK.EQ(J101,$J$4:$J$203,0)+COUNTIF($J$4:J101,J101)-1,"")</f>
        <v/>
      </c>
      <c r="L101" s="7" t="str">
        <f t="shared" si="4"/>
        <v/>
      </c>
    </row>
    <row r="102" spans="1:12" x14ac:dyDescent="0.25">
      <c r="A102">
        <v>99</v>
      </c>
      <c r="B102" s="1" t="str">
        <f t="shared" si="3"/>
        <v/>
      </c>
      <c r="C102" s="38"/>
      <c r="D102" s="35"/>
      <c r="E102" t="s">
        <v>21</v>
      </c>
      <c r="J102" s="6" t="str">
        <f t="shared" si="1"/>
        <v/>
      </c>
      <c r="K102" s="2" t="str">
        <f>IF(ISNUMBER(J102),_xlfn.RANK.EQ(J102,$J$4:$J$203,0)+COUNTIF($J$4:J102,J102)-1,"")</f>
        <v/>
      </c>
      <c r="L102" s="7" t="str">
        <f t="shared" si="4"/>
        <v/>
      </c>
    </row>
    <row r="103" spans="1:12" x14ac:dyDescent="0.25">
      <c r="A103">
        <v>100</v>
      </c>
      <c r="B103" s="1" t="str">
        <f t="shared" si="3"/>
        <v/>
      </c>
      <c r="C103" s="38"/>
      <c r="D103" s="35"/>
      <c r="E103" t="s">
        <v>21</v>
      </c>
      <c r="J103" s="6" t="str">
        <f t="shared" si="1"/>
        <v/>
      </c>
      <c r="K103" s="2" t="str">
        <f>IF(ISNUMBER(J103),_xlfn.RANK.EQ(J103,$J$4:$J$203,0)+COUNTIF($J$4:J103,J103)-1,"")</f>
        <v/>
      </c>
      <c r="L103" s="7" t="str">
        <f t="shared" si="4"/>
        <v/>
      </c>
    </row>
    <row r="104" spans="1:12" x14ac:dyDescent="0.25">
      <c r="A104">
        <v>101</v>
      </c>
      <c r="B104" s="1" t="str">
        <f t="shared" si="3"/>
        <v/>
      </c>
      <c r="C104" s="38"/>
      <c r="D104" s="35"/>
      <c r="E104" t="s">
        <v>21</v>
      </c>
      <c r="J104" s="6" t="str">
        <f t="shared" si="1"/>
        <v/>
      </c>
      <c r="K104" s="2" t="str">
        <f>IF(ISNUMBER(J104),_xlfn.RANK.EQ(J104,$J$4:$J$203,0)+COUNTIF($J$4:J104,J104)-1,"")</f>
        <v/>
      </c>
      <c r="L104" s="7" t="str">
        <f t="shared" si="4"/>
        <v/>
      </c>
    </row>
    <row r="105" spans="1:12" x14ac:dyDescent="0.25">
      <c r="A105">
        <v>102</v>
      </c>
      <c r="B105" s="1" t="str">
        <f t="shared" si="3"/>
        <v/>
      </c>
      <c r="C105" s="38"/>
      <c r="D105" s="35"/>
      <c r="E105" t="s">
        <v>21</v>
      </c>
      <c r="J105" s="6" t="str">
        <f t="shared" si="1"/>
        <v/>
      </c>
      <c r="K105" s="2" t="str">
        <f>IF(ISNUMBER(J105),_xlfn.RANK.EQ(J105,$J$4:$J$203,0)+COUNTIF($J$4:J105,J105)-1,"")</f>
        <v/>
      </c>
      <c r="L105" s="7" t="str">
        <f t="shared" si="4"/>
        <v/>
      </c>
    </row>
    <row r="106" spans="1:12" x14ac:dyDescent="0.25">
      <c r="A106">
        <v>103</v>
      </c>
      <c r="B106" s="1" t="str">
        <f t="shared" si="3"/>
        <v/>
      </c>
      <c r="C106" s="38"/>
      <c r="D106" s="35"/>
      <c r="E106" t="s">
        <v>21</v>
      </c>
      <c r="J106" s="6" t="str">
        <f t="shared" si="1"/>
        <v/>
      </c>
      <c r="K106" s="2" t="str">
        <f>IF(ISNUMBER(J106),_xlfn.RANK.EQ(J106,$J$4:$J$203,0)+COUNTIF($J$4:J106,J106)-1,"")</f>
        <v/>
      </c>
      <c r="L106" s="7" t="str">
        <f t="shared" si="4"/>
        <v/>
      </c>
    </row>
    <row r="107" spans="1:12" x14ac:dyDescent="0.25">
      <c r="A107">
        <v>104</v>
      </c>
      <c r="B107" s="1" t="str">
        <f t="shared" si="3"/>
        <v/>
      </c>
      <c r="C107" s="38"/>
      <c r="D107" s="35"/>
      <c r="E107" t="s">
        <v>21</v>
      </c>
      <c r="J107" s="6" t="str">
        <f t="shared" si="1"/>
        <v/>
      </c>
      <c r="K107" s="2" t="str">
        <f>IF(ISNUMBER(J107),_xlfn.RANK.EQ(J107,$J$4:$J$203,0)+COUNTIF($J$4:J107,J107)-1,"")</f>
        <v/>
      </c>
      <c r="L107" s="7" t="str">
        <f t="shared" si="4"/>
        <v/>
      </c>
    </row>
    <row r="108" spans="1:12" x14ac:dyDescent="0.25">
      <c r="A108">
        <v>105</v>
      </c>
      <c r="B108" s="1" t="str">
        <f t="shared" si="3"/>
        <v/>
      </c>
      <c r="C108" s="38"/>
      <c r="D108" s="35"/>
      <c r="E108" t="s">
        <v>21</v>
      </c>
      <c r="J108" s="6" t="str">
        <f t="shared" si="1"/>
        <v/>
      </c>
      <c r="K108" s="2" t="str">
        <f>IF(ISNUMBER(J108),_xlfn.RANK.EQ(J108,$J$4:$J$203,0)+COUNTIF($J$4:J108,J108)-1,"")</f>
        <v/>
      </c>
      <c r="L108" s="7" t="str">
        <f t="shared" si="4"/>
        <v/>
      </c>
    </row>
    <row r="109" spans="1:12" x14ac:dyDescent="0.25">
      <c r="A109">
        <v>106</v>
      </c>
      <c r="B109" s="1" t="str">
        <f t="shared" si="3"/>
        <v/>
      </c>
      <c r="C109" s="38"/>
      <c r="D109" s="35"/>
      <c r="E109" t="s">
        <v>21</v>
      </c>
      <c r="J109" s="6" t="str">
        <f t="shared" si="1"/>
        <v/>
      </c>
      <c r="K109" s="2" t="str">
        <f>IF(ISNUMBER(J109),_xlfn.RANK.EQ(J109,$J$4:$J$203,0)+COUNTIF($J$4:J109,J109)-1,"")</f>
        <v/>
      </c>
      <c r="L109" s="7" t="str">
        <f t="shared" si="4"/>
        <v/>
      </c>
    </row>
    <row r="110" spans="1:12" x14ac:dyDescent="0.25">
      <c r="A110">
        <v>107</v>
      </c>
      <c r="B110" s="1" t="str">
        <f t="shared" si="3"/>
        <v/>
      </c>
      <c r="C110" s="38"/>
      <c r="D110" s="35"/>
      <c r="E110" t="s">
        <v>21</v>
      </c>
      <c r="J110" s="6" t="str">
        <f t="shared" si="1"/>
        <v/>
      </c>
      <c r="K110" s="2" t="str">
        <f>IF(ISNUMBER(J110),_xlfn.RANK.EQ(J110,$J$4:$J$203,0)+COUNTIF($J$4:J110,J110)-1,"")</f>
        <v/>
      </c>
      <c r="L110" s="7" t="str">
        <f t="shared" si="4"/>
        <v/>
      </c>
    </row>
    <row r="111" spans="1:12" x14ac:dyDescent="0.25">
      <c r="A111">
        <v>108</v>
      </c>
      <c r="B111" s="1" t="str">
        <f t="shared" si="3"/>
        <v/>
      </c>
      <c r="C111" s="38"/>
      <c r="D111" s="35"/>
      <c r="E111" t="s">
        <v>21</v>
      </c>
      <c r="J111" s="6" t="str">
        <f t="shared" si="1"/>
        <v/>
      </c>
      <c r="K111" s="2" t="str">
        <f>IF(ISNUMBER(J111),_xlfn.RANK.EQ(J111,$J$4:$J$203,0)+COUNTIF($J$4:J111,J111)-1,"")</f>
        <v/>
      </c>
      <c r="L111" s="7" t="str">
        <f t="shared" si="4"/>
        <v/>
      </c>
    </row>
    <row r="112" spans="1:12" x14ac:dyDescent="0.25">
      <c r="A112">
        <v>109</v>
      </c>
      <c r="B112" s="1" t="str">
        <f t="shared" si="3"/>
        <v/>
      </c>
      <c r="C112" s="38"/>
      <c r="D112" s="35"/>
      <c r="E112" t="s">
        <v>21</v>
      </c>
      <c r="J112" s="6" t="str">
        <f t="shared" si="1"/>
        <v/>
      </c>
      <c r="K112" s="2" t="str">
        <f>IF(ISNUMBER(J112),_xlfn.RANK.EQ(J112,$J$4:$J$203,0)+COUNTIF($J$4:J112,J112)-1,"")</f>
        <v/>
      </c>
      <c r="L112" s="7" t="str">
        <f t="shared" si="4"/>
        <v/>
      </c>
    </row>
    <row r="113" spans="1:12" x14ac:dyDescent="0.25">
      <c r="A113">
        <v>110</v>
      </c>
      <c r="B113" s="1" t="str">
        <f t="shared" si="3"/>
        <v/>
      </c>
      <c r="C113" s="38"/>
      <c r="D113" s="35"/>
      <c r="E113" t="s">
        <v>21</v>
      </c>
      <c r="J113" s="6" t="str">
        <f t="shared" si="1"/>
        <v/>
      </c>
      <c r="K113" s="2" t="str">
        <f>IF(ISNUMBER(J113),_xlfn.RANK.EQ(J113,$J$4:$J$203,0)+COUNTIF($J$4:J113,J113)-1,"")</f>
        <v/>
      </c>
      <c r="L113" s="7" t="str">
        <f t="shared" si="4"/>
        <v/>
      </c>
    </row>
    <row r="114" spans="1:12" x14ac:dyDescent="0.25">
      <c r="A114">
        <v>111</v>
      </c>
      <c r="B114" s="1" t="str">
        <f t="shared" si="3"/>
        <v/>
      </c>
      <c r="C114" s="38"/>
      <c r="D114" s="35"/>
      <c r="E114" t="s">
        <v>21</v>
      </c>
      <c r="J114" s="6" t="str">
        <f t="shared" si="1"/>
        <v/>
      </c>
      <c r="K114" s="2" t="str">
        <f>IF(ISNUMBER(J114),_xlfn.RANK.EQ(J114,$J$4:$J$203,0)+COUNTIF($J$4:J114,J114)-1,"")</f>
        <v/>
      </c>
      <c r="L114" s="7" t="str">
        <f t="shared" si="4"/>
        <v/>
      </c>
    </row>
    <row r="115" spans="1:12" x14ac:dyDescent="0.25">
      <c r="A115">
        <v>112</v>
      </c>
      <c r="B115" s="1" t="str">
        <f t="shared" si="3"/>
        <v/>
      </c>
      <c r="C115" s="38"/>
      <c r="D115" s="35"/>
      <c r="E115" t="s">
        <v>21</v>
      </c>
      <c r="J115" s="6" t="str">
        <f t="shared" si="1"/>
        <v/>
      </c>
      <c r="K115" s="2" t="str">
        <f>IF(ISNUMBER(J115),_xlfn.RANK.EQ(J115,$J$4:$J$203,0)+COUNTIF($J$4:J115,J115)-1,"")</f>
        <v/>
      </c>
      <c r="L115" s="7" t="str">
        <f t="shared" si="4"/>
        <v/>
      </c>
    </row>
    <row r="116" spans="1:12" x14ac:dyDescent="0.25">
      <c r="A116">
        <v>113</v>
      </c>
      <c r="B116" s="1" t="str">
        <f t="shared" si="3"/>
        <v/>
      </c>
      <c r="C116" s="38"/>
      <c r="D116" s="35"/>
      <c r="E116" t="s">
        <v>21</v>
      </c>
      <c r="J116" s="6" t="str">
        <f t="shared" si="1"/>
        <v/>
      </c>
      <c r="K116" s="2" t="str">
        <f>IF(ISNUMBER(J116),_xlfn.RANK.EQ(J116,$J$4:$J$203,0)+COUNTIF($J$4:J116,J116)-1,"")</f>
        <v/>
      </c>
      <c r="L116" s="7" t="str">
        <f t="shared" si="4"/>
        <v/>
      </c>
    </row>
    <row r="117" spans="1:12" x14ac:dyDescent="0.25">
      <c r="A117">
        <v>114</v>
      </c>
      <c r="B117" s="1" t="str">
        <f t="shared" si="3"/>
        <v/>
      </c>
      <c r="C117" s="38"/>
      <c r="D117" s="35"/>
      <c r="E117" t="s">
        <v>21</v>
      </c>
      <c r="J117" s="6" t="str">
        <f t="shared" si="1"/>
        <v/>
      </c>
      <c r="K117" s="2" t="str">
        <f>IF(ISNUMBER(J117),_xlfn.RANK.EQ(J117,$J$4:$J$203,0)+COUNTIF($J$4:J117,J117)-1,"")</f>
        <v/>
      </c>
      <c r="L117" s="7" t="str">
        <f t="shared" si="4"/>
        <v/>
      </c>
    </row>
    <row r="118" spans="1:12" x14ac:dyDescent="0.25">
      <c r="A118">
        <v>115</v>
      </c>
      <c r="B118" s="1" t="str">
        <f t="shared" si="3"/>
        <v/>
      </c>
      <c r="C118" s="38"/>
      <c r="D118" s="35"/>
      <c r="E118" t="s">
        <v>21</v>
      </c>
      <c r="J118" s="6" t="str">
        <f t="shared" si="1"/>
        <v/>
      </c>
      <c r="K118" s="2" t="str">
        <f>IF(ISNUMBER(J118),_xlfn.RANK.EQ(J118,$J$4:$J$203,0)+COUNTIF($J$4:J118,J118)-1,"")</f>
        <v/>
      </c>
      <c r="L118" s="7" t="str">
        <f t="shared" si="4"/>
        <v/>
      </c>
    </row>
    <row r="119" spans="1:12" x14ac:dyDescent="0.25">
      <c r="A119">
        <v>116</v>
      </c>
      <c r="B119" s="1" t="str">
        <f t="shared" si="3"/>
        <v/>
      </c>
      <c r="C119" s="38"/>
      <c r="D119" s="35"/>
      <c r="E119" t="s">
        <v>21</v>
      </c>
      <c r="J119" s="6" t="str">
        <f t="shared" si="1"/>
        <v/>
      </c>
      <c r="K119" s="2" t="str">
        <f>IF(ISNUMBER(J119),_xlfn.RANK.EQ(J119,$J$4:$J$203,0)+COUNTIF($J$4:J119,J119)-1,"")</f>
        <v/>
      </c>
      <c r="L119" s="7" t="str">
        <f t="shared" si="4"/>
        <v/>
      </c>
    </row>
    <row r="120" spans="1:12" x14ac:dyDescent="0.25">
      <c r="A120">
        <v>117</v>
      </c>
      <c r="B120" s="1" t="str">
        <f t="shared" si="3"/>
        <v/>
      </c>
      <c r="C120" s="38"/>
      <c r="D120" s="35"/>
      <c r="E120" t="s">
        <v>21</v>
      </c>
      <c r="J120" s="6" t="str">
        <f t="shared" si="1"/>
        <v/>
      </c>
      <c r="K120" s="2" t="str">
        <f>IF(ISNUMBER(J120),_xlfn.RANK.EQ(J120,$J$4:$J$203,0)+COUNTIF($J$4:J120,J120)-1,"")</f>
        <v/>
      </c>
      <c r="L120" s="7" t="str">
        <f t="shared" si="4"/>
        <v/>
      </c>
    </row>
    <row r="121" spans="1:12" x14ac:dyDescent="0.25">
      <c r="A121">
        <v>118</v>
      </c>
      <c r="B121" s="1" t="str">
        <f t="shared" si="3"/>
        <v/>
      </c>
      <c r="C121" s="38"/>
      <c r="D121" s="35"/>
      <c r="E121" t="s">
        <v>21</v>
      </c>
      <c r="J121" s="6" t="str">
        <f t="shared" si="1"/>
        <v/>
      </c>
      <c r="K121" s="2" t="str">
        <f>IF(ISNUMBER(J121),_xlfn.RANK.EQ(J121,$J$4:$J$203,0)+COUNTIF($J$4:J121,J121)-1,"")</f>
        <v/>
      </c>
      <c r="L121" s="7" t="str">
        <f t="shared" si="4"/>
        <v/>
      </c>
    </row>
    <row r="122" spans="1:12" x14ac:dyDescent="0.25">
      <c r="A122">
        <v>119</v>
      </c>
      <c r="B122" s="1" t="str">
        <f t="shared" si="3"/>
        <v/>
      </c>
      <c r="C122" s="38"/>
      <c r="D122" s="35"/>
      <c r="E122" t="s">
        <v>21</v>
      </c>
      <c r="J122" s="6" t="str">
        <f t="shared" si="1"/>
        <v/>
      </c>
      <c r="K122" s="2" t="str">
        <f>IF(ISNUMBER(J122),_xlfn.RANK.EQ(J122,$J$4:$J$203,0)+COUNTIF($J$4:J122,J122)-1,"")</f>
        <v/>
      </c>
      <c r="L122" s="7" t="str">
        <f t="shared" si="4"/>
        <v/>
      </c>
    </row>
    <row r="123" spans="1:12" x14ac:dyDescent="0.25">
      <c r="A123">
        <v>120</v>
      </c>
      <c r="B123" s="1" t="str">
        <f t="shared" si="3"/>
        <v/>
      </c>
      <c r="C123" s="38"/>
      <c r="D123" s="35"/>
      <c r="E123" t="s">
        <v>21</v>
      </c>
      <c r="J123" s="6" t="str">
        <f t="shared" si="1"/>
        <v/>
      </c>
      <c r="K123" s="2" t="str">
        <f>IF(ISNUMBER(J123),_xlfn.RANK.EQ(J123,$J$4:$J$203,0)+COUNTIF($J$4:J123,J123)-1,"")</f>
        <v/>
      </c>
      <c r="L123" s="7" t="str">
        <f t="shared" si="4"/>
        <v/>
      </c>
    </row>
    <row r="124" spans="1:12" x14ac:dyDescent="0.25">
      <c r="A124">
        <v>121</v>
      </c>
      <c r="B124" s="1" t="str">
        <f t="shared" si="3"/>
        <v/>
      </c>
      <c r="C124" s="38"/>
      <c r="D124" s="35"/>
      <c r="E124" t="s">
        <v>21</v>
      </c>
      <c r="J124" s="6" t="str">
        <f t="shared" si="1"/>
        <v/>
      </c>
      <c r="K124" s="2" t="str">
        <f>IF(ISNUMBER(J124),_xlfn.RANK.EQ(J124,$J$4:$J$203,0)+COUNTIF($J$4:J124,J124)-1,"")</f>
        <v/>
      </c>
      <c r="L124" s="7" t="str">
        <f t="shared" si="4"/>
        <v/>
      </c>
    </row>
    <row r="125" spans="1:12" x14ac:dyDescent="0.25">
      <c r="A125">
        <v>122</v>
      </c>
      <c r="B125" s="1" t="str">
        <f t="shared" si="3"/>
        <v/>
      </c>
      <c r="C125" s="38"/>
      <c r="D125" s="35"/>
      <c r="E125" t="s">
        <v>21</v>
      </c>
      <c r="J125" s="6" t="str">
        <f t="shared" si="1"/>
        <v/>
      </c>
      <c r="K125" s="2" t="str">
        <f>IF(ISNUMBER(J125),_xlfn.RANK.EQ(J125,$J$4:$J$203,0)+COUNTIF($J$4:J125,J125)-1,"")</f>
        <v/>
      </c>
      <c r="L125" s="7" t="str">
        <f t="shared" si="4"/>
        <v/>
      </c>
    </row>
    <row r="126" spans="1:12" x14ac:dyDescent="0.25">
      <c r="A126">
        <v>123</v>
      </c>
      <c r="B126" s="1" t="str">
        <f t="shared" si="3"/>
        <v/>
      </c>
      <c r="C126" s="38"/>
      <c r="D126" s="35"/>
      <c r="E126" t="s">
        <v>21</v>
      </c>
      <c r="J126" s="6" t="str">
        <f t="shared" si="1"/>
        <v/>
      </c>
      <c r="K126" s="2" t="str">
        <f>IF(ISNUMBER(J126),_xlfn.RANK.EQ(J126,$J$4:$J$203,0)+COUNTIF($J$4:J126,J126)-1,"")</f>
        <v/>
      </c>
      <c r="L126" s="7" t="str">
        <f t="shared" si="4"/>
        <v/>
      </c>
    </row>
    <row r="127" spans="1:12" x14ac:dyDescent="0.25">
      <c r="A127">
        <v>124</v>
      </c>
      <c r="B127" s="1" t="str">
        <f t="shared" si="3"/>
        <v/>
      </c>
      <c r="C127" s="38"/>
      <c r="D127" s="35"/>
      <c r="E127" t="s">
        <v>21</v>
      </c>
      <c r="J127" s="6" t="str">
        <f t="shared" si="1"/>
        <v/>
      </c>
      <c r="K127" s="2" t="str">
        <f>IF(ISNUMBER(J127),_xlfn.RANK.EQ(J127,$J$4:$J$203,0)+COUNTIF($J$4:J127,J127)-1,"")</f>
        <v/>
      </c>
      <c r="L127" s="7" t="str">
        <f t="shared" si="4"/>
        <v/>
      </c>
    </row>
    <row r="128" spans="1:12" x14ac:dyDescent="0.25">
      <c r="A128">
        <v>125</v>
      </c>
      <c r="B128" s="1" t="str">
        <f t="shared" si="3"/>
        <v/>
      </c>
      <c r="C128" s="38"/>
      <c r="D128" s="35"/>
      <c r="E128" t="s">
        <v>21</v>
      </c>
      <c r="J128" s="6" t="str">
        <f t="shared" si="1"/>
        <v/>
      </c>
      <c r="K128" s="2" t="str">
        <f>IF(ISNUMBER(J128),_xlfn.RANK.EQ(J128,$J$4:$J$203,0)+COUNTIF($J$4:J128,J128)-1,"")</f>
        <v/>
      </c>
      <c r="L128" s="7" t="str">
        <f t="shared" si="4"/>
        <v/>
      </c>
    </row>
    <row r="129" spans="1:12" x14ac:dyDescent="0.25">
      <c r="A129">
        <v>126</v>
      </c>
      <c r="B129" s="1" t="str">
        <f t="shared" si="3"/>
        <v/>
      </c>
      <c r="C129" s="38"/>
      <c r="D129" s="35"/>
      <c r="E129" t="s">
        <v>21</v>
      </c>
      <c r="J129" s="6" t="str">
        <f t="shared" si="1"/>
        <v/>
      </c>
      <c r="K129" s="2" t="str">
        <f>IF(ISNUMBER(J129),_xlfn.RANK.EQ(J129,$J$4:$J$203,0)+COUNTIF($J$4:J129,J129)-1,"")</f>
        <v/>
      </c>
      <c r="L129" s="7" t="str">
        <f t="shared" si="4"/>
        <v/>
      </c>
    </row>
    <row r="130" spans="1:12" x14ac:dyDescent="0.25">
      <c r="A130">
        <v>127</v>
      </c>
      <c r="B130" s="1" t="str">
        <f t="shared" si="3"/>
        <v/>
      </c>
      <c r="C130" s="38"/>
      <c r="D130" s="35"/>
      <c r="E130" t="s">
        <v>21</v>
      </c>
      <c r="J130" s="6" t="str">
        <f t="shared" si="1"/>
        <v/>
      </c>
      <c r="K130" s="2" t="str">
        <f>IF(ISNUMBER(J130),_xlfn.RANK.EQ(J130,$J$4:$J$203,0)+COUNTIF($J$4:J130,J130)-1,"")</f>
        <v/>
      </c>
      <c r="L130" s="7" t="str">
        <f t="shared" si="4"/>
        <v/>
      </c>
    </row>
    <row r="131" spans="1:12" x14ac:dyDescent="0.25">
      <c r="A131">
        <v>128</v>
      </c>
      <c r="B131" s="1" t="str">
        <f t="shared" si="3"/>
        <v/>
      </c>
      <c r="C131" s="38"/>
      <c r="D131" s="35"/>
      <c r="E131" t="s">
        <v>21</v>
      </c>
      <c r="J131" s="6" t="str">
        <f t="shared" si="1"/>
        <v/>
      </c>
      <c r="K131" s="2" t="str">
        <f>IF(ISNUMBER(J131),_xlfn.RANK.EQ(J131,$J$4:$J$203,0)+COUNTIF($J$4:J131,J131)-1,"")</f>
        <v/>
      </c>
      <c r="L131" s="7" t="str">
        <f t="shared" si="4"/>
        <v/>
      </c>
    </row>
    <row r="132" spans="1:12" x14ac:dyDescent="0.25">
      <c r="A132">
        <v>129</v>
      </c>
      <c r="B132" s="1" t="str">
        <f t="shared" si="3"/>
        <v/>
      </c>
      <c r="C132" s="38"/>
      <c r="D132" s="35"/>
      <c r="E132" t="s">
        <v>21</v>
      </c>
      <c r="J132" s="6" t="str">
        <f t="shared" si="1"/>
        <v/>
      </c>
      <c r="K132" s="2" t="str">
        <f>IF(ISNUMBER(J132),_xlfn.RANK.EQ(J132,$J$4:$J$203,0)+COUNTIF($J$4:J132,J132)-1,"")</f>
        <v/>
      </c>
      <c r="L132" s="7" t="str">
        <f t="shared" si="4"/>
        <v/>
      </c>
    </row>
    <row r="133" spans="1:12" x14ac:dyDescent="0.25">
      <c r="A133">
        <v>130</v>
      </c>
      <c r="B133" s="1" t="str">
        <f t="shared" ref="B133:B196" si="5">K133</f>
        <v/>
      </c>
      <c r="C133" s="38"/>
      <c r="D133" s="35"/>
      <c r="E133" t="s">
        <v>21</v>
      </c>
      <c r="J133" s="6" t="str">
        <f t="shared" si="1"/>
        <v/>
      </c>
      <c r="K133" s="2" t="str">
        <f>IF(ISNUMBER(J133),_xlfn.RANK.EQ(J133,$J$4:$J$203,0)+COUNTIF($J$4:J133,J133)-1,"")</f>
        <v/>
      </c>
      <c r="L133" s="7" t="str">
        <f t="shared" ref="L133:L196" si="6">IF($H$4="S",SUBSTITUTE(C133," ",""),SUBSTITUTE(SUBSTITUTE(SUBSTITUTE(SUBSTITUTE(SUBSTITUTE(SUBSTITUTE(SUBSTITUTE(SUBSTITUTE(SUBSTITUTE(SUBSTITUTE(SUBSTITUTE(SUBSTITUTE(SUBSTITUTE(SUBSTITUTE(C133," ",""),"ã","a"),"á","a"),"à","a"),"â","a"),"é","e"),"ê","e"),"í","i"),"ó","o"),"õ","o"),"ô","o"),"ú","u"),"ü","u"),"ç","c"))</f>
        <v/>
      </c>
    </row>
    <row r="134" spans="1:12" x14ac:dyDescent="0.25">
      <c r="A134">
        <v>131</v>
      </c>
      <c r="B134" s="1" t="str">
        <f t="shared" si="5"/>
        <v/>
      </c>
      <c r="C134" s="38"/>
      <c r="D134" s="35"/>
      <c r="E134" t="s">
        <v>21</v>
      </c>
      <c r="J134" s="6" t="str">
        <f t="shared" si="1"/>
        <v/>
      </c>
      <c r="K134" s="2" t="str">
        <f>IF(ISNUMBER(J134),_xlfn.RANK.EQ(J134,$J$4:$J$203,0)+COUNTIF($J$4:J134,J134)-1,"")</f>
        <v/>
      </c>
      <c r="L134" s="7" t="str">
        <f t="shared" si="6"/>
        <v/>
      </c>
    </row>
    <row r="135" spans="1:12" x14ac:dyDescent="0.25">
      <c r="A135">
        <v>132</v>
      </c>
      <c r="B135" s="1" t="str">
        <f t="shared" si="5"/>
        <v/>
      </c>
      <c r="C135" s="38"/>
      <c r="D135" s="35"/>
      <c r="E135" t="s">
        <v>21</v>
      </c>
      <c r="J135" s="6" t="str">
        <f t="shared" si="1"/>
        <v/>
      </c>
      <c r="K135" s="2" t="str">
        <f>IF(ISNUMBER(J135),_xlfn.RANK.EQ(J135,$J$4:$J$203,0)+COUNTIF($J$4:J135,J135)-1,"")</f>
        <v/>
      </c>
      <c r="L135" s="7" t="str">
        <f t="shared" si="6"/>
        <v/>
      </c>
    </row>
    <row r="136" spans="1:12" x14ac:dyDescent="0.25">
      <c r="A136">
        <v>133</v>
      </c>
      <c r="B136" s="1" t="str">
        <f t="shared" si="5"/>
        <v/>
      </c>
      <c r="C136" s="38"/>
      <c r="D136" s="35"/>
      <c r="E136" t="s">
        <v>21</v>
      </c>
      <c r="J136" s="6" t="str">
        <f t="shared" si="1"/>
        <v/>
      </c>
      <c r="K136" s="2" t="str">
        <f>IF(ISNUMBER(J136),_xlfn.RANK.EQ(J136,$J$4:$J$203,0)+COUNTIF($J$4:J136,J136)-1,"")</f>
        <v/>
      </c>
      <c r="L136" s="7" t="str">
        <f t="shared" si="6"/>
        <v/>
      </c>
    </row>
    <row r="137" spans="1:12" x14ac:dyDescent="0.25">
      <c r="A137">
        <v>134</v>
      </c>
      <c r="B137" s="1" t="str">
        <f t="shared" si="5"/>
        <v/>
      </c>
      <c r="C137" s="38"/>
      <c r="D137" s="35"/>
      <c r="E137" t="s">
        <v>21</v>
      </c>
      <c r="J137" s="6" t="str">
        <f t="shared" si="1"/>
        <v/>
      </c>
      <c r="K137" s="2" t="str">
        <f>IF(ISNUMBER(J137),_xlfn.RANK.EQ(J137,$J$4:$J$203,0)+COUNTIF($J$4:J137,J137)-1,"")</f>
        <v/>
      </c>
      <c r="L137" s="7" t="str">
        <f t="shared" si="6"/>
        <v/>
      </c>
    </row>
    <row r="138" spans="1:12" x14ac:dyDescent="0.25">
      <c r="A138">
        <v>135</v>
      </c>
      <c r="B138" s="1" t="str">
        <f t="shared" si="5"/>
        <v/>
      </c>
      <c r="C138" s="38"/>
      <c r="D138" s="35"/>
      <c r="E138" t="s">
        <v>21</v>
      </c>
      <c r="J138" s="6" t="str">
        <f t="shared" si="1"/>
        <v/>
      </c>
      <c r="K138" s="2" t="str">
        <f>IF(ISNUMBER(J138),_xlfn.RANK.EQ(J138,$J$4:$J$203,0)+COUNTIF($J$4:J138,J138)-1,"")</f>
        <v/>
      </c>
      <c r="L138" s="7" t="str">
        <f t="shared" si="6"/>
        <v/>
      </c>
    </row>
    <row r="139" spans="1:12" x14ac:dyDescent="0.25">
      <c r="A139">
        <v>136</v>
      </c>
      <c r="B139" s="1" t="str">
        <f t="shared" si="5"/>
        <v/>
      </c>
      <c r="C139" s="38"/>
      <c r="D139" s="35"/>
      <c r="E139" t="s">
        <v>21</v>
      </c>
      <c r="J139" s="6" t="str">
        <f t="shared" si="1"/>
        <v/>
      </c>
      <c r="K139" s="2" t="str">
        <f>IF(ISNUMBER(J139),_xlfn.RANK.EQ(J139,$J$4:$J$203,0)+COUNTIF($J$4:J139,J139)-1,"")</f>
        <v/>
      </c>
      <c r="L139" s="7" t="str">
        <f t="shared" si="6"/>
        <v/>
      </c>
    </row>
    <row r="140" spans="1:12" x14ac:dyDescent="0.25">
      <c r="A140">
        <v>137</v>
      </c>
      <c r="B140" s="1" t="str">
        <f t="shared" si="5"/>
        <v/>
      </c>
      <c r="C140" s="38"/>
      <c r="D140" s="35"/>
      <c r="E140" t="s">
        <v>21</v>
      </c>
      <c r="J140" s="6" t="str">
        <f t="shared" si="1"/>
        <v/>
      </c>
      <c r="K140" s="2" t="str">
        <f>IF(ISNUMBER(J140),_xlfn.RANK.EQ(J140,$J$4:$J$203,0)+COUNTIF($J$4:J140,J140)-1,"")</f>
        <v/>
      </c>
      <c r="L140" s="7" t="str">
        <f t="shared" si="6"/>
        <v/>
      </c>
    </row>
    <row r="141" spans="1:12" x14ac:dyDescent="0.25">
      <c r="A141">
        <v>138</v>
      </c>
      <c r="B141" s="1" t="str">
        <f t="shared" si="5"/>
        <v/>
      </c>
      <c r="C141" s="38"/>
      <c r="D141" s="35"/>
      <c r="E141" t="s">
        <v>21</v>
      </c>
      <c r="J141" s="6" t="str">
        <f t="shared" si="1"/>
        <v/>
      </c>
      <c r="K141" s="2" t="str">
        <f>IF(ISNUMBER(J141),_xlfn.RANK.EQ(J141,$J$4:$J$203,0)+COUNTIF($J$4:J141,J141)-1,"")</f>
        <v/>
      </c>
      <c r="L141" s="7" t="str">
        <f t="shared" si="6"/>
        <v/>
      </c>
    </row>
    <row r="142" spans="1:12" x14ac:dyDescent="0.25">
      <c r="A142">
        <v>139</v>
      </c>
      <c r="B142" s="1" t="str">
        <f t="shared" si="5"/>
        <v/>
      </c>
      <c r="C142" s="38"/>
      <c r="D142" s="35"/>
      <c r="E142" t="s">
        <v>21</v>
      </c>
      <c r="J142" s="6" t="str">
        <f t="shared" si="1"/>
        <v/>
      </c>
      <c r="K142" s="2" t="str">
        <f>IF(ISNUMBER(J142),_xlfn.RANK.EQ(J142,$J$4:$J$203,0)+COUNTIF($J$4:J142,J142)-1,"")</f>
        <v/>
      </c>
      <c r="L142" s="7" t="str">
        <f t="shared" si="6"/>
        <v/>
      </c>
    </row>
    <row r="143" spans="1:12" x14ac:dyDescent="0.25">
      <c r="A143">
        <v>140</v>
      </c>
      <c r="B143" s="1" t="str">
        <f t="shared" si="5"/>
        <v/>
      </c>
      <c r="C143" s="38"/>
      <c r="D143" s="35"/>
      <c r="E143" t="s">
        <v>21</v>
      </c>
      <c r="J143" s="6" t="str">
        <f t="shared" si="1"/>
        <v/>
      </c>
      <c r="K143" s="2" t="str">
        <f>IF(ISNUMBER(J143),_xlfn.RANK.EQ(J143,$J$4:$J$203,0)+COUNTIF($J$4:J143,J143)-1,"")</f>
        <v/>
      </c>
      <c r="L143" s="7" t="str">
        <f t="shared" si="6"/>
        <v/>
      </c>
    </row>
    <row r="144" spans="1:12" x14ac:dyDescent="0.25">
      <c r="A144">
        <v>141</v>
      </c>
      <c r="B144" s="1" t="str">
        <f t="shared" si="5"/>
        <v/>
      </c>
      <c r="C144" s="38"/>
      <c r="D144" s="35"/>
      <c r="E144" t="s">
        <v>21</v>
      </c>
      <c r="J144" s="6" t="str">
        <f t="shared" si="1"/>
        <v/>
      </c>
      <c r="K144" s="2" t="str">
        <f>IF(ISNUMBER(J144),_xlfn.RANK.EQ(J144,$J$4:$J$203,0)+COUNTIF($J$4:J144,J144)-1,"")</f>
        <v/>
      </c>
      <c r="L144" s="7" t="str">
        <f t="shared" si="6"/>
        <v/>
      </c>
    </row>
    <row r="145" spans="1:12" x14ac:dyDescent="0.25">
      <c r="A145">
        <v>142</v>
      </c>
      <c r="B145" s="1" t="str">
        <f t="shared" si="5"/>
        <v/>
      </c>
      <c r="C145" s="38"/>
      <c r="D145" s="35"/>
      <c r="E145" t="s">
        <v>21</v>
      </c>
      <c r="J145" s="6" t="str">
        <f t="shared" si="1"/>
        <v/>
      </c>
      <c r="K145" s="2" t="str">
        <f>IF(ISNUMBER(J145),_xlfn.RANK.EQ(J145,$J$4:$J$203,0)+COUNTIF($J$4:J145,J145)-1,"")</f>
        <v/>
      </c>
      <c r="L145" s="7" t="str">
        <f t="shared" si="6"/>
        <v/>
      </c>
    </row>
    <row r="146" spans="1:12" x14ac:dyDescent="0.25">
      <c r="A146">
        <v>143</v>
      </c>
      <c r="B146" s="1" t="str">
        <f t="shared" si="5"/>
        <v/>
      </c>
      <c r="C146" s="38"/>
      <c r="D146" s="35"/>
      <c r="E146" t="s">
        <v>21</v>
      </c>
      <c r="J146" s="6" t="str">
        <f t="shared" si="1"/>
        <v/>
      </c>
      <c r="K146" s="2" t="str">
        <f>IF(ISNUMBER(J146),_xlfn.RANK.EQ(J146,$J$4:$J$203,0)+COUNTIF($J$4:J146,J146)-1,"")</f>
        <v/>
      </c>
      <c r="L146" s="7" t="str">
        <f t="shared" si="6"/>
        <v/>
      </c>
    </row>
    <row r="147" spans="1:12" x14ac:dyDescent="0.25">
      <c r="A147">
        <v>144</v>
      </c>
      <c r="B147" s="1" t="str">
        <f t="shared" si="5"/>
        <v/>
      </c>
      <c r="C147" s="38"/>
      <c r="D147" s="35"/>
      <c r="E147" t="s">
        <v>21</v>
      </c>
      <c r="J147" s="6" t="str">
        <f t="shared" si="1"/>
        <v/>
      </c>
      <c r="K147" s="2" t="str">
        <f>IF(ISNUMBER(J147),_xlfn.RANK.EQ(J147,$J$4:$J$203,0)+COUNTIF($J$4:J147,J147)-1,"")</f>
        <v/>
      </c>
      <c r="L147" s="7" t="str">
        <f t="shared" si="6"/>
        <v/>
      </c>
    </row>
    <row r="148" spans="1:12" x14ac:dyDescent="0.25">
      <c r="A148">
        <v>145</v>
      </c>
      <c r="B148" s="1" t="str">
        <f t="shared" si="5"/>
        <v/>
      </c>
      <c r="C148" s="38"/>
      <c r="D148" s="35"/>
      <c r="E148" t="s">
        <v>21</v>
      </c>
      <c r="J148" s="6" t="str">
        <f t="shared" si="1"/>
        <v/>
      </c>
      <c r="K148" s="2" t="str">
        <f>IF(ISNUMBER(J148),_xlfn.RANK.EQ(J148,$J$4:$J$203,0)+COUNTIF($J$4:J148,J148)-1,"")</f>
        <v/>
      </c>
      <c r="L148" s="7" t="str">
        <f t="shared" si="6"/>
        <v/>
      </c>
    </row>
    <row r="149" spans="1:12" x14ac:dyDescent="0.25">
      <c r="A149">
        <v>146</v>
      </c>
      <c r="B149" s="1" t="str">
        <f t="shared" si="5"/>
        <v/>
      </c>
      <c r="C149" s="38"/>
      <c r="D149" s="35"/>
      <c r="E149" t="s">
        <v>21</v>
      </c>
      <c r="J149" s="6" t="str">
        <f t="shared" si="1"/>
        <v/>
      </c>
      <c r="K149" s="2" t="str">
        <f>IF(ISNUMBER(J149),_xlfn.RANK.EQ(J149,$J$4:$J$203,0)+COUNTIF($J$4:J149,J149)-1,"")</f>
        <v/>
      </c>
      <c r="L149" s="7" t="str">
        <f t="shared" si="6"/>
        <v/>
      </c>
    </row>
    <row r="150" spans="1:12" x14ac:dyDescent="0.25">
      <c r="A150">
        <v>147</v>
      </c>
      <c r="B150" s="1" t="str">
        <f t="shared" si="5"/>
        <v/>
      </c>
      <c r="C150" s="38"/>
      <c r="D150" s="35"/>
      <c r="E150" t="s">
        <v>21</v>
      </c>
      <c r="J150" s="6" t="str">
        <f t="shared" si="1"/>
        <v/>
      </c>
      <c r="K150" s="2" t="str">
        <f>IF(ISNUMBER(J150),_xlfn.RANK.EQ(J150,$J$4:$J$203,0)+COUNTIF($J$4:J150,J150)-1,"")</f>
        <v/>
      </c>
      <c r="L150" s="7" t="str">
        <f t="shared" si="6"/>
        <v/>
      </c>
    </row>
    <row r="151" spans="1:12" x14ac:dyDescent="0.25">
      <c r="A151">
        <v>148</v>
      </c>
      <c r="B151" s="1" t="str">
        <f t="shared" si="5"/>
        <v/>
      </c>
      <c r="C151" s="38"/>
      <c r="D151" s="35"/>
      <c r="E151" t="s">
        <v>21</v>
      </c>
      <c r="J151" s="6" t="str">
        <f t="shared" si="1"/>
        <v/>
      </c>
      <c r="K151" s="2" t="str">
        <f>IF(ISNUMBER(J151),_xlfn.RANK.EQ(J151,$J$4:$J$203,0)+COUNTIF($J$4:J151,J151)-1,"")</f>
        <v/>
      </c>
      <c r="L151" s="7" t="str">
        <f t="shared" si="6"/>
        <v/>
      </c>
    </row>
    <row r="152" spans="1:12" x14ac:dyDescent="0.25">
      <c r="A152">
        <v>149</v>
      </c>
      <c r="B152" s="1" t="str">
        <f t="shared" si="5"/>
        <v/>
      </c>
      <c r="C152" s="38"/>
      <c r="D152" s="35"/>
      <c r="E152" t="s">
        <v>21</v>
      </c>
      <c r="J152" s="6" t="str">
        <f t="shared" si="1"/>
        <v/>
      </c>
      <c r="K152" s="2" t="str">
        <f>IF(ISNUMBER(J152),_xlfn.RANK.EQ(J152,$J$4:$J$203,0)+COUNTIF($J$4:J152,J152)-1,"")</f>
        <v/>
      </c>
      <c r="L152" s="7" t="str">
        <f t="shared" si="6"/>
        <v/>
      </c>
    </row>
    <row r="153" spans="1:12" x14ac:dyDescent="0.25">
      <c r="A153">
        <v>150</v>
      </c>
      <c r="B153" s="1" t="str">
        <f t="shared" si="5"/>
        <v/>
      </c>
      <c r="C153" s="38"/>
      <c r="D153" s="35"/>
      <c r="E153" t="s">
        <v>21</v>
      </c>
      <c r="J153" s="6" t="str">
        <f t="shared" si="1"/>
        <v/>
      </c>
      <c r="K153" s="2" t="str">
        <f>IF(ISNUMBER(J153),_xlfn.RANK.EQ(J153,$J$4:$J$203,0)+COUNTIF($J$4:J153,J153)-1,"")</f>
        <v/>
      </c>
      <c r="L153" s="7" t="str">
        <f t="shared" si="6"/>
        <v/>
      </c>
    </row>
    <row r="154" spans="1:12" x14ac:dyDescent="0.25">
      <c r="A154">
        <v>151</v>
      </c>
      <c r="B154" s="1" t="str">
        <f t="shared" si="5"/>
        <v/>
      </c>
      <c r="C154" s="38"/>
      <c r="D154" s="35"/>
      <c r="E154" t="s">
        <v>21</v>
      </c>
      <c r="J154" s="6" t="str">
        <f t="shared" si="1"/>
        <v/>
      </c>
      <c r="K154" s="2" t="str">
        <f>IF(ISNUMBER(J154),_xlfn.RANK.EQ(J154,$J$4:$J$203,0)+COUNTIF($J$4:J154,J154)-1,"")</f>
        <v/>
      </c>
      <c r="L154" s="7" t="str">
        <f t="shared" si="6"/>
        <v/>
      </c>
    </row>
    <row r="155" spans="1:12" x14ac:dyDescent="0.25">
      <c r="A155">
        <v>152</v>
      </c>
      <c r="B155" s="1" t="str">
        <f t="shared" si="5"/>
        <v/>
      </c>
      <c r="C155" s="38"/>
      <c r="D155" s="35"/>
      <c r="E155" t="s">
        <v>21</v>
      </c>
      <c r="J155" s="6" t="str">
        <f t="shared" si="1"/>
        <v/>
      </c>
      <c r="K155" s="2" t="str">
        <f>IF(ISNUMBER(J155),_xlfn.RANK.EQ(J155,$J$4:$J$203,0)+COUNTIF($J$4:J155,J155)-1,"")</f>
        <v/>
      </c>
      <c r="L155" s="7" t="str">
        <f t="shared" si="6"/>
        <v/>
      </c>
    </row>
    <row r="156" spans="1:12" x14ac:dyDescent="0.25">
      <c r="A156">
        <v>153</v>
      </c>
      <c r="B156" s="1" t="str">
        <f t="shared" si="5"/>
        <v/>
      </c>
      <c r="C156" s="38"/>
      <c r="D156" s="35"/>
      <c r="E156" t="s">
        <v>21</v>
      </c>
      <c r="J156" s="6" t="str">
        <f t="shared" si="1"/>
        <v/>
      </c>
      <c r="K156" s="2" t="str">
        <f>IF(ISNUMBER(J156),_xlfn.RANK.EQ(J156,$J$4:$J$203,0)+COUNTIF($J$4:J156,J156)-1,"")</f>
        <v/>
      </c>
      <c r="L156" s="7" t="str">
        <f t="shared" si="6"/>
        <v/>
      </c>
    </row>
    <row r="157" spans="1:12" x14ac:dyDescent="0.25">
      <c r="A157">
        <v>154</v>
      </c>
      <c r="B157" s="1" t="str">
        <f t="shared" si="5"/>
        <v/>
      </c>
      <c r="C157" s="38"/>
      <c r="D157" s="35"/>
      <c r="E157" t="s">
        <v>21</v>
      </c>
      <c r="J157" s="6" t="str">
        <f t="shared" si="1"/>
        <v/>
      </c>
      <c r="K157" s="2" t="str">
        <f>IF(ISNUMBER(J157),_xlfn.RANK.EQ(J157,$J$4:$J$203,0)+COUNTIF($J$4:J157,J157)-1,"")</f>
        <v/>
      </c>
      <c r="L157" s="7" t="str">
        <f t="shared" si="6"/>
        <v/>
      </c>
    </row>
    <row r="158" spans="1:12" x14ac:dyDescent="0.25">
      <c r="A158">
        <v>155</v>
      </c>
      <c r="B158" s="1" t="str">
        <f t="shared" si="5"/>
        <v/>
      </c>
      <c r="C158" s="38"/>
      <c r="D158" s="35"/>
      <c r="E158" t="s">
        <v>21</v>
      </c>
      <c r="J158" s="6" t="str">
        <f t="shared" si="1"/>
        <v/>
      </c>
      <c r="K158" s="2" t="str">
        <f>IF(ISNUMBER(J158),_xlfn.RANK.EQ(J158,$J$4:$J$203,0)+COUNTIF($J$4:J158,J158)-1,"")</f>
        <v/>
      </c>
      <c r="L158" s="7" t="str">
        <f t="shared" si="6"/>
        <v/>
      </c>
    </row>
    <row r="159" spans="1:12" x14ac:dyDescent="0.25">
      <c r="A159">
        <v>156</v>
      </c>
      <c r="B159" s="1" t="str">
        <f t="shared" si="5"/>
        <v/>
      </c>
      <c r="C159" s="38"/>
      <c r="D159" s="35"/>
      <c r="E159" t="s">
        <v>21</v>
      </c>
      <c r="J159" s="6" t="str">
        <f t="shared" si="1"/>
        <v/>
      </c>
      <c r="K159" s="2" t="str">
        <f>IF(ISNUMBER(J159),_xlfn.RANK.EQ(J159,$J$4:$J$203,0)+COUNTIF($J$4:J159,J159)-1,"")</f>
        <v/>
      </c>
      <c r="L159" s="7" t="str">
        <f t="shared" si="6"/>
        <v/>
      </c>
    </row>
    <row r="160" spans="1:12" x14ac:dyDescent="0.25">
      <c r="A160">
        <v>157</v>
      </c>
      <c r="B160" s="1" t="str">
        <f t="shared" si="5"/>
        <v/>
      </c>
      <c r="C160" s="38"/>
      <c r="D160" s="35"/>
      <c r="E160" t="s">
        <v>21</v>
      </c>
      <c r="J160" s="6" t="str">
        <f t="shared" si="1"/>
        <v/>
      </c>
      <c r="K160" s="2" t="str">
        <f>IF(ISNUMBER(J160),_xlfn.RANK.EQ(J160,$J$4:$J$203,0)+COUNTIF($J$4:J160,J160)-1,"")</f>
        <v/>
      </c>
      <c r="L160" s="7" t="str">
        <f t="shared" si="6"/>
        <v/>
      </c>
    </row>
    <row r="161" spans="1:12" x14ac:dyDescent="0.25">
      <c r="A161">
        <v>158</v>
      </c>
      <c r="B161" s="1" t="str">
        <f t="shared" si="5"/>
        <v/>
      </c>
      <c r="C161" s="38"/>
      <c r="D161" s="35"/>
      <c r="E161" t="s">
        <v>21</v>
      </c>
      <c r="J161" s="6" t="str">
        <f t="shared" si="1"/>
        <v/>
      </c>
      <c r="K161" s="2" t="str">
        <f>IF(ISNUMBER(J161),_xlfn.RANK.EQ(J161,$J$4:$J$203,0)+COUNTIF($J$4:J161,J161)-1,"")</f>
        <v/>
      </c>
      <c r="L161" s="7" t="str">
        <f t="shared" si="6"/>
        <v/>
      </c>
    </row>
    <row r="162" spans="1:12" x14ac:dyDescent="0.25">
      <c r="A162">
        <v>159</v>
      </c>
      <c r="B162" s="1" t="str">
        <f t="shared" si="5"/>
        <v/>
      </c>
      <c r="C162" s="38"/>
      <c r="D162" s="35"/>
      <c r="E162" t="s">
        <v>21</v>
      </c>
      <c r="J162" s="6" t="str">
        <f t="shared" si="1"/>
        <v/>
      </c>
      <c r="K162" s="2" t="str">
        <f>IF(ISNUMBER(J162),_xlfn.RANK.EQ(J162,$J$4:$J$203,0)+COUNTIF($J$4:J162,J162)-1,"")</f>
        <v/>
      </c>
      <c r="L162" s="7" t="str">
        <f t="shared" si="6"/>
        <v/>
      </c>
    </row>
    <row r="163" spans="1:12" x14ac:dyDescent="0.25">
      <c r="A163">
        <v>160</v>
      </c>
      <c r="B163" s="1" t="str">
        <f t="shared" si="5"/>
        <v/>
      </c>
      <c r="C163" s="38"/>
      <c r="D163" s="35"/>
      <c r="E163" t="s">
        <v>21</v>
      </c>
      <c r="J163" s="6" t="str">
        <f t="shared" si="1"/>
        <v/>
      </c>
      <c r="K163" s="2" t="str">
        <f>IF(ISNUMBER(J163),_xlfn.RANK.EQ(J163,$J$4:$J$203,0)+COUNTIF($J$4:J163,J163)-1,"")</f>
        <v/>
      </c>
      <c r="L163" s="7" t="str">
        <f t="shared" si="6"/>
        <v/>
      </c>
    </row>
    <row r="164" spans="1:12" x14ac:dyDescent="0.25">
      <c r="A164">
        <v>161</v>
      </c>
      <c r="B164" s="1" t="str">
        <f t="shared" si="5"/>
        <v/>
      </c>
      <c r="C164" s="38"/>
      <c r="D164" s="35"/>
      <c r="E164" t="s">
        <v>21</v>
      </c>
      <c r="J164" s="6" t="str">
        <f t="shared" si="1"/>
        <v/>
      </c>
      <c r="K164" s="2" t="str">
        <f>IF(ISNUMBER(J164),_xlfn.RANK.EQ(J164,$J$4:$J$203,0)+COUNTIF($J$4:J164,J164)-1,"")</f>
        <v/>
      </c>
      <c r="L164" s="7" t="str">
        <f t="shared" si="6"/>
        <v/>
      </c>
    </row>
    <row r="165" spans="1:12" x14ac:dyDescent="0.25">
      <c r="A165">
        <v>162</v>
      </c>
      <c r="B165" s="1" t="str">
        <f t="shared" si="5"/>
        <v/>
      </c>
      <c r="C165" s="38"/>
      <c r="D165" s="35"/>
      <c r="E165" t="s">
        <v>21</v>
      </c>
      <c r="J165" s="6" t="str">
        <f t="shared" si="1"/>
        <v/>
      </c>
      <c r="K165" s="2" t="str">
        <f>IF(ISNUMBER(J165),_xlfn.RANK.EQ(J165,$J$4:$J$203,0)+COUNTIF($J$4:J165,J165)-1,"")</f>
        <v/>
      </c>
      <c r="L165" s="7" t="str">
        <f t="shared" si="6"/>
        <v/>
      </c>
    </row>
    <row r="166" spans="1:12" x14ac:dyDescent="0.25">
      <c r="A166">
        <v>163</v>
      </c>
      <c r="B166" s="1" t="str">
        <f t="shared" si="5"/>
        <v/>
      </c>
      <c r="C166" s="38"/>
      <c r="D166" s="35"/>
      <c r="E166" t="s">
        <v>21</v>
      </c>
      <c r="J166" s="6" t="str">
        <f t="shared" si="1"/>
        <v/>
      </c>
      <c r="K166" s="2" t="str">
        <f>IF(ISNUMBER(J166),_xlfn.RANK.EQ(J166,$J$4:$J$203,0)+COUNTIF($J$4:J166,J166)-1,"")</f>
        <v/>
      </c>
      <c r="L166" s="7" t="str">
        <f t="shared" si="6"/>
        <v/>
      </c>
    </row>
    <row r="167" spans="1:12" x14ac:dyDescent="0.25">
      <c r="A167">
        <v>164</v>
      </c>
      <c r="B167" s="1" t="str">
        <f t="shared" si="5"/>
        <v/>
      </c>
      <c r="C167" s="38"/>
      <c r="D167" s="35"/>
      <c r="E167" t="s">
        <v>21</v>
      </c>
      <c r="J167" s="6" t="str">
        <f t="shared" si="1"/>
        <v/>
      </c>
      <c r="K167" s="2" t="str">
        <f>IF(ISNUMBER(J167),_xlfn.RANK.EQ(J167,$J$4:$J$203,0)+COUNTIF($J$4:J167,J167)-1,"")</f>
        <v/>
      </c>
      <c r="L167" s="7" t="str">
        <f t="shared" si="6"/>
        <v/>
      </c>
    </row>
    <row r="168" spans="1:12" x14ac:dyDescent="0.25">
      <c r="A168">
        <v>165</v>
      </c>
      <c r="B168" s="1" t="str">
        <f t="shared" si="5"/>
        <v/>
      </c>
      <c r="C168" s="38"/>
      <c r="D168" s="35"/>
      <c r="E168" t="s">
        <v>21</v>
      </c>
      <c r="J168" s="6" t="str">
        <f t="shared" si="1"/>
        <v/>
      </c>
      <c r="K168" s="2" t="str">
        <f>IF(ISNUMBER(J168),_xlfn.RANK.EQ(J168,$J$4:$J$203,0)+COUNTIF($J$4:J168,J168)-1,"")</f>
        <v/>
      </c>
      <c r="L168" s="7" t="str">
        <f t="shared" si="6"/>
        <v/>
      </c>
    </row>
    <row r="169" spans="1:12" x14ac:dyDescent="0.25">
      <c r="A169">
        <v>166</v>
      </c>
      <c r="B169" s="1" t="str">
        <f t="shared" si="5"/>
        <v/>
      </c>
      <c r="C169" s="38"/>
      <c r="D169" s="35"/>
      <c r="E169" t="s">
        <v>21</v>
      </c>
      <c r="J169" s="6" t="str">
        <f t="shared" si="1"/>
        <v/>
      </c>
      <c r="K169" s="2" t="str">
        <f>IF(ISNUMBER(J169),_xlfn.RANK.EQ(J169,$J$4:$J$203,0)+COUNTIF($J$4:J169,J169)-1,"")</f>
        <v/>
      </c>
      <c r="L169" s="7" t="str">
        <f t="shared" si="6"/>
        <v/>
      </c>
    </row>
    <row r="170" spans="1:12" x14ac:dyDescent="0.25">
      <c r="A170">
        <v>167</v>
      </c>
      <c r="B170" s="1" t="str">
        <f t="shared" si="5"/>
        <v/>
      </c>
      <c r="C170" s="38"/>
      <c r="D170" s="35"/>
      <c r="E170" t="s">
        <v>21</v>
      </c>
      <c r="J170" s="6" t="str">
        <f t="shared" si="1"/>
        <v/>
      </c>
      <c r="K170" s="2" t="str">
        <f>IF(ISNUMBER(J170),_xlfn.RANK.EQ(J170,$J$4:$J$203,0)+COUNTIF($J$4:J170,J170)-1,"")</f>
        <v/>
      </c>
      <c r="L170" s="7" t="str">
        <f t="shared" si="6"/>
        <v/>
      </c>
    </row>
    <row r="171" spans="1:12" x14ac:dyDescent="0.25">
      <c r="A171">
        <v>168</v>
      </c>
      <c r="B171" s="1" t="str">
        <f t="shared" si="5"/>
        <v/>
      </c>
      <c r="C171" s="38"/>
      <c r="D171" s="35"/>
      <c r="E171" t="s">
        <v>21</v>
      </c>
      <c r="J171" s="6" t="str">
        <f t="shared" si="1"/>
        <v/>
      </c>
      <c r="K171" s="2" t="str">
        <f>IF(ISNUMBER(J171),_xlfn.RANK.EQ(J171,$J$4:$J$203,0)+COUNTIF($J$4:J171,J171)-1,"")</f>
        <v/>
      </c>
      <c r="L171" s="7" t="str">
        <f t="shared" si="6"/>
        <v/>
      </c>
    </row>
    <row r="172" spans="1:12" x14ac:dyDescent="0.25">
      <c r="A172">
        <v>169</v>
      </c>
      <c r="B172" s="1" t="str">
        <f t="shared" si="5"/>
        <v/>
      </c>
      <c r="C172" s="38"/>
      <c r="D172" s="35"/>
      <c r="E172" t="s">
        <v>21</v>
      </c>
      <c r="J172" s="6" t="str">
        <f t="shared" si="1"/>
        <v/>
      </c>
      <c r="K172" s="2" t="str">
        <f>IF(ISNUMBER(J172),_xlfn.RANK.EQ(J172,$J$4:$J$203,0)+COUNTIF($J$4:J172,J172)-1,"")</f>
        <v/>
      </c>
      <c r="L172" s="7" t="str">
        <f t="shared" si="6"/>
        <v/>
      </c>
    </row>
    <row r="173" spans="1:12" x14ac:dyDescent="0.25">
      <c r="A173">
        <v>170</v>
      </c>
      <c r="B173" s="1" t="str">
        <f t="shared" si="5"/>
        <v/>
      </c>
      <c r="C173" s="38"/>
      <c r="D173" s="35"/>
      <c r="E173" t="s">
        <v>21</v>
      </c>
      <c r="J173" s="6" t="str">
        <f t="shared" si="1"/>
        <v/>
      </c>
      <c r="K173" s="2" t="str">
        <f>IF(ISNUMBER(J173),_xlfn.RANK.EQ(J173,$J$4:$J$203,0)+COUNTIF($J$4:J173,J173)-1,"")</f>
        <v/>
      </c>
      <c r="L173" s="7" t="str">
        <f t="shared" si="6"/>
        <v/>
      </c>
    </row>
    <row r="174" spans="1:12" x14ac:dyDescent="0.25">
      <c r="A174">
        <v>171</v>
      </c>
      <c r="B174" s="1" t="str">
        <f t="shared" si="5"/>
        <v/>
      </c>
      <c r="C174" s="38"/>
      <c r="D174" s="35"/>
      <c r="E174" t="s">
        <v>21</v>
      </c>
      <c r="J174" s="6" t="str">
        <f t="shared" si="1"/>
        <v/>
      </c>
      <c r="K174" s="2" t="str">
        <f>IF(ISNUMBER(J174),_xlfn.RANK.EQ(J174,$J$4:$J$203,0)+COUNTIF($J$4:J174,J174)-1,"")</f>
        <v/>
      </c>
      <c r="L174" s="7" t="str">
        <f t="shared" si="6"/>
        <v/>
      </c>
    </row>
    <row r="175" spans="1:12" x14ac:dyDescent="0.25">
      <c r="A175">
        <v>172</v>
      </c>
      <c r="B175" s="1" t="str">
        <f t="shared" si="5"/>
        <v/>
      </c>
      <c r="C175" s="38"/>
      <c r="D175" s="35"/>
      <c r="E175" t="s">
        <v>21</v>
      </c>
      <c r="J175" s="6" t="str">
        <f t="shared" si="1"/>
        <v/>
      </c>
      <c r="K175" s="2" t="str">
        <f>IF(ISNUMBER(J175),_xlfn.RANK.EQ(J175,$J$4:$J$203,0)+COUNTIF($J$4:J175,J175)-1,"")</f>
        <v/>
      </c>
      <c r="L175" s="7" t="str">
        <f t="shared" si="6"/>
        <v/>
      </c>
    </row>
    <row r="176" spans="1:12" x14ac:dyDescent="0.25">
      <c r="A176">
        <v>173</v>
      </c>
      <c r="B176" s="1" t="str">
        <f t="shared" si="5"/>
        <v/>
      </c>
      <c r="C176" s="38"/>
      <c r="D176" s="35"/>
      <c r="E176" t="s">
        <v>21</v>
      </c>
      <c r="J176" s="6" t="str">
        <f t="shared" si="1"/>
        <v/>
      </c>
      <c r="K176" s="2" t="str">
        <f>IF(ISNUMBER(J176),_xlfn.RANK.EQ(J176,$J$4:$J$203,0)+COUNTIF($J$4:J176,J176)-1,"")</f>
        <v/>
      </c>
      <c r="L176" s="7" t="str">
        <f t="shared" si="6"/>
        <v/>
      </c>
    </row>
    <row r="177" spans="1:12" x14ac:dyDescent="0.25">
      <c r="A177">
        <v>174</v>
      </c>
      <c r="B177" s="1" t="str">
        <f t="shared" si="5"/>
        <v/>
      </c>
      <c r="C177" s="38"/>
      <c r="D177" s="35"/>
      <c r="E177" t="s">
        <v>21</v>
      </c>
      <c r="J177" s="6" t="str">
        <f t="shared" si="1"/>
        <v/>
      </c>
      <c r="K177" s="2" t="str">
        <f>IF(ISNUMBER(J177),_xlfn.RANK.EQ(J177,$J$4:$J$203,0)+COUNTIF($J$4:J177,J177)-1,"")</f>
        <v/>
      </c>
      <c r="L177" s="7" t="str">
        <f t="shared" si="6"/>
        <v/>
      </c>
    </row>
    <row r="178" spans="1:12" x14ac:dyDescent="0.25">
      <c r="A178">
        <v>175</v>
      </c>
      <c r="B178" s="1" t="str">
        <f t="shared" si="5"/>
        <v/>
      </c>
      <c r="C178" s="38"/>
      <c r="D178" s="35"/>
      <c r="E178" t="s">
        <v>21</v>
      </c>
      <c r="J178" s="6" t="str">
        <f t="shared" si="1"/>
        <v/>
      </c>
      <c r="K178" s="2" t="str">
        <f>IF(ISNUMBER(J178),_xlfn.RANK.EQ(J178,$J$4:$J$203,0)+COUNTIF($J$4:J178,J178)-1,"")</f>
        <v/>
      </c>
      <c r="L178" s="7" t="str">
        <f t="shared" si="6"/>
        <v/>
      </c>
    </row>
    <row r="179" spans="1:12" x14ac:dyDescent="0.25">
      <c r="A179">
        <v>176</v>
      </c>
      <c r="B179" s="1" t="str">
        <f t="shared" si="5"/>
        <v/>
      </c>
      <c r="C179" s="38"/>
      <c r="D179" s="35"/>
      <c r="E179" t="s">
        <v>21</v>
      </c>
      <c r="J179" s="6" t="str">
        <f t="shared" si="1"/>
        <v/>
      </c>
      <c r="K179" s="2" t="str">
        <f>IF(ISNUMBER(J179),_xlfn.RANK.EQ(J179,$J$4:$J$203,0)+COUNTIF($J$4:J179,J179)-1,"")</f>
        <v/>
      </c>
      <c r="L179" s="7" t="str">
        <f t="shared" si="6"/>
        <v/>
      </c>
    </row>
    <row r="180" spans="1:12" x14ac:dyDescent="0.25">
      <c r="A180">
        <v>177</v>
      </c>
      <c r="B180" s="1" t="str">
        <f t="shared" si="5"/>
        <v/>
      </c>
      <c r="C180" s="38"/>
      <c r="D180" s="35"/>
      <c r="E180" t="s">
        <v>21</v>
      </c>
      <c r="J180" s="6" t="str">
        <f t="shared" si="1"/>
        <v/>
      </c>
      <c r="K180" s="2" t="str">
        <f>IF(ISNUMBER(J180),_xlfn.RANK.EQ(J180,$J$4:$J$203,0)+COUNTIF($J$4:J180,J180)-1,"")</f>
        <v/>
      </c>
      <c r="L180" s="7" t="str">
        <f t="shared" si="6"/>
        <v/>
      </c>
    </row>
    <row r="181" spans="1:12" x14ac:dyDescent="0.25">
      <c r="A181">
        <v>178</v>
      </c>
      <c r="B181" s="1" t="str">
        <f t="shared" si="5"/>
        <v/>
      </c>
      <c r="C181" s="38"/>
      <c r="D181" s="35"/>
      <c r="E181" t="s">
        <v>21</v>
      </c>
      <c r="J181" s="6" t="str">
        <f t="shared" si="1"/>
        <v/>
      </c>
      <c r="K181" s="2" t="str">
        <f>IF(ISNUMBER(J181),_xlfn.RANK.EQ(J181,$J$4:$J$203,0)+COUNTIF($J$4:J181,J181)-1,"")</f>
        <v/>
      </c>
      <c r="L181" s="7" t="str">
        <f t="shared" si="6"/>
        <v/>
      </c>
    </row>
    <row r="182" spans="1:12" x14ac:dyDescent="0.25">
      <c r="A182">
        <v>179</v>
      </c>
      <c r="B182" s="1" t="str">
        <f t="shared" si="5"/>
        <v/>
      </c>
      <c r="C182" s="38"/>
      <c r="D182" s="35"/>
      <c r="E182" t="s">
        <v>21</v>
      </c>
      <c r="J182" s="6" t="str">
        <f t="shared" si="1"/>
        <v/>
      </c>
      <c r="K182" s="2" t="str">
        <f>IF(ISNUMBER(J182),_xlfn.RANK.EQ(J182,$J$4:$J$203,0)+COUNTIF($J$4:J182,J182)-1,"")</f>
        <v/>
      </c>
      <c r="L182" s="7" t="str">
        <f t="shared" si="6"/>
        <v/>
      </c>
    </row>
    <row r="183" spans="1:12" x14ac:dyDescent="0.25">
      <c r="A183">
        <v>180</v>
      </c>
      <c r="B183" s="1" t="str">
        <f t="shared" si="5"/>
        <v/>
      </c>
      <c r="C183" s="38"/>
      <c r="D183" s="35"/>
      <c r="E183" t="s">
        <v>21</v>
      </c>
      <c r="J183" s="6" t="str">
        <f t="shared" si="1"/>
        <v/>
      </c>
      <c r="K183" s="2" t="str">
        <f>IF(ISNUMBER(J183),_xlfn.RANK.EQ(J183,$J$4:$J$203,0)+COUNTIF($J$4:J183,J183)-1,"")</f>
        <v/>
      </c>
      <c r="L183" s="7" t="str">
        <f t="shared" si="6"/>
        <v/>
      </c>
    </row>
    <row r="184" spans="1:12" x14ac:dyDescent="0.25">
      <c r="A184">
        <v>181</v>
      </c>
      <c r="B184" s="1" t="str">
        <f t="shared" si="5"/>
        <v/>
      </c>
      <c r="C184" s="38"/>
      <c r="D184" s="35"/>
      <c r="E184" t="s">
        <v>21</v>
      </c>
      <c r="J184" s="6" t="str">
        <f t="shared" si="1"/>
        <v/>
      </c>
      <c r="K184" s="2" t="str">
        <f>IF(ISNUMBER(J184),_xlfn.RANK.EQ(J184,$J$4:$J$203,0)+COUNTIF($J$4:J184,J184)-1,"")</f>
        <v/>
      </c>
      <c r="L184" s="7" t="str">
        <f t="shared" si="6"/>
        <v/>
      </c>
    </row>
    <row r="185" spans="1:12" x14ac:dyDescent="0.25">
      <c r="A185">
        <v>182</v>
      </c>
      <c r="B185" s="1" t="str">
        <f t="shared" si="5"/>
        <v/>
      </c>
      <c r="C185" s="38"/>
      <c r="D185" s="35"/>
      <c r="E185" t="s">
        <v>21</v>
      </c>
      <c r="J185" s="6" t="str">
        <f t="shared" si="1"/>
        <v/>
      </c>
      <c r="K185" s="2" t="str">
        <f>IF(ISNUMBER(J185),_xlfn.RANK.EQ(J185,$J$4:$J$203,0)+COUNTIF($J$4:J185,J185)-1,"")</f>
        <v/>
      </c>
      <c r="L185" s="7" t="str">
        <f t="shared" si="6"/>
        <v/>
      </c>
    </row>
    <row r="186" spans="1:12" x14ac:dyDescent="0.25">
      <c r="A186">
        <v>183</v>
      </c>
      <c r="B186" s="1" t="str">
        <f t="shared" si="5"/>
        <v/>
      </c>
      <c r="C186" s="38"/>
      <c r="D186" s="35"/>
      <c r="E186" t="s">
        <v>21</v>
      </c>
      <c r="J186" s="6" t="str">
        <f t="shared" si="1"/>
        <v/>
      </c>
      <c r="K186" s="2" t="str">
        <f>IF(ISNUMBER(J186),_xlfn.RANK.EQ(J186,$J$4:$J$203,0)+COUNTIF($J$4:J186,J186)-1,"")</f>
        <v/>
      </c>
      <c r="L186" s="7" t="str">
        <f t="shared" si="6"/>
        <v/>
      </c>
    </row>
    <row r="187" spans="1:12" x14ac:dyDescent="0.25">
      <c r="A187">
        <v>184</v>
      </c>
      <c r="B187" s="1" t="str">
        <f t="shared" si="5"/>
        <v/>
      </c>
      <c r="C187" s="38"/>
      <c r="D187" s="35"/>
      <c r="E187" t="s">
        <v>21</v>
      </c>
      <c r="J187" s="6" t="str">
        <f t="shared" si="1"/>
        <v/>
      </c>
      <c r="K187" s="2" t="str">
        <f>IF(ISNUMBER(J187),_xlfn.RANK.EQ(J187,$J$4:$J$203,0)+COUNTIF($J$4:J187,J187)-1,"")</f>
        <v/>
      </c>
      <c r="L187" s="7" t="str">
        <f t="shared" si="6"/>
        <v/>
      </c>
    </row>
    <row r="188" spans="1:12" x14ac:dyDescent="0.25">
      <c r="A188">
        <v>185</v>
      </c>
      <c r="B188" s="1" t="str">
        <f t="shared" si="5"/>
        <v/>
      </c>
      <c r="C188" s="38"/>
      <c r="D188" s="35"/>
      <c r="E188" t="s">
        <v>21</v>
      </c>
      <c r="J188" s="6" t="str">
        <f t="shared" si="1"/>
        <v/>
      </c>
      <c r="K188" s="2" t="str">
        <f>IF(ISNUMBER(J188),_xlfn.RANK.EQ(J188,$J$4:$J$203,0)+COUNTIF($J$4:J188,J188)-1,"")</f>
        <v/>
      </c>
      <c r="L188" s="7" t="str">
        <f t="shared" si="6"/>
        <v/>
      </c>
    </row>
    <row r="189" spans="1:12" x14ac:dyDescent="0.25">
      <c r="A189">
        <v>186</v>
      </c>
      <c r="B189" s="1" t="str">
        <f t="shared" si="5"/>
        <v/>
      </c>
      <c r="C189" s="38"/>
      <c r="D189" s="35"/>
      <c r="E189" t="s">
        <v>21</v>
      </c>
      <c r="J189" s="6" t="str">
        <f t="shared" si="1"/>
        <v/>
      </c>
      <c r="K189" s="2" t="str">
        <f>IF(ISNUMBER(J189),_xlfn.RANK.EQ(J189,$J$4:$J$203,0)+COUNTIF($J$4:J189,J189)-1,"")</f>
        <v/>
      </c>
      <c r="L189" s="7" t="str">
        <f t="shared" si="6"/>
        <v/>
      </c>
    </row>
    <row r="190" spans="1:12" x14ac:dyDescent="0.25">
      <c r="A190">
        <v>187</v>
      </c>
      <c r="B190" s="1" t="str">
        <f t="shared" si="5"/>
        <v/>
      </c>
      <c r="C190" s="38"/>
      <c r="D190" s="35"/>
      <c r="E190" t="s">
        <v>21</v>
      </c>
      <c r="J190" s="6" t="str">
        <f t="shared" si="1"/>
        <v/>
      </c>
      <c r="K190" s="2" t="str">
        <f>IF(ISNUMBER(J190),_xlfn.RANK.EQ(J190,$J$4:$J$203,0)+COUNTIF($J$4:J190,J190)-1,"")</f>
        <v/>
      </c>
      <c r="L190" s="7" t="str">
        <f t="shared" si="6"/>
        <v/>
      </c>
    </row>
    <row r="191" spans="1:12" x14ac:dyDescent="0.25">
      <c r="A191">
        <v>188</v>
      </c>
      <c r="B191" s="1" t="str">
        <f t="shared" si="5"/>
        <v/>
      </c>
      <c r="C191" s="38"/>
      <c r="D191" s="35"/>
      <c r="E191" t="s">
        <v>21</v>
      </c>
      <c r="J191" s="6" t="str">
        <f t="shared" si="1"/>
        <v/>
      </c>
      <c r="K191" s="2" t="str">
        <f>IF(ISNUMBER(J191),_xlfn.RANK.EQ(J191,$J$4:$J$203,0)+COUNTIF($J$4:J191,J191)-1,"")</f>
        <v/>
      </c>
      <c r="L191" s="7" t="str">
        <f t="shared" si="6"/>
        <v/>
      </c>
    </row>
    <row r="192" spans="1:12" x14ac:dyDescent="0.25">
      <c r="A192">
        <v>189</v>
      </c>
      <c r="B192" s="1" t="str">
        <f t="shared" si="5"/>
        <v/>
      </c>
      <c r="C192" s="38"/>
      <c r="D192" s="35"/>
      <c r="E192" t="s">
        <v>21</v>
      </c>
      <c r="J192" s="6" t="str">
        <f t="shared" si="1"/>
        <v/>
      </c>
      <c r="K192" s="2" t="str">
        <f>IF(ISNUMBER(J192),_xlfn.RANK.EQ(J192,$J$4:$J$203,0)+COUNTIF($J$4:J192,J192)-1,"")</f>
        <v/>
      </c>
      <c r="L192" s="7" t="str">
        <f t="shared" si="6"/>
        <v/>
      </c>
    </row>
    <row r="193" spans="1:12" x14ac:dyDescent="0.25">
      <c r="A193">
        <v>190</v>
      </c>
      <c r="B193" s="1" t="str">
        <f t="shared" si="5"/>
        <v/>
      </c>
      <c r="C193" s="38"/>
      <c r="D193" s="35"/>
      <c r="E193" t="s">
        <v>21</v>
      </c>
      <c r="J193" s="6" t="str">
        <f t="shared" si="1"/>
        <v/>
      </c>
      <c r="K193" s="2" t="str">
        <f>IF(ISNUMBER(J193),_xlfn.RANK.EQ(J193,$J$4:$J$203,0)+COUNTIF($J$4:J193,J193)-1,"")</f>
        <v/>
      </c>
      <c r="L193" s="7" t="str">
        <f t="shared" si="6"/>
        <v/>
      </c>
    </row>
    <row r="194" spans="1:12" x14ac:dyDescent="0.25">
      <c r="A194">
        <v>191</v>
      </c>
      <c r="B194" s="1" t="str">
        <f t="shared" si="5"/>
        <v/>
      </c>
      <c r="C194" s="38"/>
      <c r="D194" s="35"/>
      <c r="E194" t="s">
        <v>21</v>
      </c>
      <c r="J194" s="6" t="str">
        <f t="shared" si="1"/>
        <v/>
      </c>
      <c r="K194" s="2" t="str">
        <f>IF(ISNUMBER(J194),_xlfn.RANK.EQ(J194,$J$4:$J$203,0)+COUNTIF($J$4:J194,J194)-1,"")</f>
        <v/>
      </c>
      <c r="L194" s="7" t="str">
        <f t="shared" si="6"/>
        <v/>
      </c>
    </row>
    <row r="195" spans="1:12" x14ac:dyDescent="0.25">
      <c r="A195">
        <v>192</v>
      </c>
      <c r="B195" s="1" t="str">
        <f t="shared" si="5"/>
        <v/>
      </c>
      <c r="C195" s="38"/>
      <c r="D195" s="35"/>
      <c r="E195" t="s">
        <v>21</v>
      </c>
      <c r="J195" s="6" t="str">
        <f t="shared" si="1"/>
        <v/>
      </c>
      <c r="K195" s="2" t="str">
        <f>IF(ISNUMBER(J195),_xlfn.RANK.EQ(J195,$J$4:$J$203,0)+COUNTIF($J$4:J195,J195)-1,"")</f>
        <v/>
      </c>
      <c r="L195" s="7" t="str">
        <f t="shared" si="6"/>
        <v/>
      </c>
    </row>
    <row r="196" spans="1:12" x14ac:dyDescent="0.25">
      <c r="A196">
        <v>193</v>
      </c>
      <c r="B196" s="1" t="str">
        <f t="shared" si="5"/>
        <v/>
      </c>
      <c r="C196" s="38"/>
      <c r="D196" s="35"/>
      <c r="E196" t="s">
        <v>21</v>
      </c>
      <c r="J196" s="6" t="str">
        <f t="shared" si="1"/>
        <v/>
      </c>
      <c r="K196" s="2" t="str">
        <f>IF(ISNUMBER(J196),_xlfn.RANK.EQ(J196,$J$4:$J$203,0)+COUNTIF($J$4:J196,J196)-1,"")</f>
        <v/>
      </c>
      <c r="L196" s="7" t="str">
        <f t="shared" si="6"/>
        <v/>
      </c>
    </row>
    <row r="197" spans="1:12" x14ac:dyDescent="0.25">
      <c r="A197">
        <v>194</v>
      </c>
      <c r="B197" s="1" t="str">
        <f t="shared" ref="B197:B203" si="7">K197</f>
        <v/>
      </c>
      <c r="C197" s="38"/>
      <c r="D197" s="35"/>
      <c r="E197" t="s">
        <v>21</v>
      </c>
      <c r="J197" s="6" t="str">
        <f t="shared" si="1"/>
        <v/>
      </c>
      <c r="K197" s="2" t="str">
        <f>IF(ISNUMBER(J197),_xlfn.RANK.EQ(J197,$J$4:$J$203,0)+COUNTIF($J$4:J197,J197)-1,"")</f>
        <v/>
      </c>
      <c r="L197" s="7" t="str">
        <f t="shared" ref="L197:L203" si="8">IF($H$4="S",SUBSTITUTE(C197," ",""),SUBSTITUTE(SUBSTITUTE(SUBSTITUTE(SUBSTITUTE(SUBSTITUTE(SUBSTITUTE(SUBSTITUTE(SUBSTITUTE(SUBSTITUTE(SUBSTITUTE(SUBSTITUTE(SUBSTITUTE(SUBSTITUTE(SUBSTITUTE(C197," ",""),"ã","a"),"á","a"),"à","a"),"â","a"),"é","e"),"ê","e"),"í","i"),"ó","o"),"õ","o"),"ô","o"),"ú","u"),"ü","u"),"ç","c"))</f>
        <v/>
      </c>
    </row>
    <row r="198" spans="1:12" x14ac:dyDescent="0.25">
      <c r="A198">
        <v>195</v>
      </c>
      <c r="B198" s="1" t="str">
        <f t="shared" si="7"/>
        <v/>
      </c>
      <c r="C198" s="38"/>
      <c r="D198" s="35"/>
      <c r="E198" t="s">
        <v>21</v>
      </c>
      <c r="J198" s="6" t="str">
        <f t="shared" si="1"/>
        <v/>
      </c>
      <c r="K198" s="2" t="str">
        <f>IF(ISNUMBER(J198),_xlfn.RANK.EQ(J198,$J$4:$J$203,0)+COUNTIF($J$4:J198,J198)-1,"")</f>
        <v/>
      </c>
      <c r="L198" s="7" t="str">
        <f t="shared" si="8"/>
        <v/>
      </c>
    </row>
    <row r="199" spans="1:12" x14ac:dyDescent="0.25">
      <c r="A199">
        <v>196</v>
      </c>
      <c r="B199" s="1" t="str">
        <f t="shared" si="7"/>
        <v/>
      </c>
      <c r="C199" s="38"/>
      <c r="D199" s="35"/>
      <c r="E199" t="s">
        <v>21</v>
      </c>
      <c r="J199" s="6" t="str">
        <f t="shared" si="1"/>
        <v/>
      </c>
      <c r="K199" s="2" t="str">
        <f>IF(ISNUMBER(J199),_xlfn.RANK.EQ(J199,$J$4:$J$203,0)+COUNTIF($J$4:J199,J199)-1,"")</f>
        <v/>
      </c>
      <c r="L199" s="7" t="str">
        <f t="shared" si="8"/>
        <v/>
      </c>
    </row>
    <row r="200" spans="1:12" x14ac:dyDescent="0.25">
      <c r="A200">
        <v>197</v>
      </c>
      <c r="B200" s="1" t="str">
        <f t="shared" si="7"/>
        <v/>
      </c>
      <c r="C200" s="38"/>
      <c r="D200" s="35"/>
      <c r="E200" t="s">
        <v>21</v>
      </c>
      <c r="J200" s="6" t="str">
        <f t="shared" si="1"/>
        <v/>
      </c>
      <c r="K200" s="2" t="str">
        <f>IF(ISNUMBER(J200),_xlfn.RANK.EQ(J200,$J$4:$J$203,0)+COUNTIF($J$4:J200,J200)-1,"")</f>
        <v/>
      </c>
      <c r="L200" s="7" t="str">
        <f t="shared" si="8"/>
        <v/>
      </c>
    </row>
    <row r="201" spans="1:12" x14ac:dyDescent="0.25">
      <c r="A201">
        <v>198</v>
      </c>
      <c r="B201" s="1" t="str">
        <f t="shared" si="7"/>
        <v/>
      </c>
      <c r="C201" s="38"/>
      <c r="D201" s="35"/>
      <c r="E201" t="s">
        <v>21</v>
      </c>
      <c r="J201" s="6" t="str">
        <f t="shared" si="1"/>
        <v/>
      </c>
      <c r="K201" s="2" t="str">
        <f>IF(ISNUMBER(J201),_xlfn.RANK.EQ(J201,$J$4:$J$203,0)+COUNTIF($J$4:J201,J201)-1,"")</f>
        <v/>
      </c>
      <c r="L201" s="7" t="str">
        <f t="shared" si="8"/>
        <v/>
      </c>
    </row>
    <row r="202" spans="1:12" x14ac:dyDescent="0.25">
      <c r="A202">
        <v>199</v>
      </c>
      <c r="B202" s="1" t="str">
        <f t="shared" si="7"/>
        <v/>
      </c>
      <c r="C202" s="38"/>
      <c r="D202" s="35"/>
      <c r="E202" t="s">
        <v>21</v>
      </c>
      <c r="J202" s="6" t="str">
        <f t="shared" si="1"/>
        <v/>
      </c>
      <c r="K202" s="2" t="str">
        <f>IF(ISNUMBER(J202),_xlfn.RANK.EQ(J202,$J$4:$J$203,0)+COUNTIF($J$4:J202,J202)-1,"")</f>
        <v/>
      </c>
      <c r="L202" s="7" t="str">
        <f t="shared" si="8"/>
        <v/>
      </c>
    </row>
    <row r="203" spans="1:12" ht="15.75" thickBot="1" x14ac:dyDescent="0.3">
      <c r="A203">
        <v>200</v>
      </c>
      <c r="B203" s="1" t="str">
        <f t="shared" si="7"/>
        <v/>
      </c>
      <c r="C203" s="39"/>
      <c r="D203" s="40"/>
      <c r="E203" t="s">
        <v>21</v>
      </c>
      <c r="J203" s="8" t="str">
        <f t="shared" si="1"/>
        <v/>
      </c>
      <c r="K203" s="9" t="str">
        <f>IF(ISNUMBER(J203),_xlfn.RANK.EQ(J203,$J$4:$J$203,0)+COUNTIF($J$4:J203,J203)-1,"")</f>
        <v/>
      </c>
      <c r="L203" s="10" t="str">
        <f t="shared" si="8"/>
        <v/>
      </c>
    </row>
  </sheetData>
  <phoneticPr fontId="2" type="noConversion"/>
  <conditionalFormatting sqref="D1:D3 D84:D1048576">
    <cfRule type="duplicateValues" dxfId="1" priority="2"/>
  </conditionalFormatting>
  <conditionalFormatting sqref="C1:C3 C84:C1048576">
    <cfRule type="duplicateValues" dxfId="0" priority="1"/>
  </conditionalFormatting>
  <dataValidations disablePrompts="1" count="1">
    <dataValidation type="list" allowBlank="1" showInputMessage="1" showErrorMessage="1" sqref="H4 H7" xr:uid="{26527C15-09A5-473D-88FA-2C768327DB60}">
      <formula1>"S, N"</formula1>
    </dataValidation>
  </dataValidations>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Main</vt:lpstr>
      <vt:lpstr>Base de Questoes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iBytec</dc:creator>
  <cp:lastModifiedBy>SEARCH</cp:lastModifiedBy>
  <dcterms:created xsi:type="dcterms:W3CDTF">2022-06-13T20:46:31Z</dcterms:created>
  <dcterms:modified xsi:type="dcterms:W3CDTF">2022-12-13T18:12:38Z</dcterms:modified>
</cp:coreProperties>
</file>