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108\Documents\GitHub\ESP32_4_sensores\"/>
    </mc:Choice>
  </mc:AlternateContent>
  <xr:revisionPtr revIDLastSave="0" documentId="13_ncr:1_{01EF2529-D94E-4BF7-AF48-D1CA99CF1460}" xr6:coauthVersionLast="47" xr6:coauthVersionMax="47" xr10:uidLastSave="{00000000-0000-0000-0000-000000000000}"/>
  <bookViews>
    <workbookView xWindow="-108" yWindow="-108" windowWidth="23256" windowHeight="12576" activeTab="1" xr2:uid="{28D00C3E-F339-4CE3-AA76-D061D53DEB0D}"/>
  </bookViews>
  <sheets>
    <sheet name="Pt100" sheetId="3" r:id="rId1"/>
    <sheet name="PT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C12" i="4"/>
  <c r="D12" i="4" s="1"/>
  <c r="D11" i="4"/>
  <c r="C11" i="4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4" i="3"/>
  <c r="D4" i="3"/>
  <c r="C5" i="3"/>
  <c r="D5" i="3" s="1"/>
  <c r="C6" i="3"/>
  <c r="D6" i="3" s="1"/>
  <c r="C7" i="3"/>
  <c r="C8" i="3"/>
  <c r="D8" i="3" s="1"/>
  <c r="C9" i="3"/>
  <c r="D9" i="3" s="1"/>
  <c r="C10" i="3"/>
  <c r="D10" i="3" s="1"/>
  <c r="C11" i="3"/>
  <c r="C12" i="3"/>
  <c r="D12" i="3" s="1"/>
  <c r="C3" i="3"/>
  <c r="D3" i="3" s="1"/>
  <c r="B14" i="3"/>
  <c r="D11" i="3"/>
  <c r="D7" i="3"/>
  <c r="C2" i="3"/>
  <c r="D2" i="3" s="1"/>
  <c r="F8" i="4" l="1"/>
  <c r="F8" i="3"/>
</calcChain>
</file>

<file path=xl/sharedStrings.xml><?xml version="1.0" encoding="utf-8"?>
<sst xmlns="http://schemas.openxmlformats.org/spreadsheetml/2006/main" count="26" uniqueCount="11">
  <si>
    <t>Temperatura</t>
  </si>
  <si>
    <t>Resistencia</t>
  </si>
  <si>
    <t>Ganancia</t>
  </si>
  <si>
    <t>Tensión mV</t>
  </si>
  <si>
    <t>Tension amplificada</t>
  </si>
  <si>
    <t>Resistencias superiores</t>
  </si>
  <si>
    <t>Resistencia inferior</t>
  </si>
  <si>
    <t>Tension de alimentacion</t>
  </si>
  <si>
    <t>Ohm</t>
  </si>
  <si>
    <t>V</t>
  </si>
  <si>
    <t>Valor calibracion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</si>
</sst>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Curva de calibracion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45830865849292E-3"/>
                  <c:y val="-0.1919455853320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'Pt100'!$D$2:$D$12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0.18653779179329133</c:v>
                </c:pt>
                <c:pt idx="2">
                  <c:v>0.37473233404710893</c:v>
                </c:pt>
                <c:pt idx="3">
                  <c:v>0.56411680761605476</c:v>
                </c:pt>
                <c:pt idx="4">
                  <c:v>0.75470068657131728</c:v>
                </c:pt>
                <c:pt idx="5">
                  <c:v>0.94649355144185232</c:v>
                </c:pt>
                <c:pt idx="6">
                  <c:v>1.1399921977720302</c:v>
                </c:pt>
                <c:pt idx="7">
                  <c:v>1.335212055994943</c:v>
                </c:pt>
                <c:pt idx="8">
                  <c:v>1.5311869962723543</c:v>
                </c:pt>
                <c:pt idx="9">
                  <c:v>1.7293997965412007</c:v>
                </c:pt>
                <c:pt idx="10">
                  <c:v>1.9288827623697979</c:v>
                </c:pt>
              </c:numCache>
            </c:numRef>
          </c:xVal>
          <c:yVal>
            <c:numRef>
              <c:f>'Pt100'!$A$2:$A$12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2-4316-B08C-4517ED77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3904"/>
        <c:axId val="430769968"/>
      </c:scatterChart>
      <c:valAx>
        <c:axId val="4307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69968"/>
        <c:crosses val="autoZero"/>
        <c:crossBetween val="midCat"/>
      </c:valAx>
      <c:valAx>
        <c:axId val="430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Curva de calibracion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45830865849292E-3"/>
                  <c:y val="-0.1919455853320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PTC!$D$2:$D$12</c:f>
              <c:numCache>
                <c:formatCode>General</c:formatCode>
                <c:ptCount val="11"/>
                <c:pt idx="0">
                  <c:v>0</c:v>
                </c:pt>
                <c:pt idx="1">
                  <c:v>0.19040948774551977</c:v>
                </c:pt>
                <c:pt idx="2">
                  <c:v>0.38164144060083627</c:v>
                </c:pt>
                <c:pt idx="3">
                  <c:v>0.57365295959525353</c:v>
                </c:pt>
                <c:pt idx="4">
                  <c:v>0.76644880320648456</c:v>
                </c:pt>
                <c:pt idx="5">
                  <c:v>0.96003376872748536</c:v>
                </c:pt>
                <c:pt idx="6">
                  <c:v>1.1544614175208197</c:v>
                </c:pt>
                <c:pt idx="7">
                  <c:v>1.3497371904791087</c:v>
                </c:pt>
                <c:pt idx="8">
                  <c:v>1.5457683702339373</c:v>
                </c:pt>
                <c:pt idx="9">
                  <c:v>1.7427072280926148</c:v>
                </c:pt>
                <c:pt idx="10">
                  <c:v>1.9404609456385498</c:v>
                </c:pt>
              </c:numCache>
            </c:numRef>
          </c:xVal>
          <c:yVal>
            <c:numRef>
              <c:f>PTC!$A$2:$A$12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0-448F-959D-332B6FAE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3904"/>
        <c:axId val="430769968"/>
      </c:scatterChart>
      <c:valAx>
        <c:axId val="4307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69968"/>
        <c:crosses val="autoZero"/>
        <c:crossBetween val="midCat"/>
      </c:valAx>
      <c:valAx>
        <c:axId val="430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1320165</xdr:colOff>
      <xdr:row>12</xdr:row>
      <xdr:rowOff>39052</xdr:rowOff>
    </xdr:from>
    <xdr:to>
      <xdr:col>9</xdr:col>
      <xdr:colOff>527685</xdr:colOff>
      <xdr:row>26</xdr:row>
      <xdr:rowOff>115252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EE5ED-1963-428B-8246-F44FDC42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1320165</xdr:colOff>
      <xdr:row>12</xdr:row>
      <xdr:rowOff>39052</xdr:rowOff>
    </xdr:from>
    <xdr:to>
      <xdr:col>9</xdr:col>
      <xdr:colOff>527685</xdr:colOff>
      <xdr:row>26</xdr:row>
      <xdr:rowOff>115252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A49E7E-9629-4DBF-B34C-E62506478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69B2-9461-4A17-A229-4AA5AC131A0C}">
  <dimension ref="A1:H14"/>
  <sheetViews>
    <sheetView workbookViewId="0">
      <selection activeCell="C4" sqref="C4"/>
    </sheetView>
  </sheetViews>
  <sheetFormatPr baseColWidth="10" defaultRowHeight="14.4" x14ac:dyDescent="0.3"/>
  <cols>
    <col min="1" max="1" width="18.88671875" bestFit="1" customWidth="1"/>
    <col min="4" max="4" width="23.109375" customWidth="1"/>
    <col min="6" max="6" width="22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</row>
    <row r="2" spans="1:8" x14ac:dyDescent="0.3">
      <c r="A2">
        <v>0</v>
      </c>
      <c r="B2">
        <v>100</v>
      </c>
      <c r="C2">
        <f>$G$4*($G$3/($G$2+$G$3)-B2/($G$2+$G$3))*1000</f>
        <v>0</v>
      </c>
      <c r="D2">
        <f>C2*$C$14/1000</f>
        <v>0</v>
      </c>
      <c r="F2" t="s">
        <v>5</v>
      </c>
      <c r="G2">
        <v>2000</v>
      </c>
      <c r="H2" t="s">
        <v>8</v>
      </c>
    </row>
    <row r="3" spans="1:8" x14ac:dyDescent="0.3">
      <c r="A3">
        <v>-10</v>
      </c>
      <c r="B3">
        <v>96.09</v>
      </c>
      <c r="C3">
        <f>$G$4*($G$3/($G$2+$G$3)-B3/($G$2+B3))*1000</f>
        <v>8.8827519901567289</v>
      </c>
      <c r="D3">
        <f t="shared" ref="D3:D12" si="0">C3*$C$14/1000</f>
        <v>0.18653779179329133</v>
      </c>
      <c r="F3" t="s">
        <v>6</v>
      </c>
      <c r="G3">
        <v>100</v>
      </c>
      <c r="H3" t="s">
        <v>8</v>
      </c>
    </row>
    <row r="4" spans="1:8" x14ac:dyDescent="0.3">
      <c r="A4">
        <v>-20</v>
      </c>
      <c r="B4">
        <v>92.16</v>
      </c>
      <c r="C4">
        <f>$G$4*($G$3/($G$2+$G$3)-B4/($G$2+B4))*1000</f>
        <v>17.844396859386137</v>
      </c>
      <c r="D4">
        <f>C4*$C$14/1000</f>
        <v>0.37473233404710893</v>
      </c>
      <c r="F4" t="s">
        <v>7</v>
      </c>
      <c r="G4">
        <v>5</v>
      </c>
      <c r="H4" t="s">
        <v>9</v>
      </c>
    </row>
    <row r="5" spans="1:8" x14ac:dyDescent="0.3">
      <c r="A5">
        <v>-30</v>
      </c>
      <c r="B5">
        <v>88.22</v>
      </c>
      <c r="C5">
        <f t="shared" ref="C4:C12" si="1">$G$4*($G$3/($G$2+$G$3)-B5/($G$2+B5))*1000</f>
        <v>26.862705124574038</v>
      </c>
      <c r="D5">
        <f t="shared" si="0"/>
        <v>0.56411680761605476</v>
      </c>
    </row>
    <row r="6" spans="1:8" ht="15" thickBot="1" x14ac:dyDescent="0.35">
      <c r="A6">
        <v>-40</v>
      </c>
      <c r="B6">
        <v>84.27</v>
      </c>
      <c r="C6">
        <f t="shared" si="1"/>
        <v>35.938127931967493</v>
      </c>
      <c r="D6">
        <f t="shared" si="0"/>
        <v>0.75470068657131728</v>
      </c>
    </row>
    <row r="7" spans="1:8" x14ac:dyDescent="0.3">
      <c r="A7">
        <v>-50</v>
      </c>
      <c r="B7">
        <v>80.31</v>
      </c>
      <c r="C7">
        <f t="shared" si="1"/>
        <v>45.071121497231061</v>
      </c>
      <c r="D7">
        <f t="shared" si="0"/>
        <v>0.94649355144185232</v>
      </c>
      <c r="F7" s="5" t="s">
        <v>10</v>
      </c>
    </row>
    <row r="8" spans="1:8" ht="15" thickBot="1" x14ac:dyDescent="0.35">
      <c r="A8">
        <v>-60</v>
      </c>
      <c r="B8">
        <v>76.33</v>
      </c>
      <c r="C8">
        <f t="shared" si="1"/>
        <v>54.285342751049065</v>
      </c>
      <c r="D8">
        <f t="shared" si="0"/>
        <v>1.1399921977720302</v>
      </c>
      <c r="F8" s="6">
        <f>FORECAST(2.4,A2:A12,D2:D12)</f>
        <v>-124.98834113211747</v>
      </c>
    </row>
    <row r="9" spans="1:8" x14ac:dyDescent="0.3">
      <c r="A9">
        <v>-70</v>
      </c>
      <c r="B9">
        <v>72.33</v>
      </c>
      <c r="C9">
        <f t="shared" si="1"/>
        <v>63.581526475949666</v>
      </c>
      <c r="D9">
        <f t="shared" si="0"/>
        <v>1.335212055994943</v>
      </c>
    </row>
    <row r="10" spans="1:8" x14ac:dyDescent="0.3">
      <c r="A10">
        <v>-80</v>
      </c>
      <c r="B10">
        <v>68.33</v>
      </c>
      <c r="C10">
        <f t="shared" si="1"/>
        <v>72.913666489159723</v>
      </c>
      <c r="D10">
        <f t="shared" si="0"/>
        <v>1.5311869962723543</v>
      </c>
    </row>
    <row r="11" spans="1:8" x14ac:dyDescent="0.3">
      <c r="A11">
        <v>-90</v>
      </c>
      <c r="B11">
        <v>64.3</v>
      </c>
      <c r="C11">
        <f t="shared" si="1"/>
        <v>82.352371263866701</v>
      </c>
      <c r="D11">
        <f t="shared" si="0"/>
        <v>1.7293997965412007</v>
      </c>
    </row>
    <row r="12" spans="1:8" ht="15" thickBot="1" x14ac:dyDescent="0.35">
      <c r="A12">
        <v>-100</v>
      </c>
      <c r="B12">
        <v>60.26</v>
      </c>
      <c r="C12">
        <f t="shared" si="1"/>
        <v>91.851560112847523</v>
      </c>
      <c r="D12">
        <f t="shared" si="0"/>
        <v>1.9288827623697979</v>
      </c>
    </row>
    <row r="13" spans="1:8" x14ac:dyDescent="0.3">
      <c r="B13" s="1" t="s">
        <v>1</v>
      </c>
      <c r="C13" s="2" t="s">
        <v>2</v>
      </c>
    </row>
    <row r="14" spans="1:8" ht="15" thickBot="1" x14ac:dyDescent="0.35">
      <c r="B14" s="3">
        <f>100000/(C14-1)</f>
        <v>5000</v>
      </c>
      <c r="C14" s="4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05C3-D1BB-45B8-B859-F4BE86F42B29}">
  <dimension ref="A1:H14"/>
  <sheetViews>
    <sheetView tabSelected="1" workbookViewId="0">
      <selection activeCell="G3" sqref="G3"/>
    </sheetView>
  </sheetViews>
  <sheetFormatPr baseColWidth="10" defaultRowHeight="14.4" x14ac:dyDescent="0.3"/>
  <cols>
    <col min="1" max="1" width="18.88671875" bestFit="1" customWidth="1"/>
    <col min="4" max="4" width="23.109375" customWidth="1"/>
    <col min="6" max="6" width="22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</row>
    <row r="2" spans="1:8" x14ac:dyDescent="0.3">
      <c r="A2">
        <v>0</v>
      </c>
      <c r="B2">
        <v>1000</v>
      </c>
      <c r="C2">
        <f>$G$4*($G$3/($G$2+$G$3)-B2/($G$2+$G$3))*1000</f>
        <v>0</v>
      </c>
      <c r="D2">
        <f>C2*$C$14/1000</f>
        <v>0</v>
      </c>
      <c r="F2" t="s">
        <v>5</v>
      </c>
      <c r="G2">
        <v>20000</v>
      </c>
      <c r="H2" t="s">
        <v>8</v>
      </c>
    </row>
    <row r="3" spans="1:8" x14ac:dyDescent="0.3">
      <c r="A3">
        <v>-10</v>
      </c>
      <c r="B3">
        <v>960.09</v>
      </c>
      <c r="C3">
        <f>$G$4*($G$3/($G$2+$G$3)-B3/($G$2+B3))*1000</f>
        <v>9.0671184640723705</v>
      </c>
      <c r="D3">
        <f t="shared" ref="D3:D12" si="0">C3*$C$14/1000</f>
        <v>0.19040948774551977</v>
      </c>
      <c r="F3" t="s">
        <v>6</v>
      </c>
      <c r="G3">
        <v>1000</v>
      </c>
      <c r="H3" t="s">
        <v>8</v>
      </c>
    </row>
    <row r="4" spans="1:8" x14ac:dyDescent="0.3">
      <c r="A4">
        <v>-20</v>
      </c>
      <c r="B4">
        <v>920.16</v>
      </c>
      <c r="C4">
        <f>$G$4*($G$3/($G$2+$G$3)-B4/($G$2+B4))*1000</f>
        <v>18.173401933373157</v>
      </c>
      <c r="D4">
        <f>C4*$C$14/1000</f>
        <v>0.38164144060083627</v>
      </c>
      <c r="F4" t="s">
        <v>7</v>
      </c>
      <c r="G4">
        <v>5</v>
      </c>
      <c r="H4" t="s">
        <v>9</v>
      </c>
    </row>
    <row r="5" spans="1:8" x14ac:dyDescent="0.3">
      <c r="A5">
        <v>-30</v>
      </c>
      <c r="B5">
        <v>880.22</v>
      </c>
      <c r="C5">
        <f t="shared" ref="C5:C12" si="1">$G$4*($G$3/($G$2+$G$3)-B5/($G$2+B5))*1000</f>
        <v>27.316807599773973</v>
      </c>
      <c r="D5">
        <f t="shared" si="0"/>
        <v>0.57365295959525353</v>
      </c>
    </row>
    <row r="6" spans="1:8" ht="15" thickBot="1" x14ac:dyDescent="0.35">
      <c r="A6">
        <v>-40</v>
      </c>
      <c r="B6">
        <v>840.27</v>
      </c>
      <c r="C6">
        <f t="shared" si="1"/>
        <v>36.497562057451646</v>
      </c>
      <c r="D6">
        <f t="shared" si="0"/>
        <v>0.76644880320648456</v>
      </c>
    </row>
    <row r="7" spans="1:8" x14ac:dyDescent="0.3">
      <c r="A7">
        <v>-50</v>
      </c>
      <c r="B7">
        <v>800.31</v>
      </c>
      <c r="C7">
        <f t="shared" si="1"/>
        <v>45.715893748927876</v>
      </c>
      <c r="D7">
        <f t="shared" si="0"/>
        <v>0.96003376872748536</v>
      </c>
      <c r="F7" s="5" t="s">
        <v>10</v>
      </c>
    </row>
    <row r="8" spans="1:8" ht="15" thickBot="1" x14ac:dyDescent="0.35">
      <c r="A8">
        <v>-60</v>
      </c>
      <c r="B8">
        <v>760.33</v>
      </c>
      <c r="C8">
        <f t="shared" si="1"/>
        <v>54.974353215277127</v>
      </c>
      <c r="D8">
        <f t="shared" si="0"/>
        <v>1.1544614175208197</v>
      </c>
      <c r="F8" s="6">
        <f>FORECAST(2.4,A2:A12,D2:D12)</f>
        <v>-123.99781360163664</v>
      </c>
    </row>
    <row r="9" spans="1:8" x14ac:dyDescent="0.3">
      <c r="A9">
        <v>-70</v>
      </c>
      <c r="B9">
        <v>720.33</v>
      </c>
      <c r="C9">
        <f t="shared" si="1"/>
        <v>64.273199546624227</v>
      </c>
      <c r="D9">
        <f t="shared" si="0"/>
        <v>1.3497371904791087</v>
      </c>
    </row>
    <row r="10" spans="1:8" x14ac:dyDescent="0.3">
      <c r="A10">
        <v>-80</v>
      </c>
      <c r="B10">
        <v>680.33</v>
      </c>
      <c r="C10">
        <f t="shared" si="1"/>
        <v>73.60801763018749</v>
      </c>
      <c r="D10">
        <f t="shared" si="0"/>
        <v>1.5457683702339373</v>
      </c>
    </row>
    <row r="11" spans="1:8" x14ac:dyDescent="0.3">
      <c r="A11">
        <v>-90</v>
      </c>
      <c r="B11">
        <v>640.29999999999995</v>
      </c>
      <c r="C11">
        <f t="shared" si="1"/>
        <v>82.986058480600704</v>
      </c>
      <c r="D11">
        <f t="shared" si="0"/>
        <v>1.7427072280926148</v>
      </c>
    </row>
    <row r="12" spans="1:8" ht="15" thickBot="1" x14ac:dyDescent="0.35">
      <c r="A12">
        <v>-100</v>
      </c>
      <c r="B12">
        <v>600.26</v>
      </c>
      <c r="C12">
        <f t="shared" si="1"/>
        <v>92.402902173264266</v>
      </c>
      <c r="D12">
        <f t="shared" si="0"/>
        <v>1.9404609456385498</v>
      </c>
    </row>
    <row r="13" spans="1:8" x14ac:dyDescent="0.3">
      <c r="B13" s="1" t="s">
        <v>1</v>
      </c>
      <c r="C13" s="2" t="s">
        <v>2</v>
      </c>
    </row>
    <row r="14" spans="1:8" ht="15" thickBot="1" x14ac:dyDescent="0.35">
      <c r="B14" s="3">
        <f>100000/(C14-1)</f>
        <v>5000</v>
      </c>
      <c r="C14" s="4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Pt100</vt:lpstr>
      <vt:lpstr>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RODRIGUEZ CASTAÑO</dc:creator>
  <cp:lastModifiedBy>MARCOS RODRIGUEZ CASTAÑO</cp:lastModifiedBy>
  <dcterms:created xsi:type="dcterms:W3CDTF">2021-04-06T11:56:30Z</dcterms:created>
  <dcterms:modified xsi:type="dcterms:W3CDTF">2021-11-29T11:01:39Z</dcterms:modified>
</cp:coreProperties>
</file>