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2108\Documents\GitHub\ESP32_BOS_Frigo\"/>
    </mc:Choice>
  </mc:AlternateContent>
  <xr:revisionPtr revIDLastSave="0" documentId="13_ncr:1_{9BBB3AAB-9769-465F-BB3E-9EA01C3EEF69}" xr6:coauthVersionLast="47" xr6:coauthVersionMax="47" xr10:uidLastSave="{00000000-0000-0000-0000-000000000000}"/>
  <bookViews>
    <workbookView xWindow="-108" yWindow="-108" windowWidth="23256" windowHeight="12576" activeTab="1" xr2:uid="{28D00C3E-F339-4CE3-AA76-D061D53DEB0D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6" i="2" l="1"/>
  <c r="F8" i="2"/>
  <c r="B14" i="2"/>
  <c r="C5" i="1"/>
  <c r="C9" i="1"/>
  <c r="D4" i="1"/>
  <c r="B14" i="1"/>
  <c r="C3" i="1"/>
  <c r="C4" i="1"/>
  <c r="D5" i="1"/>
  <c r="C6" i="1"/>
  <c r="D6" i="1" s="1"/>
  <c r="C7" i="1"/>
  <c r="D7" i="1" s="1"/>
  <c r="C8" i="1"/>
  <c r="D8" i="1" s="1"/>
  <c r="D9" i="1"/>
  <c r="C10" i="1"/>
  <c r="D10" i="1" s="1"/>
  <c r="C11" i="1"/>
  <c r="C12" i="1"/>
  <c r="D12" i="1" s="1"/>
  <c r="C2" i="1"/>
  <c r="D2" i="1" s="1"/>
  <c r="D3" i="1"/>
  <c r="D11" i="1"/>
  <c r="F8" i="1" l="1"/>
</calcChain>
</file>

<file path=xl/sharedStrings.xml><?xml version="1.0" encoding="utf-8"?>
<sst xmlns="http://schemas.openxmlformats.org/spreadsheetml/2006/main" count="24" uniqueCount="12">
  <si>
    <t>Temperatura</t>
  </si>
  <si>
    <t>Resistencia</t>
  </si>
  <si>
    <t>Ganancia</t>
  </si>
  <si>
    <t>Tensión mV</t>
  </si>
  <si>
    <t>Tension amplificada</t>
  </si>
  <si>
    <t>Resistencias superiores</t>
  </si>
  <si>
    <t>Resistencia inferior</t>
  </si>
  <si>
    <t>Tension de alimentacion</t>
  </si>
  <si>
    <t>Ohm</t>
  </si>
  <si>
    <t>V</t>
  </si>
  <si>
    <t>Valor calibracion</t>
  </si>
  <si>
    <t>Tension amplificada 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</si>
</sst>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2" borderId="4" xfId="0" applyFill="1" applyBorder="1"/>
    <xf numFmtId="0" fontId="0" fillId="0" borderId="5" xfId="0" applyBorder="1"/>
    <xf numFmtId="0" fontId="0" fillId="0" borderId="6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Curva de calibracion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3.4745830865849292E-3"/>
                  <c:y val="-0.1919455853320928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Hoja1!$D$2:$D$12</c:f>
              <c:numCache>
                <c:formatCode>General</c:formatCode>
                <c:ptCount val="11"/>
                <c:pt idx="0">
                  <c:v>0</c:v>
                </c:pt>
                <c:pt idx="1">
                  <c:v>0.19549999999999973</c:v>
                </c:pt>
                <c:pt idx="2">
                  <c:v>0.39199999999999979</c:v>
                </c:pt>
                <c:pt idx="3">
                  <c:v>0.58899999999999975</c:v>
                </c:pt>
                <c:pt idx="4">
                  <c:v>0.78649999999999964</c:v>
                </c:pt>
                <c:pt idx="5">
                  <c:v>0.98450000000000004</c:v>
                </c:pt>
                <c:pt idx="6">
                  <c:v>1.1835</c:v>
                </c:pt>
                <c:pt idx="7">
                  <c:v>1.3835</c:v>
                </c:pt>
                <c:pt idx="8">
                  <c:v>1.5835000000000001</c:v>
                </c:pt>
                <c:pt idx="9">
                  <c:v>1.7849999999999997</c:v>
                </c:pt>
                <c:pt idx="10">
                  <c:v>1.9870000000000001</c:v>
                </c:pt>
              </c:numCache>
            </c:numRef>
          </c:xVal>
          <c:yVal>
            <c:numRef>
              <c:f>Hoja1!$A$2:$A$12</c:f>
              <c:numCache>
                <c:formatCode>General</c:formatCode>
                <c:ptCount val="11"/>
                <c:pt idx="0">
                  <c:v>0</c:v>
                </c:pt>
                <c:pt idx="1">
                  <c:v>-10</c:v>
                </c:pt>
                <c:pt idx="2">
                  <c:v>-20</c:v>
                </c:pt>
                <c:pt idx="3">
                  <c:v>-30</c:v>
                </c:pt>
                <c:pt idx="4">
                  <c:v>-40</c:v>
                </c:pt>
                <c:pt idx="5">
                  <c:v>-50</c:v>
                </c:pt>
                <c:pt idx="6">
                  <c:v>-60</c:v>
                </c:pt>
                <c:pt idx="7">
                  <c:v>-70</c:v>
                </c:pt>
                <c:pt idx="8">
                  <c:v>-80</c:v>
                </c:pt>
                <c:pt idx="9">
                  <c:v>-90</c:v>
                </c:pt>
                <c:pt idx="10">
                  <c:v>-100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4B9-45AA-B9C3-8F2CDEAE89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0773904"/>
        <c:axId val="430769968"/>
      </c:scatterChart>
      <c:valAx>
        <c:axId val="430773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0769968"/>
        <c:crosses val="autoZero"/>
        <c:crossBetween val="midCat"/>
      </c:valAx>
      <c:valAx>
        <c:axId val="43076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0773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Curva Pt100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8.8888888888888934E-2"/>
                  <c:y val="-1.851851851851851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AAF-4051-93EB-187119DDDE3A}"/>
                </c:ext>
              </c:extLst>
            </c:dLbl>
            <c:dLbl>
              <c:idx val="2"/>
              <c:layout>
                <c:manualLayout>
                  <c:x val="-7.4999999999999997E-2"/>
                  <c:y val="5.09259259259259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AAF-4051-93EB-187119DDDE3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Hoja2!$D$2:$D$11</c:f>
              <c:numCache>
                <c:formatCode>General</c:formatCode>
                <c:ptCount val="10"/>
                <c:pt idx="1">
                  <c:v>2.2530000000000001</c:v>
                </c:pt>
                <c:pt idx="2">
                  <c:v>2.2549999999999999</c:v>
                </c:pt>
              </c:numCache>
            </c:numRef>
          </c:cat>
          <c:val>
            <c:numRef>
              <c:f>Hoja2!$A$2:$A$11</c:f>
              <c:numCache>
                <c:formatCode>General</c:formatCode>
                <c:ptCount val="10"/>
                <c:pt idx="1">
                  <c:v>-74.099999999999994</c:v>
                </c:pt>
                <c:pt idx="2">
                  <c:v>-74.3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AF-4051-93EB-187119DDDE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7222959"/>
        <c:axId val="1107220463"/>
      </c:lineChart>
      <c:catAx>
        <c:axId val="1107222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07220463"/>
        <c:crosses val="autoZero"/>
        <c:auto val="1"/>
        <c:lblAlgn val="ctr"/>
        <c:lblOffset val="100"/>
        <c:noMultiLvlLbl val="0"/>
      </c:catAx>
      <c:valAx>
        <c:axId val="1107220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07222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1320165</xdr:colOff>
      <xdr:row>12</xdr:row>
      <xdr:rowOff>39052</xdr:rowOff>
    </xdr:from>
    <xdr:to>
      <xdr:col>9</xdr:col>
      <xdr:colOff>527685</xdr:colOff>
      <xdr:row>26</xdr:row>
      <xdr:rowOff>115252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2CE5070-25A6-4BFA-9EA2-6F3CA3D7BB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762000</xdr:colOff>
      <xdr:row>11</xdr:row>
      <xdr:rowOff>11430</xdr:rowOff>
    </xdr:from>
    <xdr:to>
      <xdr:col>10</xdr:col>
      <xdr:colOff>731520</xdr:colOff>
      <xdr:row>25</xdr:row>
      <xdr:rowOff>179070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A7A025C3-FB19-40E1-A173-E9ABA3750A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C7EAD-2861-4082-9DC3-6F96AF7AEBF6}">
  <dimension ref="A1:H14"/>
  <sheetViews>
    <sheetView workbookViewId="0">
      <selection activeCell="D3" sqref="D3"/>
    </sheetView>
  </sheetViews>
  <sheetFormatPr baseColWidth="10" defaultRowHeight="14.4" x14ac:dyDescent="0.3"/>
  <cols>
    <col min="1" max="1" width="18.88671875" bestFit="1" customWidth="1"/>
    <col min="4" max="4" width="23.109375" customWidth="1"/>
    <col min="6" max="6" width="22" bestFit="1" customWidth="1"/>
  </cols>
  <sheetData>
    <row r="1" spans="1:8" x14ac:dyDescent="0.3">
      <c r="A1" t="s">
        <v>0</v>
      </c>
      <c r="B1" t="s">
        <v>1</v>
      </c>
      <c r="C1" t="s">
        <v>3</v>
      </c>
      <c r="D1" t="s">
        <v>4</v>
      </c>
    </row>
    <row r="2" spans="1:8" x14ac:dyDescent="0.3">
      <c r="A2">
        <v>0</v>
      </c>
      <c r="B2">
        <v>100</v>
      </c>
      <c r="C2">
        <f>$G$4*($G$3/($G$2+$G$3)-B2/($G$2+$G$3))*1000</f>
        <v>0</v>
      </c>
      <c r="D2">
        <f>C2*$C$14/1000</f>
        <v>0</v>
      </c>
      <c r="F2" t="s">
        <v>5</v>
      </c>
      <c r="G2">
        <v>2000</v>
      </c>
      <c r="H2" t="s">
        <v>8</v>
      </c>
    </row>
    <row r="3" spans="1:8" x14ac:dyDescent="0.3">
      <c r="A3">
        <v>-10</v>
      </c>
      <c r="B3">
        <v>96.09</v>
      </c>
      <c r="C3">
        <f t="shared" ref="C3:C12" si="0">$G$4*($G$3/($G$2+$G$3)-B3/($G$2+$G$3))*1000</f>
        <v>9.309523809523796</v>
      </c>
      <c r="D3">
        <f t="shared" ref="D3:D12" si="1">C3*$C$14/1000</f>
        <v>0.19549999999999973</v>
      </c>
      <c r="F3" t="s">
        <v>6</v>
      </c>
      <c r="G3">
        <v>100</v>
      </c>
      <c r="H3" t="s">
        <v>8</v>
      </c>
    </row>
    <row r="4" spans="1:8" x14ac:dyDescent="0.3">
      <c r="A4">
        <v>-20</v>
      </c>
      <c r="B4">
        <v>92.16</v>
      </c>
      <c r="C4">
        <f t="shared" si="0"/>
        <v>18.666666666666657</v>
      </c>
      <c r="D4">
        <f>C4*$C$14/1000</f>
        <v>0.39199999999999979</v>
      </c>
      <c r="F4" t="s">
        <v>7</v>
      </c>
      <c r="G4">
        <v>5</v>
      </c>
      <c r="H4" t="s">
        <v>9</v>
      </c>
    </row>
    <row r="5" spans="1:8" x14ac:dyDescent="0.3">
      <c r="A5">
        <v>-30</v>
      </c>
      <c r="B5">
        <v>88.22</v>
      </c>
      <c r="C5">
        <f>$G$4*($G$3/($G$2+$G$3)-B5/($G$2+$G$3))*1000</f>
        <v>28.047619047619037</v>
      </c>
      <c r="D5">
        <f t="shared" si="1"/>
        <v>0.58899999999999975</v>
      </c>
    </row>
    <row r="6" spans="1:8" ht="15" thickBot="1" x14ac:dyDescent="0.35">
      <c r="A6">
        <v>-40</v>
      </c>
      <c r="B6">
        <v>84.27</v>
      </c>
      <c r="C6">
        <f t="shared" si="0"/>
        <v>37.452380952380935</v>
      </c>
      <c r="D6">
        <f t="shared" si="1"/>
        <v>0.78649999999999964</v>
      </c>
    </row>
    <row r="7" spans="1:8" x14ac:dyDescent="0.3">
      <c r="A7">
        <v>-50</v>
      </c>
      <c r="B7">
        <v>80.31</v>
      </c>
      <c r="C7">
        <f t="shared" si="0"/>
        <v>46.88095238095238</v>
      </c>
      <c r="D7">
        <f t="shared" si="1"/>
        <v>0.98450000000000004</v>
      </c>
      <c r="F7" s="5" t="s">
        <v>10</v>
      </c>
    </row>
    <row r="8" spans="1:8" ht="15" thickBot="1" x14ac:dyDescent="0.35">
      <c r="A8">
        <v>-60</v>
      </c>
      <c r="B8">
        <v>76.33</v>
      </c>
      <c r="C8">
        <f t="shared" si="0"/>
        <v>56.357142857142854</v>
      </c>
      <c r="D8">
        <f t="shared" si="1"/>
        <v>1.1835</v>
      </c>
      <c r="F8" s="6">
        <f>FORECAST(2.4,A2:A12,D2:D12)</f>
        <v>-121.06237983936064</v>
      </c>
    </row>
    <row r="9" spans="1:8" x14ac:dyDescent="0.3">
      <c r="A9">
        <v>-70</v>
      </c>
      <c r="B9">
        <v>72.33</v>
      </c>
      <c r="C9">
        <f>$G$4*($G$3/($G$2+$G$3)-B9/($G$2+$G$3))*1000</f>
        <v>65.88095238095238</v>
      </c>
      <c r="D9">
        <f t="shared" si="1"/>
        <v>1.3835</v>
      </c>
    </row>
    <row r="10" spans="1:8" x14ac:dyDescent="0.3">
      <c r="A10">
        <v>-80</v>
      </c>
      <c r="B10">
        <v>68.33</v>
      </c>
      <c r="C10">
        <f t="shared" si="0"/>
        <v>75.404761904761912</v>
      </c>
      <c r="D10">
        <f t="shared" si="1"/>
        <v>1.5835000000000001</v>
      </c>
    </row>
    <row r="11" spans="1:8" x14ac:dyDescent="0.3">
      <c r="A11">
        <v>-90</v>
      </c>
      <c r="B11">
        <v>64.3</v>
      </c>
      <c r="C11">
        <f t="shared" si="0"/>
        <v>84.999999999999986</v>
      </c>
      <c r="D11">
        <f t="shared" si="1"/>
        <v>1.7849999999999997</v>
      </c>
    </row>
    <row r="12" spans="1:8" ht="15" thickBot="1" x14ac:dyDescent="0.35">
      <c r="A12">
        <v>-100</v>
      </c>
      <c r="B12">
        <v>60.26</v>
      </c>
      <c r="C12">
        <f t="shared" si="0"/>
        <v>94.61904761904762</v>
      </c>
      <c r="D12">
        <f t="shared" si="1"/>
        <v>1.9870000000000001</v>
      </c>
    </row>
    <row r="13" spans="1:8" x14ac:dyDescent="0.3">
      <c r="B13" s="1" t="s">
        <v>1</v>
      </c>
      <c r="C13" s="2" t="s">
        <v>2</v>
      </c>
    </row>
    <row r="14" spans="1:8" ht="15" thickBot="1" x14ac:dyDescent="0.35">
      <c r="B14" s="3">
        <f>100000/(C14-1)</f>
        <v>5000</v>
      </c>
      <c r="C14" s="4">
        <v>21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E3601-F691-44E1-9531-536F6791B727}">
  <dimension ref="A1:M14"/>
  <sheetViews>
    <sheetView tabSelected="1" workbookViewId="0">
      <selection activeCell="L6" sqref="L6"/>
    </sheetView>
  </sheetViews>
  <sheetFormatPr baseColWidth="10" defaultRowHeight="14.4" x14ac:dyDescent="0.3"/>
  <cols>
    <col min="4" max="4" width="20.21875" customWidth="1"/>
    <col min="6" max="6" width="20.88671875" bestFit="1" customWidth="1"/>
  </cols>
  <sheetData>
    <row r="1" spans="1:13" x14ac:dyDescent="0.3">
      <c r="A1" t="s">
        <v>0</v>
      </c>
      <c r="D1" t="s">
        <v>11</v>
      </c>
    </row>
    <row r="2" spans="1:13" x14ac:dyDescent="0.3">
      <c r="F2" t="s">
        <v>5</v>
      </c>
      <c r="G2">
        <v>2000</v>
      </c>
      <c r="H2" t="s">
        <v>8</v>
      </c>
    </row>
    <row r="3" spans="1:13" x14ac:dyDescent="0.3">
      <c r="A3">
        <v>-74.099999999999994</v>
      </c>
      <c r="D3">
        <v>2.2530000000000001</v>
      </c>
      <c r="F3" t="s">
        <v>6</v>
      </c>
      <c r="G3">
        <v>100</v>
      </c>
      <c r="H3" t="s">
        <v>8</v>
      </c>
    </row>
    <row r="4" spans="1:13" x14ac:dyDescent="0.3">
      <c r="A4">
        <v>-74.3</v>
      </c>
      <c r="D4">
        <v>2.2549999999999999</v>
      </c>
      <c r="F4" t="s">
        <v>7</v>
      </c>
      <c r="G4">
        <v>5</v>
      </c>
      <c r="H4" t="s">
        <v>9</v>
      </c>
    </row>
    <row r="5" spans="1:13" x14ac:dyDescent="0.3">
      <c r="L5">
        <v>2665</v>
      </c>
      <c r="M5">
        <v>-80</v>
      </c>
    </row>
    <row r="6" spans="1:13" ht="15" thickBot="1" x14ac:dyDescent="0.35">
      <c r="L6">
        <v>4096</v>
      </c>
      <c r="M6">
        <f>L6*M5/L5</f>
        <v>-122.95684803001876</v>
      </c>
    </row>
    <row r="7" spans="1:13" x14ac:dyDescent="0.3">
      <c r="F7" s="5" t="s">
        <v>10</v>
      </c>
    </row>
    <row r="8" spans="1:13" ht="15" thickBot="1" x14ac:dyDescent="0.35">
      <c r="F8" s="6">
        <f>FORECAST(2.4,A3:A4,D3:D4)</f>
        <v>-88.800000000001802</v>
      </c>
    </row>
    <row r="12" spans="1:13" ht="15" thickBot="1" x14ac:dyDescent="0.35"/>
    <row r="13" spans="1:13" x14ac:dyDescent="0.3">
      <c r="B13" s="1" t="s">
        <v>1</v>
      </c>
      <c r="C13" s="2" t="s">
        <v>2</v>
      </c>
    </row>
    <row r="14" spans="1:13" ht="15" thickBot="1" x14ac:dyDescent="0.35">
      <c r="B14" s="3">
        <f>100000/(C14-1)</f>
        <v>5000</v>
      </c>
      <c r="C14" s="4">
        <v>21</v>
      </c>
    </row>
  </sheetData>
  <sortState xmlns:xlrd2="http://schemas.microsoft.com/office/spreadsheetml/2017/richdata2" ref="A2">
    <sortCondition descending="1" ref="A1:A2"/>
  </sortState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 RODRIGUEZ CASTAÑO</dc:creator>
  <cp:lastModifiedBy>MARCOS RODRIGUEZ CASTAÑO</cp:lastModifiedBy>
  <dcterms:created xsi:type="dcterms:W3CDTF">2021-04-06T11:56:30Z</dcterms:created>
  <dcterms:modified xsi:type="dcterms:W3CDTF">2021-11-17T15:35:13Z</dcterms:modified>
</cp:coreProperties>
</file>