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Tianlei.Huang\Desktop\China tracker update end 2024\"/>
    </mc:Choice>
  </mc:AlternateContent>
  <xr:revisionPtr revIDLastSave="0" documentId="13_ncr:1_{188E04EE-4674-42B9-BB1D-9A38F6C97D52}" xr6:coauthVersionLast="45" xr6:coauthVersionMax="47" xr10:uidLastSave="{00000000-0000-0000-0000-000000000000}"/>
  <bookViews>
    <workbookView xWindow="19090" yWindow="-110" windowWidth="25820" windowHeight="10300" tabRatio="693" firstSheet="4" activeTab="9" xr2:uid="{4B495C97-5DC0-4984-B978-7B70B368BB6A}"/>
  </bookViews>
  <sheets>
    <sheet name="panel a" sheetId="1" r:id="rId1"/>
    <sheet name="End-2020" sheetId="6" r:id="rId2"/>
    <sheet name="Mid-2021" sheetId="2" r:id="rId3"/>
    <sheet name="End-2021" sheetId="4" r:id="rId4"/>
    <sheet name="Mid-2022" sheetId="3" r:id="rId5"/>
    <sheet name="End-2022" sheetId="10" r:id="rId6"/>
    <sheet name="Mid-2023" sheetId="11" r:id="rId7"/>
    <sheet name="End-2023" sheetId="12" r:id="rId8"/>
    <sheet name="Mid-2024" sheetId="13" r:id="rId9"/>
    <sheet name="End-2024" sheetId="14" r:id="rId10"/>
    <sheet name="All rankings" sheetId="9" r:id="rId11"/>
  </sheets>
  <externalReferences>
    <externalReference r:id="rId12"/>
  </externalReferences>
  <definedNames>
    <definedName name="_xlnm._FilterDatabase" localSheetId="10" hidden="1">'All rankings'!$A$2:$G$1802</definedName>
    <definedName name="_xlnm._FilterDatabase" localSheetId="3" hidden="1">'End-2021'!$C$1:$G$101</definedName>
    <definedName name="_xlnm._FilterDatabase" localSheetId="7" hidden="1">'End-2023'!$A$1:$K$101</definedName>
    <definedName name="_xlnm._FilterDatabase" localSheetId="9" hidden="1">'End-2024'!$A$1:$G$101</definedName>
    <definedName name="_xlnm._FilterDatabase" localSheetId="2" hidden="1">'Mid-2021'!$C$1:$G$101</definedName>
    <definedName name="_xlnm._FilterDatabase" localSheetId="4" hidden="1">'Mid-2022'!$C$1:$H$101</definedName>
    <definedName name="_xlnm._FilterDatabase" localSheetId="6" hidden="1">'Mid-2023'!$A$1:$C$1</definedName>
    <definedName name="_xlnm._FilterDatabase" localSheetId="8" hidden="1">'Mid-2024'!$A$1:$M$101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7" i="14" l="1"/>
  <c r="F24" i="14"/>
  <c r="M3" i="13"/>
  <c r="M4" i="13"/>
  <c r="M2" i="13"/>
  <c r="AA7" i="1" l="1"/>
  <c r="AA6" i="1"/>
  <c r="AA5" i="1"/>
  <c r="Z7" i="1"/>
  <c r="Z6" i="1"/>
  <c r="Z5" i="1"/>
  <c r="Z4" i="1"/>
  <c r="J4" i="10"/>
  <c r="I4" i="10"/>
  <c r="J3" i="10"/>
  <c r="I3" i="10"/>
  <c r="J2" i="10"/>
  <c r="J5" i="10" s="1"/>
  <c r="I2" i="10"/>
  <c r="I5" i="10" s="1"/>
  <c r="AB7" i="1"/>
  <c r="AB6" i="1"/>
  <c r="AB5" i="1"/>
  <c r="AB4" i="1"/>
  <c r="K5" i="10" l="1"/>
  <c r="K3" i="10"/>
  <c r="K4" i="10"/>
  <c r="K2" i="10"/>
  <c r="AB10" i="1" l="1"/>
  <c r="J4" i="12"/>
  <c r="I4" i="12"/>
  <c r="J3" i="12"/>
  <c r="I3" i="12"/>
  <c r="J2" i="12"/>
  <c r="I2" i="12"/>
  <c r="I5" i="12" s="1"/>
  <c r="F101" i="11"/>
  <c r="J5" i="12" l="1"/>
  <c r="K5" i="12" s="1"/>
  <c r="G101" i="13"/>
  <c r="F101" i="13"/>
  <c r="C101" i="13"/>
  <c r="G101" i="14"/>
  <c r="G100" i="14"/>
  <c r="G3" i="14"/>
  <c r="G4" i="1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8" i="14"/>
  <c r="G49" i="14"/>
  <c r="G50" i="14"/>
  <c r="G51" i="14"/>
  <c r="G52" i="14"/>
  <c r="G53" i="14"/>
  <c r="G54" i="14"/>
  <c r="G55" i="14"/>
  <c r="G56" i="14"/>
  <c r="G57" i="14"/>
  <c r="G58" i="14"/>
  <c r="G59" i="14"/>
  <c r="G60" i="14"/>
  <c r="G61" i="14"/>
  <c r="G62" i="14"/>
  <c r="G63" i="14"/>
  <c r="G64" i="14"/>
  <c r="G65" i="14"/>
  <c r="G66" i="14"/>
  <c r="G67" i="14"/>
  <c r="G69" i="14"/>
  <c r="G70" i="14"/>
  <c r="G71" i="14"/>
  <c r="G72" i="14"/>
  <c r="G73" i="14"/>
  <c r="G74" i="14"/>
  <c r="G75" i="14"/>
  <c r="G76" i="14"/>
  <c r="G77" i="14"/>
  <c r="G78" i="14"/>
  <c r="G79" i="14"/>
  <c r="G80" i="14"/>
  <c r="G81" i="14"/>
  <c r="G82" i="14"/>
  <c r="G83" i="14"/>
  <c r="G84" i="14"/>
  <c r="G85" i="14"/>
  <c r="G86" i="14"/>
  <c r="G87" i="14"/>
  <c r="G88" i="14"/>
  <c r="G89" i="14"/>
  <c r="G92" i="14"/>
  <c r="G93" i="14"/>
  <c r="G94" i="14"/>
  <c r="G95" i="14"/>
  <c r="G96" i="14"/>
  <c r="G97" i="14"/>
  <c r="G98" i="14"/>
  <c r="G99" i="14"/>
  <c r="G2" i="14"/>
  <c r="F3" i="14"/>
  <c r="F4" i="14"/>
  <c r="F5" i="14"/>
  <c r="F6" i="14"/>
  <c r="F7" i="14"/>
  <c r="F8" i="14"/>
  <c r="F9" i="14"/>
  <c r="F10" i="14"/>
  <c r="F11" i="14"/>
  <c r="F12" i="14"/>
  <c r="F13" i="14"/>
  <c r="F14" i="14"/>
  <c r="F15" i="14"/>
  <c r="F16" i="14"/>
  <c r="F17" i="14"/>
  <c r="F18" i="14"/>
  <c r="F19" i="14"/>
  <c r="F20" i="14"/>
  <c r="F21" i="14"/>
  <c r="F22" i="14"/>
  <c r="F23" i="14"/>
  <c r="F25" i="14"/>
  <c r="F26" i="14"/>
  <c r="F28" i="14"/>
  <c r="F29" i="14"/>
  <c r="F30" i="14"/>
  <c r="F32" i="14"/>
  <c r="F33" i="14"/>
  <c r="F34" i="14"/>
  <c r="F35" i="14"/>
  <c r="F36" i="14"/>
  <c r="F37" i="14"/>
  <c r="F38" i="14"/>
  <c r="F39" i="14"/>
  <c r="F40" i="14"/>
  <c r="F41" i="14"/>
  <c r="F42" i="14"/>
  <c r="F43" i="14"/>
  <c r="F44" i="14"/>
  <c r="F45" i="14"/>
  <c r="F46" i="14"/>
  <c r="F48" i="14"/>
  <c r="F49" i="14"/>
  <c r="F50" i="14"/>
  <c r="F51" i="14"/>
  <c r="F52" i="14"/>
  <c r="F53" i="14"/>
  <c r="F54" i="14"/>
  <c r="F55" i="14"/>
  <c r="F56" i="14"/>
  <c r="F57" i="14"/>
  <c r="F58" i="14"/>
  <c r="F59" i="14"/>
  <c r="F60" i="14"/>
  <c r="F61" i="14"/>
  <c r="F62" i="14"/>
  <c r="F63" i="14"/>
  <c r="F64" i="14"/>
  <c r="F65" i="14"/>
  <c r="F66" i="14"/>
  <c r="F67" i="14"/>
  <c r="F69" i="14"/>
  <c r="F70" i="14"/>
  <c r="F71" i="14"/>
  <c r="F72" i="14"/>
  <c r="F73" i="14"/>
  <c r="F74" i="14"/>
  <c r="F75" i="14"/>
  <c r="F76" i="14"/>
  <c r="F80" i="14"/>
  <c r="F81" i="14"/>
  <c r="F82" i="14"/>
  <c r="F83" i="14"/>
  <c r="F85" i="14"/>
  <c r="F86" i="14"/>
  <c r="F87" i="14"/>
  <c r="F88" i="14"/>
  <c r="F89" i="14"/>
  <c r="F93" i="14"/>
  <c r="F94" i="14"/>
  <c r="F96" i="14"/>
  <c r="F97" i="14"/>
  <c r="F99" i="14"/>
  <c r="F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8" i="14"/>
  <c r="C49" i="14"/>
  <c r="C50" i="14"/>
  <c r="C51" i="14"/>
  <c r="C52" i="14"/>
  <c r="C53" i="14"/>
  <c r="C54" i="14"/>
  <c r="C55" i="14"/>
  <c r="C56" i="14"/>
  <c r="C57" i="14"/>
  <c r="C58" i="14"/>
  <c r="C59" i="14"/>
  <c r="C60" i="14"/>
  <c r="C61" i="14"/>
  <c r="C62" i="14"/>
  <c r="C63" i="14"/>
  <c r="C64" i="14"/>
  <c r="C65" i="14"/>
  <c r="C66" i="14"/>
  <c r="C67" i="14"/>
  <c r="C69" i="14"/>
  <c r="C70" i="14"/>
  <c r="C71" i="14"/>
  <c r="C72" i="14"/>
  <c r="C73" i="14"/>
  <c r="C74" i="14"/>
  <c r="C75" i="14"/>
  <c r="C76" i="14"/>
  <c r="C77" i="14"/>
  <c r="C78" i="14"/>
  <c r="C79" i="14"/>
  <c r="C80" i="14"/>
  <c r="C81" i="14"/>
  <c r="C82" i="14"/>
  <c r="C83" i="14"/>
  <c r="C84" i="14"/>
  <c r="C85" i="14"/>
  <c r="C86" i="14"/>
  <c r="C87" i="14"/>
  <c r="C88" i="14"/>
  <c r="C89" i="14"/>
  <c r="C92" i="14"/>
  <c r="C93" i="14"/>
  <c r="C94" i="14"/>
  <c r="C95" i="14"/>
  <c r="C96" i="14"/>
  <c r="C97" i="14"/>
  <c r="C98" i="14"/>
  <c r="C99" i="14"/>
  <c r="C100" i="14"/>
  <c r="C101" i="14"/>
  <c r="C2" i="14"/>
  <c r="K2" i="12" l="1"/>
  <c r="K4" i="12"/>
  <c r="K3" i="12"/>
  <c r="J4" i="14"/>
  <c r="I2" i="14"/>
  <c r="J2" i="14"/>
  <c r="I3" i="14"/>
  <c r="J3" i="14"/>
  <c r="I4" i="14"/>
  <c r="AD5" i="1" l="1"/>
  <c r="AD4" i="1"/>
  <c r="AD6" i="1"/>
  <c r="J5" i="14"/>
  <c r="AD7" i="1" s="1"/>
  <c r="AD10" i="1" s="1"/>
  <c r="I5" i="14"/>
  <c r="Y10" i="1"/>
  <c r="Y11" i="1"/>
  <c r="Y9" i="1"/>
  <c r="X10" i="1"/>
  <c r="X11" i="1"/>
  <c r="X9" i="1"/>
  <c r="W10" i="1"/>
  <c r="W11" i="1"/>
  <c r="W9" i="1"/>
  <c r="V10" i="1"/>
  <c r="V11" i="1"/>
  <c r="V9" i="1"/>
  <c r="T10" i="1"/>
  <c r="T11" i="1"/>
  <c r="T9" i="1"/>
  <c r="R10" i="1"/>
  <c r="R11" i="1"/>
  <c r="R9" i="1"/>
  <c r="P10" i="1"/>
  <c r="P11" i="1"/>
  <c r="P9" i="1"/>
  <c r="N10" i="1"/>
  <c r="N11" i="1"/>
  <c r="N9" i="1"/>
  <c r="L10" i="1"/>
  <c r="L11" i="1"/>
  <c r="L9" i="1"/>
  <c r="J10" i="1"/>
  <c r="J11" i="1"/>
  <c r="J9" i="1"/>
  <c r="H10" i="1"/>
  <c r="H11" i="1"/>
  <c r="F10" i="1"/>
  <c r="F11" i="1"/>
  <c r="F9" i="1"/>
  <c r="D10" i="1"/>
  <c r="D11" i="1"/>
  <c r="D9" i="1"/>
  <c r="B10" i="1"/>
  <c r="B11" i="1"/>
  <c r="B9" i="1"/>
  <c r="H9" i="1"/>
  <c r="K4" i="14" l="1"/>
  <c r="K2" i="14"/>
  <c r="AD9" i="1"/>
  <c r="AD11" i="1"/>
  <c r="K3" i="14"/>
  <c r="K5" i="14"/>
  <c r="G95" i="13"/>
  <c r="G96" i="13"/>
  <c r="G97" i="13"/>
  <c r="G99" i="13"/>
  <c r="G100" i="13"/>
  <c r="G3" i="13"/>
  <c r="G4" i="13"/>
  <c r="G5" i="13"/>
  <c r="G6"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2" i="13"/>
  <c r="G83" i="13"/>
  <c r="G84" i="13"/>
  <c r="G85" i="13"/>
  <c r="G86" i="13"/>
  <c r="G87" i="13"/>
  <c r="G88" i="13"/>
  <c r="G89" i="13"/>
  <c r="G90" i="13"/>
  <c r="G91" i="13"/>
  <c r="G92" i="13"/>
  <c r="G93" i="13"/>
  <c r="G94" i="13"/>
  <c r="G2" i="13"/>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2" i="13"/>
  <c r="C83" i="13"/>
  <c r="C84" i="13"/>
  <c r="C85" i="13"/>
  <c r="C86" i="13"/>
  <c r="C87" i="13"/>
  <c r="C88" i="13"/>
  <c r="C89" i="13"/>
  <c r="C90" i="13"/>
  <c r="C91" i="13"/>
  <c r="C92" i="13"/>
  <c r="C93" i="13"/>
  <c r="C94" i="13"/>
  <c r="C95" i="13"/>
  <c r="C96" i="13"/>
  <c r="C97" i="13"/>
  <c r="C99" i="13"/>
  <c r="C100" i="13"/>
  <c r="C2" i="13"/>
  <c r="F100" i="13"/>
  <c r="F99"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70" i="13"/>
  <c r="F71" i="13"/>
  <c r="F72" i="13"/>
  <c r="F74" i="13"/>
  <c r="F75" i="13"/>
  <c r="F76" i="13"/>
  <c r="F77" i="13"/>
  <c r="F78" i="13"/>
  <c r="F79" i="13"/>
  <c r="F80" i="13"/>
  <c r="F82" i="13"/>
  <c r="F83" i="13"/>
  <c r="F85" i="13"/>
  <c r="F87" i="13"/>
  <c r="F89" i="13"/>
  <c r="F92" i="13"/>
  <c r="F94" i="13"/>
  <c r="F96" i="13"/>
  <c r="F97" i="13"/>
  <c r="F2" i="13"/>
  <c r="J4" i="13" l="1"/>
  <c r="AC6" i="1" s="1"/>
  <c r="I4" i="13"/>
  <c r="J3" i="13"/>
  <c r="AC5" i="1" s="1"/>
  <c r="I3" i="13"/>
  <c r="J2" i="13"/>
  <c r="AC4" i="1" s="1"/>
  <c r="I2" i="13"/>
  <c r="J5" i="3"/>
  <c r="K3" i="4"/>
  <c r="K4" i="4"/>
  <c r="K5" i="4"/>
  <c r="K2" i="4"/>
  <c r="J5" i="4"/>
  <c r="I5" i="4"/>
  <c r="K3" i="2"/>
  <c r="K4" i="2"/>
  <c r="K5" i="2"/>
  <c r="K2" i="2"/>
  <c r="J5" i="2"/>
  <c r="I5" i="2"/>
  <c r="K3" i="6"/>
  <c r="K4" i="6"/>
  <c r="K5" i="6"/>
  <c r="K2" i="6"/>
  <c r="J5" i="6"/>
  <c r="I5" i="6"/>
  <c r="J2" i="3"/>
  <c r="J3" i="3"/>
  <c r="J4" i="3"/>
  <c r="I2" i="4"/>
  <c r="J2" i="4"/>
  <c r="I3" i="4"/>
  <c r="J3" i="4"/>
  <c r="I4" i="4"/>
  <c r="J4" i="4"/>
  <c r="V4" i="1"/>
  <c r="I2" i="6"/>
  <c r="I3" i="6"/>
  <c r="I4" i="6"/>
  <c r="C100" i="10"/>
  <c r="C98" i="10"/>
  <c r="C96" i="10"/>
  <c r="C91" i="10"/>
  <c r="C90" i="10"/>
  <c r="C89" i="10"/>
  <c r="C83" i="10"/>
  <c r="C81" i="10"/>
  <c r="C80" i="10"/>
  <c r="C79" i="10"/>
  <c r="C78" i="10"/>
  <c r="C77" i="10"/>
  <c r="C76" i="10"/>
  <c r="C75" i="10"/>
  <c r="C74" i="10"/>
  <c r="C73" i="10"/>
  <c r="C72" i="10"/>
  <c r="C71" i="10"/>
  <c r="C70" i="10"/>
  <c r="C69" i="10"/>
  <c r="C68"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0" i="10"/>
  <c r="C39" i="10"/>
  <c r="C38" i="10"/>
  <c r="C36" i="10"/>
  <c r="C35" i="10"/>
  <c r="C34" i="10"/>
  <c r="C33" i="10"/>
  <c r="C32" i="10"/>
  <c r="C31" i="10"/>
  <c r="C30" i="10"/>
  <c r="C29" i="10"/>
  <c r="C28" i="10"/>
  <c r="C27" i="10"/>
  <c r="C26" i="10"/>
  <c r="C25" i="10"/>
  <c r="C23" i="10"/>
  <c r="C22" i="10"/>
  <c r="C21" i="10"/>
  <c r="C20" i="10"/>
  <c r="C18" i="10"/>
  <c r="C17" i="10"/>
  <c r="C16" i="10"/>
  <c r="C15" i="10"/>
  <c r="C14" i="10"/>
  <c r="C13" i="10"/>
  <c r="C12" i="10"/>
  <c r="C11" i="10"/>
  <c r="C10" i="10"/>
  <c r="C9" i="10"/>
  <c r="C8" i="10"/>
  <c r="C7" i="10"/>
  <c r="C6" i="10"/>
  <c r="C5" i="10"/>
  <c r="C4" i="10"/>
  <c r="C3" i="10"/>
  <c r="C2" i="10"/>
  <c r="I5" i="13" l="1"/>
  <c r="J5" i="13"/>
  <c r="K5" i="13" s="1"/>
  <c r="K10" i="1"/>
  <c r="K11" i="1"/>
  <c r="K9" i="1"/>
  <c r="I10" i="1"/>
  <c r="I11" i="1"/>
  <c r="I9" i="1"/>
  <c r="G10" i="1"/>
  <c r="G11" i="1"/>
  <c r="G9" i="1"/>
  <c r="E10" i="1"/>
  <c r="E11" i="1"/>
  <c r="E9" i="1"/>
  <c r="C10" i="1"/>
  <c r="C11" i="1"/>
  <c r="C9" i="1"/>
  <c r="AC7" i="1" l="1"/>
  <c r="K4" i="13"/>
  <c r="K2" i="13"/>
  <c r="K3" i="13"/>
  <c r="F23" i="11"/>
  <c r="AC9" i="1" l="1"/>
  <c r="AC10" i="1"/>
  <c r="AC11" i="1"/>
  <c r="AB9" i="1" l="1"/>
  <c r="F22" i="11"/>
  <c r="F29" i="11"/>
  <c r="F31" i="11"/>
  <c r="F58" i="11"/>
  <c r="F59" i="11"/>
  <c r="F77" i="11"/>
  <c r="F85" i="11"/>
  <c r="F94" i="11"/>
  <c r="F96" i="11"/>
  <c r="F97" i="11"/>
  <c r="F2" i="11"/>
  <c r="C22" i="11"/>
  <c r="C29" i="11"/>
  <c r="C31" i="11"/>
  <c r="C70" i="11"/>
  <c r="C77" i="11"/>
  <c r="C85" i="11"/>
  <c r="C94" i="11"/>
  <c r="C96" i="11"/>
  <c r="C97" i="11"/>
  <c r="AB11" i="1" l="1"/>
  <c r="F3" i="11"/>
  <c r="F5" i="11"/>
  <c r="F4" i="11"/>
  <c r="F9" i="11"/>
  <c r="F7" i="11"/>
  <c r="F8" i="11"/>
  <c r="F17" i="11"/>
  <c r="F11" i="11"/>
  <c r="F13" i="11"/>
  <c r="F10" i="11"/>
  <c r="F6" i="11"/>
  <c r="F14" i="11"/>
  <c r="F12" i="11"/>
  <c r="F18" i="11"/>
  <c r="F19" i="11"/>
  <c r="F15" i="11"/>
  <c r="F20" i="11"/>
  <c r="F16" i="11"/>
  <c r="F21" i="11"/>
  <c r="F51" i="11"/>
  <c r="F26" i="11"/>
  <c r="F24" i="11"/>
  <c r="F30" i="11"/>
  <c r="F40" i="11"/>
  <c r="F32" i="11"/>
  <c r="F27" i="11"/>
  <c r="F52" i="11"/>
  <c r="F25" i="11"/>
  <c r="F34" i="11"/>
  <c r="F33" i="11"/>
  <c r="F28" i="11"/>
  <c r="F37" i="11"/>
  <c r="F54" i="11"/>
  <c r="F38" i="11"/>
  <c r="F48" i="11"/>
  <c r="F36" i="11"/>
  <c r="F53" i="11"/>
  <c r="F57" i="11"/>
  <c r="F63" i="11"/>
  <c r="F35" i="11"/>
  <c r="F45" i="11"/>
  <c r="F42" i="11"/>
  <c r="F68" i="11"/>
  <c r="F46" i="11"/>
  <c r="F55" i="11"/>
  <c r="F47" i="11"/>
  <c r="F99" i="11"/>
  <c r="F76" i="11"/>
  <c r="F60" i="11"/>
  <c r="F43" i="11"/>
  <c r="F84" i="11"/>
  <c r="F44" i="11"/>
  <c r="F61" i="11"/>
  <c r="F50" i="11"/>
  <c r="F74" i="11"/>
  <c r="F49" i="11"/>
  <c r="F88" i="11"/>
  <c r="F79" i="11"/>
  <c r="F69" i="11"/>
  <c r="F80" i="11"/>
  <c r="F64" i="11"/>
  <c r="F90" i="11"/>
  <c r="F71" i="11"/>
  <c r="F78" i="11"/>
  <c r="F93" i="11"/>
  <c r="F62" i="11"/>
  <c r="F86" i="11"/>
  <c r="F75" i="11"/>
  <c r="F67" i="11"/>
  <c r="F95" i="11"/>
  <c r="F82" i="11"/>
  <c r="F70" i="11"/>
  <c r="F92" i="11"/>
  <c r="C3" i="11"/>
  <c r="C5" i="11"/>
  <c r="C4" i="11"/>
  <c r="C9" i="11"/>
  <c r="C7" i="11"/>
  <c r="C8" i="11"/>
  <c r="C17" i="11"/>
  <c r="C11" i="11"/>
  <c r="C13" i="11"/>
  <c r="C10" i="11"/>
  <c r="C6" i="11"/>
  <c r="C14" i="11"/>
  <c r="C12" i="11"/>
  <c r="C18" i="11"/>
  <c r="C19" i="11"/>
  <c r="C15" i="11"/>
  <c r="C20" i="11"/>
  <c r="C16" i="11"/>
  <c r="C21" i="11"/>
  <c r="C51" i="11"/>
  <c r="C26" i="11"/>
  <c r="C24" i="11"/>
  <c r="C30" i="11"/>
  <c r="C40" i="11"/>
  <c r="C32" i="11"/>
  <c r="C23" i="11"/>
  <c r="C27" i="11"/>
  <c r="C52" i="11"/>
  <c r="C25" i="11"/>
  <c r="C34" i="11"/>
  <c r="C33" i="11"/>
  <c r="C28" i="11"/>
  <c r="C37" i="11"/>
  <c r="C54" i="11"/>
  <c r="C38" i="11"/>
  <c r="C59" i="11"/>
  <c r="C48" i="11"/>
  <c r="C36" i="11"/>
  <c r="C53" i="11"/>
  <c r="C57" i="11"/>
  <c r="C63" i="11"/>
  <c r="C35" i="11"/>
  <c r="C45" i="11"/>
  <c r="C66" i="11"/>
  <c r="C42" i="11"/>
  <c r="C68" i="11"/>
  <c r="C46" i="11"/>
  <c r="C55" i="11"/>
  <c r="C47" i="11"/>
  <c r="C99" i="11"/>
  <c r="C76" i="11"/>
  <c r="C60" i="11"/>
  <c r="C43" i="11"/>
  <c r="C84" i="11"/>
  <c r="C44" i="11"/>
  <c r="C61" i="11"/>
  <c r="C50" i="11"/>
  <c r="C74" i="11"/>
  <c r="C49" i="11"/>
  <c r="C88" i="11"/>
  <c r="C79" i="11"/>
  <c r="C69" i="11"/>
  <c r="C80" i="11"/>
  <c r="C64" i="11"/>
  <c r="C90" i="11"/>
  <c r="C71" i="11"/>
  <c r="C78" i="11"/>
  <c r="C93" i="11"/>
  <c r="C62" i="11"/>
  <c r="C86" i="11"/>
  <c r="C75" i="11"/>
  <c r="C67" i="11"/>
  <c r="C95" i="11"/>
  <c r="C82" i="11"/>
  <c r="C92" i="11"/>
  <c r="C2" i="11"/>
  <c r="C41" i="11" l="1"/>
  <c r="C39" i="11"/>
  <c r="F39" i="11"/>
  <c r="J4" i="11" s="1"/>
  <c r="F41" i="11"/>
  <c r="I4" i="11" l="1"/>
  <c r="J3" i="11"/>
  <c r="I3" i="11"/>
  <c r="J2" i="11"/>
  <c r="I2" i="11"/>
  <c r="AA4" i="1" l="1"/>
  <c r="J5" i="11"/>
  <c r="K2" i="11" s="1"/>
  <c r="I5" i="11"/>
  <c r="J7" i="1"/>
  <c r="L7" i="1"/>
  <c r="N7" i="1"/>
  <c r="P7" i="1"/>
  <c r="R7" i="1"/>
  <c r="T7" i="1"/>
  <c r="K3" i="11" l="1"/>
  <c r="Z11" i="1"/>
  <c r="Z10" i="1"/>
  <c r="K5" i="11"/>
  <c r="K4" i="11"/>
  <c r="Z9" i="1"/>
  <c r="S9" i="1"/>
  <c r="AA10" i="1" l="1"/>
  <c r="AA9" i="1"/>
  <c r="AA11" i="1"/>
  <c r="Q10" i="1"/>
  <c r="Q11" i="1"/>
  <c r="Q9" i="1"/>
  <c r="O10" i="1"/>
  <c r="O11" i="1"/>
  <c r="O9" i="1"/>
  <c r="M10" i="1"/>
  <c r="M11" i="1"/>
  <c r="M9" i="1"/>
  <c r="S10" i="1" l="1"/>
  <c r="S11" i="1"/>
  <c r="X6" i="1"/>
  <c r="X5" i="1"/>
  <c r="X4" i="1"/>
  <c r="J4" i="6"/>
  <c r="J3" i="6"/>
  <c r="J2" i="6"/>
  <c r="V6" i="1"/>
  <c r="V5" i="1"/>
  <c r="J4" i="2"/>
  <c r="J3" i="2"/>
  <c r="J2" i="2"/>
  <c r="I4" i="3"/>
  <c r="I3" i="3"/>
  <c r="I2" i="3"/>
  <c r="I4" i="2"/>
  <c r="W6" i="1" s="1"/>
  <c r="I3" i="2"/>
  <c r="W5" i="1" s="1"/>
  <c r="I2" i="2"/>
  <c r="W4" i="1" s="1"/>
  <c r="Y4" i="1" l="1"/>
  <c r="I5" i="3"/>
  <c r="K5" i="3" s="1"/>
  <c r="Y5" i="1"/>
  <c r="K3" i="3"/>
  <c r="Y6" i="1"/>
  <c r="K4" i="3"/>
  <c r="X7" i="1"/>
  <c r="V7" i="1"/>
  <c r="W7" i="1"/>
  <c r="Y7" i="1"/>
  <c r="K2" i="3" l="1"/>
  <c r="U9" i="1"/>
  <c r="U10" i="1" l="1"/>
  <c r="U11" i="1"/>
</calcChain>
</file>

<file path=xl/sharedStrings.xml><?xml version="1.0" encoding="utf-8"?>
<sst xmlns="http://schemas.openxmlformats.org/spreadsheetml/2006/main" count="12251" uniqueCount="1388">
  <si>
    <t>Top Listed 100</t>
  </si>
  <si>
    <t>Market Cap (US$ bn)</t>
    <phoneticPr fontId="0" type="noConversion"/>
  </si>
  <si>
    <t>mid-2021</t>
  </si>
  <si>
    <t>end-2021</t>
  </si>
  <si>
    <t>mid-2022</t>
  </si>
  <si>
    <t>SOE</t>
  </si>
  <si>
    <t>MOE</t>
  </si>
  <si>
    <t>NPE</t>
  </si>
  <si>
    <t>Total</t>
  </si>
  <si>
    <t>Share of total</t>
    <phoneticPr fontId="0" type="noConversion"/>
  </si>
  <si>
    <t>State-owned enterprises</t>
  </si>
  <si>
    <t>Mixed-ownership enterprises</t>
  </si>
  <si>
    <t>Nonpublic enterprises</t>
  </si>
  <si>
    <t>end-2020</t>
  </si>
  <si>
    <t>Chinese name</t>
  </si>
  <si>
    <t>Ownership category</t>
  </si>
  <si>
    <t>Industry</t>
  </si>
  <si>
    <t xml:space="preserve">Tencent </t>
  </si>
  <si>
    <r>
      <rPr>
        <sz val="11"/>
        <color theme="1"/>
        <rFont val="宋体"/>
        <family val="2"/>
      </rPr>
      <t>腾讯控股</t>
    </r>
  </si>
  <si>
    <t>0700.HK, TCEHY.OO</t>
  </si>
  <si>
    <t>Platform</t>
  </si>
  <si>
    <t>Alibaba</t>
  </si>
  <si>
    <r>
      <rPr>
        <sz val="11"/>
        <color theme="1"/>
        <rFont val="宋体"/>
        <family val="2"/>
      </rPr>
      <t>阿里巴巴</t>
    </r>
  </si>
  <si>
    <t>9988.HK, BABA.N</t>
  </si>
  <si>
    <t>Kweichow Moutai</t>
  </si>
  <si>
    <r>
      <rPr>
        <sz val="11"/>
        <color theme="1"/>
        <rFont val="宋体"/>
        <family val="2"/>
      </rPr>
      <t>贵州茅台</t>
    </r>
  </si>
  <si>
    <t>600519.SH</t>
  </si>
  <si>
    <t>Consumer Products &amp; Services</t>
  </si>
  <si>
    <t>Industrial and Commercial Bank of China</t>
  </si>
  <si>
    <r>
      <rPr>
        <sz val="11"/>
        <color theme="1"/>
        <rFont val="宋体"/>
        <family val="2"/>
      </rPr>
      <t>中国工商银行</t>
    </r>
  </si>
  <si>
    <t>601398.SH, 1398.HK</t>
  </si>
  <si>
    <t>Bank</t>
  </si>
  <si>
    <t>Meituan</t>
  </si>
  <si>
    <r>
      <rPr>
        <sz val="11"/>
        <color theme="1"/>
        <rFont val="宋体"/>
        <family val="2"/>
      </rPr>
      <t>美团</t>
    </r>
  </si>
  <si>
    <t>3690.HK</t>
  </si>
  <si>
    <t>China Merchants Bank</t>
  </si>
  <si>
    <r>
      <rPr>
        <sz val="11"/>
        <color theme="1"/>
        <rFont val="宋体"/>
        <family val="2"/>
      </rPr>
      <t>招商银行</t>
    </r>
  </si>
  <si>
    <t>600036.SH, 3968.HK</t>
  </si>
  <si>
    <t>China Construction Bank</t>
  </si>
  <si>
    <r>
      <rPr>
        <sz val="11"/>
        <color theme="1"/>
        <rFont val="宋体"/>
        <family val="2"/>
      </rPr>
      <t>中国建设银行</t>
    </r>
  </si>
  <si>
    <t>601939.SH, 0939.HK</t>
  </si>
  <si>
    <t>CATL (Ningde Era)</t>
  </si>
  <si>
    <r>
      <rPr>
        <sz val="11"/>
        <color theme="1"/>
        <rFont val="宋体"/>
        <family val="2"/>
      </rPr>
      <t>宁德时代</t>
    </r>
  </si>
  <si>
    <t>300750.SZ</t>
  </si>
  <si>
    <t>Manufacturing</t>
  </si>
  <si>
    <t>Ping An of China</t>
  </si>
  <si>
    <r>
      <rPr>
        <sz val="11"/>
        <color theme="1"/>
        <rFont val="宋体"/>
        <family val="2"/>
      </rPr>
      <t>中国平安</t>
    </r>
  </si>
  <si>
    <t>601318.SH, 2318.HK, PNGAY.OO</t>
  </si>
  <si>
    <t>Other financial services</t>
  </si>
  <si>
    <t>Wuliangye</t>
  </si>
  <si>
    <r>
      <rPr>
        <sz val="11"/>
        <color theme="1"/>
        <rFont val="宋体"/>
        <family val="2"/>
      </rPr>
      <t>五粮液</t>
    </r>
  </si>
  <si>
    <t>000858.SZ</t>
  </si>
  <si>
    <t>Huazhu Group Limited</t>
  </si>
  <si>
    <r>
      <rPr>
        <sz val="11"/>
        <color theme="1"/>
        <rFont val="宋体"/>
        <family val="2"/>
      </rPr>
      <t>华住</t>
    </r>
  </si>
  <si>
    <t>HTHT.O</t>
  </si>
  <si>
    <t>Pinduoduo</t>
  </si>
  <si>
    <r>
      <rPr>
        <sz val="11"/>
        <color theme="1"/>
        <rFont val="宋体"/>
        <family val="2"/>
      </rPr>
      <t>拼多多</t>
    </r>
  </si>
  <si>
    <t>PDD.O</t>
  </si>
  <si>
    <t>Agricultural Bank of China</t>
  </si>
  <si>
    <r>
      <rPr>
        <sz val="11"/>
        <color theme="1"/>
        <rFont val="宋体"/>
        <family val="2"/>
      </rPr>
      <t>中国农业银行</t>
    </r>
  </si>
  <si>
    <t>601288.SH, 1288.HK</t>
  </si>
  <si>
    <t>China Petroleum (PetroChina)</t>
  </si>
  <si>
    <r>
      <rPr>
        <sz val="11"/>
        <color theme="1"/>
        <rFont val="宋体"/>
        <family val="2"/>
      </rPr>
      <t>中国石油</t>
    </r>
  </si>
  <si>
    <t>601857.SH, 0857.HK</t>
  </si>
  <si>
    <t>Oil, gas &amp; chemicals</t>
  </si>
  <si>
    <t>Bank of China</t>
  </si>
  <si>
    <r>
      <rPr>
        <sz val="11"/>
        <color theme="1"/>
        <rFont val="宋体"/>
        <family val="2"/>
      </rPr>
      <t>中国银行</t>
    </r>
  </si>
  <si>
    <t>601988.SH, 3988.HK</t>
  </si>
  <si>
    <t>China Mobile</t>
  </si>
  <si>
    <r>
      <rPr>
        <sz val="11"/>
        <color theme="1"/>
        <rFont val="宋体"/>
        <family val="2"/>
      </rPr>
      <t>中国移动</t>
    </r>
  </si>
  <si>
    <t>0941.HK</t>
  </si>
  <si>
    <t>Telecom</t>
  </si>
  <si>
    <t>JD.com</t>
  </si>
  <si>
    <r>
      <rPr>
        <sz val="11"/>
        <color theme="1"/>
        <rFont val="宋体"/>
        <family val="2"/>
      </rPr>
      <t>京东集团</t>
    </r>
  </si>
  <si>
    <t>9618.HK, JD.O</t>
  </si>
  <si>
    <t>China Life</t>
  </si>
  <si>
    <r>
      <rPr>
        <sz val="11"/>
        <color theme="1"/>
        <rFont val="宋体"/>
        <family val="2"/>
      </rPr>
      <t>中国人寿</t>
    </r>
  </si>
  <si>
    <t>601628.SH, 2628.HK</t>
  </si>
  <si>
    <t>Kuaishou Technology</t>
  </si>
  <si>
    <r>
      <rPr>
        <sz val="11"/>
        <color theme="1"/>
        <rFont val="宋体"/>
        <family val="2"/>
      </rPr>
      <t>快手</t>
    </r>
  </si>
  <si>
    <t>1024.HK</t>
  </si>
  <si>
    <t>BYD</t>
  </si>
  <si>
    <r>
      <rPr>
        <sz val="11"/>
        <color theme="1"/>
        <rFont val="宋体"/>
        <family val="2"/>
      </rPr>
      <t>比亚迪</t>
    </r>
  </si>
  <si>
    <t>002594.SZ, 1211.HK</t>
  </si>
  <si>
    <t>Hikvision</t>
  </si>
  <si>
    <r>
      <rPr>
        <sz val="11"/>
        <color theme="1"/>
        <rFont val="宋体"/>
        <family val="2"/>
      </rPr>
      <t>海康威视</t>
    </r>
  </si>
  <si>
    <t>002415.SZ</t>
  </si>
  <si>
    <t xml:space="preserve">China Tourism Group Duty Free </t>
  </si>
  <si>
    <r>
      <rPr>
        <sz val="11"/>
        <color theme="1"/>
        <rFont val="宋体"/>
        <family val="2"/>
      </rPr>
      <t>中国中免</t>
    </r>
  </si>
  <si>
    <t>601888.SH</t>
  </si>
  <si>
    <t>Mindray</t>
  </si>
  <si>
    <r>
      <rPr>
        <sz val="11"/>
        <color theme="1"/>
        <rFont val="宋体"/>
        <family val="2"/>
      </rPr>
      <t>迈瑞医疗</t>
    </r>
  </si>
  <si>
    <t>300760.SZ</t>
  </si>
  <si>
    <t xml:space="preserve">Xiaomi </t>
  </si>
  <si>
    <r>
      <rPr>
        <sz val="11"/>
        <color theme="1"/>
        <rFont val="宋体"/>
        <family val="2"/>
      </rPr>
      <t>小米集团</t>
    </r>
  </si>
  <si>
    <t>1810.HK</t>
  </si>
  <si>
    <t>Haitian Flavouring &amp; Food</t>
  </si>
  <si>
    <r>
      <rPr>
        <sz val="11"/>
        <color theme="1"/>
        <rFont val="宋体"/>
        <family val="2"/>
      </rPr>
      <t>海天味业</t>
    </r>
  </si>
  <si>
    <t>603288.SH</t>
  </si>
  <si>
    <t>NetEase</t>
  </si>
  <si>
    <r>
      <rPr>
        <sz val="11"/>
        <color theme="1"/>
        <rFont val="宋体"/>
        <family val="2"/>
      </rPr>
      <t>网易</t>
    </r>
  </si>
  <si>
    <t>9999.HK, NTES.O</t>
  </si>
  <si>
    <t>DiDi</t>
  </si>
  <si>
    <r>
      <rPr>
        <sz val="11"/>
        <color theme="1"/>
        <rFont val="宋体"/>
        <family val="2"/>
      </rPr>
      <t>滴滴出行</t>
    </r>
  </si>
  <si>
    <t>DIDI.N</t>
  </si>
  <si>
    <t>Midea Group</t>
  </si>
  <si>
    <r>
      <rPr>
        <sz val="11"/>
        <color theme="1"/>
        <rFont val="宋体"/>
        <family val="2"/>
      </rPr>
      <t>美的集团</t>
    </r>
  </si>
  <si>
    <t>000333.SZ</t>
  </si>
  <si>
    <t>Wuxi Bio</t>
  </si>
  <si>
    <r>
      <rPr>
        <sz val="11"/>
        <color theme="1"/>
        <rFont val="宋体"/>
        <family val="2"/>
      </rPr>
      <t>药明生物</t>
    </r>
  </si>
  <si>
    <t>2269.HK</t>
  </si>
  <si>
    <t>Pharma &amp; life sciences</t>
  </si>
  <si>
    <t>Sinopec</t>
  </si>
  <si>
    <r>
      <rPr>
        <sz val="11"/>
        <color theme="1"/>
        <rFont val="宋体"/>
        <family val="2"/>
      </rPr>
      <t>中国石化</t>
    </r>
  </si>
  <si>
    <t>600028.SH, 0386.HK</t>
  </si>
  <si>
    <t>NIO</t>
  </si>
  <si>
    <r>
      <rPr>
        <sz val="11"/>
        <color theme="1"/>
        <rFont val="宋体"/>
        <family val="2"/>
      </rPr>
      <t>蔚来</t>
    </r>
  </si>
  <si>
    <t>NIO.N</t>
  </si>
  <si>
    <t>Longji shares</t>
  </si>
  <si>
    <r>
      <rPr>
        <sz val="11"/>
        <color theme="1"/>
        <rFont val="宋体"/>
        <family val="2"/>
      </rPr>
      <t>隆基股份</t>
    </r>
  </si>
  <si>
    <t>601012.SH</t>
  </si>
  <si>
    <t>Baidu</t>
  </si>
  <si>
    <r>
      <rPr>
        <sz val="11"/>
        <color theme="1"/>
        <rFont val="宋体"/>
        <family val="2"/>
      </rPr>
      <t>百度</t>
    </r>
  </si>
  <si>
    <t>BIDU.O, 9888.HK</t>
    <phoneticPr fontId="0" type="noConversion"/>
  </si>
  <si>
    <t>Yangtze Power</t>
  </si>
  <si>
    <r>
      <rPr>
        <sz val="11"/>
        <color theme="1"/>
        <rFont val="宋体"/>
        <family val="2"/>
      </rPr>
      <t>长江电力</t>
    </r>
  </si>
  <si>
    <t>600900.SH</t>
  </si>
  <si>
    <t>Coal and electricity</t>
  </si>
  <si>
    <t>Wuxi Apptec</t>
  </si>
  <si>
    <r>
      <rPr>
        <sz val="11"/>
        <color theme="1"/>
        <rFont val="宋体"/>
        <family val="2"/>
      </rPr>
      <t>药明康德</t>
    </r>
  </si>
  <si>
    <t>603259.SH, 2359.HK</t>
  </si>
  <si>
    <t>China Postal Savings Bank</t>
  </si>
  <si>
    <r>
      <rPr>
        <sz val="11"/>
        <color theme="1"/>
        <rFont val="宋体"/>
        <family val="2"/>
      </rPr>
      <t>中国邮政储蓄银行</t>
    </r>
  </si>
  <si>
    <t>601658.SH, 1658.HK</t>
  </si>
  <si>
    <t>Ping An Bank</t>
  </si>
  <si>
    <r>
      <rPr>
        <sz val="11"/>
        <color theme="1"/>
        <rFont val="宋体"/>
        <family val="2"/>
      </rPr>
      <t>平安银行</t>
    </r>
  </si>
  <si>
    <t>000001.SZ</t>
  </si>
  <si>
    <t>Hengrui Medicine</t>
  </si>
  <si>
    <r>
      <rPr>
        <sz val="11"/>
        <color theme="1"/>
        <rFont val="宋体"/>
        <family val="2"/>
      </rPr>
      <t>恒瑞医药</t>
    </r>
  </si>
  <si>
    <t>600276.SH</t>
  </si>
  <si>
    <t>Industrial Bank</t>
  </si>
  <si>
    <r>
      <rPr>
        <sz val="11"/>
        <color theme="1"/>
        <rFont val="宋体"/>
        <family val="2"/>
      </rPr>
      <t>兴业银行</t>
    </r>
  </si>
  <si>
    <t>601166.SH</t>
  </si>
  <si>
    <t>Anta Sports</t>
  </si>
  <si>
    <r>
      <rPr>
        <sz val="11"/>
        <color theme="1"/>
        <rFont val="宋体"/>
        <family val="2"/>
      </rPr>
      <t>安踏体育</t>
    </r>
  </si>
  <si>
    <t>2020.HK</t>
  </si>
  <si>
    <t>Shanxi Fen Wine</t>
  </si>
  <si>
    <r>
      <rPr>
        <sz val="11"/>
        <color theme="1"/>
        <rFont val="宋体"/>
        <family val="2"/>
      </rPr>
      <t>山西汾酒</t>
    </r>
  </si>
  <si>
    <t>600809.SH</t>
  </si>
  <si>
    <t>Aier Ophthalmology</t>
  </si>
  <si>
    <r>
      <rPr>
        <sz val="11"/>
        <color theme="1"/>
        <rFont val="宋体"/>
        <family val="2"/>
      </rPr>
      <t>爱尔眼科</t>
    </r>
  </si>
  <si>
    <t>300015.SZ</t>
  </si>
  <si>
    <t>KE (Beike)</t>
  </si>
  <si>
    <r>
      <rPr>
        <sz val="11"/>
        <color theme="1"/>
        <rFont val="宋体"/>
        <family val="2"/>
      </rPr>
      <t>贝壳</t>
    </r>
  </si>
  <si>
    <t>BEKE.N</t>
  </si>
  <si>
    <t>China Shenhua Energy</t>
  </si>
  <si>
    <r>
      <rPr>
        <sz val="11"/>
        <color theme="1"/>
        <rFont val="宋体"/>
        <family val="2"/>
      </rPr>
      <t>中国神华</t>
    </r>
  </si>
  <si>
    <t>601088.SH, 1088.HK</t>
  </si>
  <si>
    <t>Nongfu Spring</t>
  </si>
  <si>
    <r>
      <rPr>
        <sz val="11"/>
        <color theme="1"/>
        <rFont val="宋体"/>
        <family val="2"/>
      </rPr>
      <t>农夫山泉</t>
    </r>
  </si>
  <si>
    <t>9633.HK</t>
  </si>
  <si>
    <t>Luzhou Laojiao</t>
  </si>
  <si>
    <r>
      <rPr>
        <sz val="11"/>
        <color theme="1"/>
        <rFont val="宋体"/>
        <family val="2"/>
      </rPr>
      <t>泸州老窖</t>
    </r>
  </si>
  <si>
    <t>000568.SZ</t>
  </si>
  <si>
    <t>Bank of Communications</t>
  </si>
  <si>
    <r>
      <rPr>
        <sz val="11"/>
        <color theme="1"/>
        <rFont val="宋体"/>
        <family val="2"/>
      </rPr>
      <t>交通银行</t>
    </r>
  </si>
  <si>
    <t>601328.SH, 3328.HK</t>
  </si>
  <si>
    <t>Wanhua Chemical</t>
  </si>
  <si>
    <r>
      <rPr>
        <sz val="11"/>
        <color theme="1"/>
        <rFont val="宋体"/>
        <family val="2"/>
      </rPr>
      <t>万华化学</t>
    </r>
  </si>
  <si>
    <t>600309.SH</t>
  </si>
  <si>
    <t>Eastmoney</t>
  </si>
  <si>
    <r>
      <rPr>
        <sz val="11"/>
        <color theme="1"/>
        <rFont val="宋体"/>
        <family val="2"/>
      </rPr>
      <t>东方财富</t>
    </r>
  </si>
  <si>
    <t>300059.SZ</t>
  </si>
  <si>
    <t>COSCO Shipping Holdings</t>
  </si>
  <si>
    <r>
      <rPr>
        <sz val="11"/>
        <color theme="1"/>
        <rFont val="宋体"/>
        <family val="2"/>
      </rPr>
      <t>中远海控</t>
    </r>
  </si>
  <si>
    <t>601919.SH, 1919.HK</t>
  </si>
  <si>
    <t>Transportation &amp; logistics</t>
  </si>
  <si>
    <t>Great Wall Motor</t>
  </si>
  <si>
    <r>
      <rPr>
        <sz val="11"/>
        <color theme="1"/>
        <rFont val="宋体"/>
        <family val="2"/>
      </rPr>
      <t>长城汽车</t>
    </r>
  </si>
  <si>
    <t>601633.SH, 2333.HK</t>
  </si>
  <si>
    <r>
      <rPr>
        <sz val="11"/>
        <color theme="1"/>
        <rFont val="宋体"/>
        <family val="2"/>
      </rPr>
      <t>中国海洋石油</t>
    </r>
  </si>
  <si>
    <t>0883.HK, CEO.N</t>
  </si>
  <si>
    <t>Luxshare Precision</t>
  </si>
  <si>
    <r>
      <rPr>
        <sz val="11"/>
        <color theme="1"/>
        <rFont val="宋体"/>
        <family val="2"/>
      </rPr>
      <t>立讯精密</t>
    </r>
  </si>
  <si>
    <t>002475.SZ</t>
  </si>
  <si>
    <t>Muyuan shares</t>
  </si>
  <si>
    <r>
      <rPr>
        <sz val="11"/>
        <color theme="1"/>
        <rFont val="宋体"/>
        <family val="2"/>
      </rPr>
      <t>牧原股份</t>
    </r>
  </si>
  <si>
    <t>002714.SZ</t>
  </si>
  <si>
    <t>Gree Electric</t>
  </si>
  <si>
    <r>
      <rPr>
        <sz val="11"/>
        <color theme="1"/>
        <rFont val="宋体"/>
        <family val="2"/>
      </rPr>
      <t>格力电器</t>
    </r>
  </si>
  <si>
    <t>000651.SZ</t>
  </si>
  <si>
    <t>Yanghe</t>
  </si>
  <si>
    <r>
      <rPr>
        <sz val="11"/>
        <color theme="1"/>
        <rFont val="宋体"/>
        <family val="2"/>
      </rPr>
      <t>洋河股份</t>
    </r>
  </si>
  <si>
    <t>002304.SZ</t>
  </si>
  <si>
    <t>Bilibili</t>
  </si>
  <si>
    <r>
      <rPr>
        <sz val="11"/>
        <color theme="1"/>
        <rFont val="宋体"/>
        <family val="2"/>
      </rPr>
      <t>哔哩哔哩</t>
    </r>
  </si>
  <si>
    <t>BILI.O</t>
  </si>
  <si>
    <t>SF Holding</t>
  </si>
  <si>
    <r>
      <rPr>
        <sz val="11"/>
        <color theme="1"/>
        <rFont val="宋体"/>
        <family val="2"/>
      </rPr>
      <t>顺丰控股</t>
    </r>
  </si>
  <si>
    <t>002352.SZ</t>
  </si>
  <si>
    <t>CITIC Securities</t>
  </si>
  <si>
    <r>
      <rPr>
        <sz val="11"/>
        <color theme="1"/>
        <rFont val="宋体"/>
        <family val="2"/>
      </rPr>
      <t>中信证券</t>
    </r>
  </si>
  <si>
    <t>600030.SH, 6030.HK</t>
  </si>
  <si>
    <t>Zhifei Biological Products</t>
  </si>
  <si>
    <r>
      <rPr>
        <sz val="11"/>
        <color theme="1"/>
        <rFont val="宋体"/>
        <family val="2"/>
      </rPr>
      <t>智飞生物</t>
    </r>
  </si>
  <si>
    <t>300122.SZ</t>
  </si>
  <si>
    <t>JD Health</t>
  </si>
  <si>
    <r>
      <rPr>
        <sz val="11"/>
        <color theme="1"/>
        <rFont val="宋体"/>
        <family val="2"/>
      </rPr>
      <t>京东健康</t>
    </r>
  </si>
  <si>
    <t>6618.HK</t>
  </si>
  <si>
    <t>Shanghai Pudong Development Bank</t>
  </si>
  <si>
    <r>
      <rPr>
        <sz val="11"/>
        <color theme="1"/>
        <rFont val="宋体"/>
        <family val="2"/>
      </rPr>
      <t>上海浦东发展银行</t>
    </r>
  </si>
  <si>
    <t>600000.SH</t>
  </si>
  <si>
    <t>Will Semiconductor</t>
  </si>
  <si>
    <r>
      <rPr>
        <sz val="11"/>
        <color theme="1"/>
        <rFont val="宋体"/>
        <family val="2"/>
      </rPr>
      <t>韦尔股份</t>
    </r>
  </si>
  <si>
    <t>603501.SH</t>
  </si>
  <si>
    <t>Zhangzhou Pientzehuang Pharmaceutical</t>
  </si>
  <si>
    <r>
      <rPr>
        <sz val="11"/>
        <color theme="1"/>
        <rFont val="宋体"/>
        <family val="2"/>
      </rPr>
      <t>片仔癀</t>
    </r>
  </si>
  <si>
    <t>600436.SH</t>
  </si>
  <si>
    <t>China Vanke</t>
  </si>
  <si>
    <r>
      <rPr>
        <sz val="11"/>
        <color theme="1"/>
        <rFont val="宋体"/>
        <family val="2"/>
      </rPr>
      <t>万科</t>
    </r>
  </si>
  <si>
    <t>000002.SZ, 2202.HK</t>
  </si>
  <si>
    <t>Real estate</t>
  </si>
  <si>
    <t>Beijing-Shanghai High-Speed Railway</t>
  </si>
  <si>
    <r>
      <rPr>
        <sz val="11"/>
        <color theme="1"/>
        <rFont val="宋体"/>
        <family val="2"/>
      </rPr>
      <t>京沪高铁</t>
    </r>
  </si>
  <si>
    <t>601816.SH</t>
  </si>
  <si>
    <t>SAIC Motor</t>
  </si>
  <si>
    <r>
      <rPr>
        <sz val="11"/>
        <color theme="1"/>
        <rFont val="宋体"/>
        <family val="2"/>
      </rPr>
      <t>上汽集团</t>
    </r>
  </si>
  <si>
    <t>600104.SH</t>
  </si>
  <si>
    <t xml:space="preserve">China Pacific Insurance </t>
  </si>
  <si>
    <r>
      <rPr>
        <sz val="11"/>
        <color theme="1"/>
        <rFont val="宋体"/>
        <family val="2"/>
      </rPr>
      <t>中国太保</t>
    </r>
  </si>
  <si>
    <t>601601.SH, 2601.HK</t>
  </si>
  <si>
    <t xml:space="preserve">Zijin Mining </t>
  </si>
  <si>
    <r>
      <rPr>
        <sz val="11"/>
        <color theme="1"/>
        <rFont val="宋体"/>
        <family val="2"/>
      </rPr>
      <t>紫金矿业</t>
    </r>
  </si>
  <si>
    <t>601899.SH, 2899.HK</t>
  </si>
  <si>
    <t>Steel, metals &amp; materials</t>
  </si>
  <si>
    <t>Sany Heavy Industry</t>
  </si>
  <si>
    <r>
      <rPr>
        <sz val="11"/>
        <color theme="1"/>
        <rFont val="宋体"/>
        <family val="2"/>
      </rPr>
      <t>三一重工</t>
    </r>
  </si>
  <si>
    <t>600031.SH</t>
  </si>
  <si>
    <t>Shenzhou International</t>
  </si>
  <si>
    <r>
      <rPr>
        <sz val="11"/>
        <color theme="1"/>
        <rFont val="宋体"/>
        <family val="2"/>
      </rPr>
      <t>申洲国际</t>
    </r>
  </si>
  <si>
    <t>2313.HK</t>
  </si>
  <si>
    <t>XPeng Motors</t>
  </si>
  <si>
    <r>
      <rPr>
        <sz val="11"/>
        <color theme="1"/>
        <rFont val="宋体"/>
        <family val="2"/>
      </rPr>
      <t>小鹏汽车</t>
    </r>
  </si>
  <si>
    <t>XPEV.N</t>
  </si>
  <si>
    <t>Semiconductor Manufacturing International Corp. (SMIC)</t>
  </si>
  <si>
    <r>
      <rPr>
        <sz val="11"/>
        <color theme="1"/>
        <rFont val="宋体"/>
        <family val="2"/>
      </rPr>
      <t>中芯国际</t>
    </r>
  </si>
  <si>
    <t>688981.SH, 0981.HK</t>
  </si>
  <si>
    <t>China Evergrande New Energy Vehicle Group</t>
  </si>
  <si>
    <r>
      <rPr>
        <sz val="11"/>
        <color theme="1"/>
        <rFont val="宋体"/>
        <family val="2"/>
      </rPr>
      <t>恒大汽车</t>
    </r>
  </si>
  <si>
    <t>0708.HK</t>
  </si>
  <si>
    <t>Bank of Ningbo</t>
  </si>
  <si>
    <r>
      <rPr>
        <sz val="11"/>
        <color theme="1"/>
        <rFont val="宋体"/>
        <family val="2"/>
      </rPr>
      <t>宁波银行</t>
    </r>
  </si>
  <si>
    <t>002142.SZ</t>
  </si>
  <si>
    <t>People's Insurance Company of China (PICC)</t>
  </si>
  <si>
    <r>
      <rPr>
        <sz val="11"/>
        <color theme="1"/>
        <rFont val="宋体"/>
        <family val="2"/>
      </rPr>
      <t>中国人保集团</t>
    </r>
  </si>
  <si>
    <t>601319.SH, 1339.HK</t>
  </si>
  <si>
    <t>Haier Smart Home</t>
  </si>
  <si>
    <r>
      <rPr>
        <sz val="11"/>
        <color theme="1"/>
        <rFont val="宋体"/>
        <family val="2"/>
      </rPr>
      <t>海尔智家</t>
    </r>
  </si>
  <si>
    <t>600690.SH, 6690.HK</t>
  </si>
  <si>
    <t>Country Garden Services</t>
  </si>
  <si>
    <r>
      <rPr>
        <sz val="11"/>
        <color theme="1"/>
        <rFont val="宋体"/>
        <family val="2"/>
      </rPr>
      <t>碧桂园服务</t>
    </r>
  </si>
  <si>
    <t>6098.HK</t>
  </si>
  <si>
    <t>Real Estate</t>
  </si>
  <si>
    <t>Yili</t>
  </si>
  <si>
    <r>
      <rPr>
        <sz val="11"/>
        <color theme="1"/>
        <rFont val="宋体"/>
        <family val="2"/>
      </rPr>
      <t>伊利股份</t>
    </r>
  </si>
  <si>
    <t>600887.SH</t>
  </si>
  <si>
    <t>MOE</t>
    <phoneticPr fontId="0" type="noConversion"/>
  </si>
  <si>
    <t xml:space="preserve">Sunny Optical Technology </t>
  </si>
  <si>
    <r>
      <rPr>
        <sz val="11"/>
        <color theme="1"/>
        <rFont val="宋体"/>
        <family val="2"/>
      </rPr>
      <t>舜宇光学科技</t>
    </r>
  </si>
  <si>
    <t>2382.HK</t>
  </si>
  <si>
    <t xml:space="preserve">Longfor Group </t>
  </si>
  <si>
    <r>
      <rPr>
        <sz val="11"/>
        <color theme="1"/>
        <rFont val="宋体"/>
        <family val="2"/>
      </rPr>
      <t>龙湖集团</t>
    </r>
  </si>
  <si>
    <t>0960.HK</t>
  </si>
  <si>
    <t>CITIC Bank</t>
  </si>
  <si>
    <r>
      <rPr>
        <sz val="11"/>
        <color theme="1"/>
        <rFont val="宋体"/>
        <family val="2"/>
      </rPr>
      <t>中信银行</t>
    </r>
  </si>
  <si>
    <t>601998.SH, 0998.HK</t>
  </si>
  <si>
    <t>JD Logistics</t>
  </si>
  <si>
    <r>
      <rPr>
        <sz val="11"/>
        <color theme="1"/>
        <rFont val="宋体"/>
        <family val="2"/>
      </rPr>
      <t>京东物流</t>
    </r>
  </si>
  <si>
    <t>2618.HK</t>
  </si>
  <si>
    <t>BOE Technology</t>
  </si>
  <si>
    <r>
      <rPr>
        <sz val="11"/>
        <color theme="1"/>
        <rFont val="宋体"/>
        <family val="2"/>
      </rPr>
      <t>京东方</t>
    </r>
  </si>
  <si>
    <t>000725.SZ</t>
  </si>
  <si>
    <t>China Securities</t>
  </si>
  <si>
    <r>
      <rPr>
        <sz val="11"/>
        <color theme="1"/>
        <rFont val="宋体"/>
        <family val="2"/>
      </rPr>
      <t>中信建投</t>
    </r>
  </si>
  <si>
    <t>601066.SH, 6066.HK</t>
  </si>
  <si>
    <t>Smoore International</t>
  </si>
  <si>
    <r>
      <rPr>
        <sz val="11"/>
        <color theme="1"/>
        <rFont val="宋体"/>
        <family val="2"/>
      </rPr>
      <t>思摩尔国际</t>
    </r>
  </si>
  <si>
    <t>6969.HK</t>
  </si>
  <si>
    <t>China International Capital Corporation (CICC)</t>
  </si>
  <si>
    <r>
      <rPr>
        <sz val="11"/>
        <color theme="1"/>
        <rFont val="宋体"/>
        <family val="2"/>
      </rPr>
      <t>中金公司</t>
    </r>
  </si>
  <si>
    <t>601995.SH, 3908.HK</t>
  </si>
  <si>
    <t>BeiGene</t>
  </si>
  <si>
    <r>
      <rPr>
        <sz val="11"/>
        <color theme="1"/>
        <rFont val="宋体"/>
        <family val="2"/>
      </rPr>
      <t>百济神州</t>
    </r>
  </si>
  <si>
    <t>6160.HK, BGNE.O</t>
  </si>
  <si>
    <t>Anhui Conch Cement</t>
  </si>
  <si>
    <r>
      <rPr>
        <sz val="11"/>
        <color theme="1"/>
        <rFont val="宋体"/>
        <family val="2"/>
      </rPr>
      <t>海螺水泥</t>
    </r>
  </si>
  <si>
    <t>600585.SH, 0914.HK</t>
  </si>
  <si>
    <t>Shanghai Energy New Materials Technology Co. (SEMCORP)</t>
  </si>
  <si>
    <r>
      <rPr>
        <sz val="11"/>
        <color theme="1"/>
        <rFont val="宋体"/>
        <family val="2"/>
      </rPr>
      <t>恩捷股份</t>
    </r>
  </si>
  <si>
    <t>002812.SZ</t>
  </si>
  <si>
    <t>CITIC Ltd</t>
  </si>
  <si>
    <r>
      <rPr>
        <sz val="11"/>
        <color theme="1"/>
        <rFont val="宋体"/>
        <family val="2"/>
      </rPr>
      <t>中信股份</t>
    </r>
  </si>
  <si>
    <t>0267.HK</t>
  </si>
  <si>
    <t>Conglomerate</t>
  </si>
  <si>
    <t>Li Auto</t>
  </si>
  <si>
    <r>
      <rPr>
        <sz val="11"/>
        <color theme="1"/>
        <rFont val="宋体"/>
        <family val="2"/>
      </rPr>
      <t>理想汽车</t>
    </r>
  </si>
  <si>
    <t>LI.O, 2015.HK</t>
    <phoneticPr fontId="0" type="noConversion"/>
  </si>
  <si>
    <t>Geely</t>
  </si>
  <si>
    <r>
      <rPr>
        <sz val="11"/>
        <color theme="1"/>
        <rFont val="宋体"/>
        <family val="2"/>
      </rPr>
      <t>吉利汽车</t>
    </r>
  </si>
  <si>
    <t>0175.HK</t>
  </si>
  <si>
    <t>Li Ning</t>
  </si>
  <si>
    <r>
      <rPr>
        <sz val="11"/>
        <color theme="1"/>
        <rFont val="宋体"/>
        <family val="2"/>
      </rPr>
      <t>李宁</t>
    </r>
  </si>
  <si>
    <t>2331.HK</t>
  </si>
  <si>
    <t>Eve Energy</t>
  </si>
  <si>
    <r>
      <rPr>
        <sz val="11"/>
        <color theme="1"/>
        <rFont val="宋体"/>
        <family val="2"/>
      </rPr>
      <t>亿纬锂能</t>
    </r>
  </si>
  <si>
    <t>300014.SZ</t>
  </si>
  <si>
    <t xml:space="preserve">China Telecom </t>
  </si>
  <si>
    <r>
      <rPr>
        <sz val="11"/>
        <color theme="1"/>
        <rFont val="宋体"/>
        <family val="2"/>
      </rPr>
      <t>中国电信</t>
    </r>
  </si>
  <si>
    <t>0728.HK, CHA.N</t>
  </si>
  <si>
    <t>China State Construction Engineering Corporation</t>
  </si>
  <si>
    <r>
      <rPr>
        <sz val="11"/>
        <color theme="1"/>
        <rFont val="宋体"/>
        <family val="2"/>
      </rPr>
      <t>中国建筑</t>
    </r>
  </si>
  <si>
    <t>601668.SH</t>
  </si>
  <si>
    <t>Infrastructure &amp; construction</t>
  </si>
  <si>
    <t>Tongwei</t>
  </si>
  <si>
    <r>
      <rPr>
        <sz val="11"/>
        <color theme="1"/>
        <rFont val="宋体"/>
        <family val="2"/>
      </rPr>
      <t>通威股份</t>
    </r>
  </si>
  <si>
    <t>600438.SH</t>
  </si>
  <si>
    <t>Ali health</t>
  </si>
  <si>
    <r>
      <rPr>
        <sz val="11"/>
        <color theme="1"/>
        <rFont val="宋体"/>
        <family val="2"/>
      </rPr>
      <t>阿里健康</t>
    </r>
  </si>
  <si>
    <t>0241.HK</t>
  </si>
  <si>
    <t>Inovance</t>
  </si>
  <si>
    <r>
      <rPr>
        <sz val="11"/>
        <color theme="1"/>
        <rFont val="宋体"/>
        <family val="2"/>
      </rPr>
      <t>汇川技术</t>
    </r>
  </si>
  <si>
    <t>300124.SZ</t>
  </si>
  <si>
    <t>Listed company name</t>
    <phoneticPr fontId="1" type="noConversion"/>
  </si>
  <si>
    <t>Market cap rank, mid-2022</t>
  </si>
  <si>
    <t>Market cap, mid-2022 (billions of dollars)</t>
  </si>
  <si>
    <t>Tencent Holdings</t>
    <phoneticPr fontId="1" type="noConversion"/>
  </si>
  <si>
    <t>腾讯控股</t>
  </si>
  <si>
    <t>0700.HK</t>
  </si>
  <si>
    <t>贵州茅台</t>
  </si>
  <si>
    <t>Consumer products &amp; services</t>
  </si>
  <si>
    <t>Alibaba Group Holding</t>
  </si>
  <si>
    <t>阿里巴巴</t>
  </si>
  <si>
    <t>ICBC - Industrial &amp; Commercial Bank of China</t>
  </si>
  <si>
    <t>中国工商银行</t>
  </si>
  <si>
    <t>宁德时代</t>
  </si>
  <si>
    <t>CCB - China Construction Bank</t>
  </si>
  <si>
    <t>中国建设银行</t>
  </si>
  <si>
    <t>招商银行</t>
  </si>
  <si>
    <t>ABC - Agricultural Bank of China</t>
  </si>
  <si>
    <t>中国农业银行</t>
  </si>
  <si>
    <t>美团</t>
  </si>
  <si>
    <t>PetroChina</t>
  </si>
  <si>
    <t>中国石油</t>
  </si>
  <si>
    <t>601857.SH, 0857.HK, PTR.N</t>
  </si>
  <si>
    <t>中国移动</t>
  </si>
  <si>
    <t>0941.HK, 600941.SH</t>
  </si>
  <si>
    <t>中国银行</t>
  </si>
  <si>
    <t>比亚迪</t>
  </si>
  <si>
    <t>中国平安</t>
  </si>
  <si>
    <t>601318.SH, 2318.HK</t>
  </si>
  <si>
    <t>五粮液</t>
  </si>
  <si>
    <t>China Life Insurance</t>
    <phoneticPr fontId="1" type="noConversion"/>
  </si>
  <si>
    <t>中国人寿</t>
  </si>
  <si>
    <t>601628.SH, 2628.HK, LFC.N</t>
  </si>
  <si>
    <t>京东集团</t>
  </si>
  <si>
    <t>中国神华</t>
  </si>
  <si>
    <t>长江电力</t>
  </si>
  <si>
    <t>拼多多</t>
  </si>
  <si>
    <t>LONGi Green Energy Technology</t>
  </si>
  <si>
    <t>隆基股份</t>
    <phoneticPr fontId="1" type="noConversion"/>
  </si>
  <si>
    <t>中国邮政储蓄银行</t>
  </si>
  <si>
    <t>中国石化</t>
  </si>
  <si>
    <t>600028.SH, 0386.HK, SNP.N</t>
  </si>
  <si>
    <t>中国中免</t>
  </si>
  <si>
    <t>601888.SH, 1880.HK</t>
  </si>
  <si>
    <r>
      <t>CNOOC - China National Offs</t>
    </r>
    <r>
      <rPr>
        <u/>
        <sz val="11"/>
        <rFont val="Calibri"/>
        <family val="2"/>
      </rPr>
      <t>h</t>
    </r>
    <r>
      <rPr>
        <sz val="11"/>
        <rFont val="Calibri"/>
        <family val="2"/>
      </rPr>
      <t>ore Oil Corporation</t>
    </r>
  </si>
  <si>
    <t>中国海洋石油</t>
  </si>
  <si>
    <t>农夫山泉</t>
  </si>
  <si>
    <t>美的集团</t>
  </si>
  <si>
    <t>海天味业</t>
  </si>
  <si>
    <t>兴业银行</t>
  </si>
  <si>
    <t>网易</t>
  </si>
  <si>
    <t>山西汾酒</t>
  </si>
  <si>
    <t>迈瑞医疗</t>
  </si>
  <si>
    <t>泸州老窖</t>
  </si>
  <si>
    <t>BoCom - Bank of Communications</t>
  </si>
  <si>
    <t>交通银行</t>
  </si>
  <si>
    <t>百度</t>
  </si>
  <si>
    <t>9888.HK, BIDU.O</t>
    <phoneticPr fontId="1" type="noConversion"/>
  </si>
  <si>
    <t>海康威视</t>
  </si>
  <si>
    <t>东方财富</t>
  </si>
  <si>
    <t>中国电信</t>
  </si>
  <si>
    <t>0728.HK, 601728.SH</t>
  </si>
  <si>
    <t>快手</t>
  </si>
  <si>
    <t>万华化学</t>
  </si>
  <si>
    <t>中信证券</t>
  </si>
  <si>
    <t>药明康德</t>
  </si>
  <si>
    <t>Muyuan Foods</t>
    <phoneticPr fontId="1" type="noConversion"/>
  </si>
  <si>
    <t>牧原股份</t>
  </si>
  <si>
    <t>小米集团</t>
  </si>
  <si>
    <t>平安银行</t>
  </si>
  <si>
    <t>洋河股份</t>
  </si>
  <si>
    <t>顺丰控股</t>
  </si>
  <si>
    <t>长城汽车</t>
  </si>
  <si>
    <t>理想汽车</t>
  </si>
  <si>
    <t>2015.HK, LI.O</t>
    <phoneticPr fontId="1" type="noConversion"/>
  </si>
  <si>
    <t>通威股份</t>
  </si>
  <si>
    <t>Wuxi Biologics</t>
  </si>
  <si>
    <t>药明生物</t>
  </si>
  <si>
    <t>伊利股份</t>
  </si>
  <si>
    <t>MOE</t>
    <phoneticPr fontId="1" type="noConversion"/>
  </si>
  <si>
    <t>蔚来</t>
  </si>
  <si>
    <t>9866.HK, NIO.N</t>
  </si>
  <si>
    <t>京沪高铁</t>
  </si>
  <si>
    <t>海尔智家</t>
  </si>
  <si>
    <t>爱尔眼科</t>
  </si>
  <si>
    <t>立讯精密</t>
  </si>
  <si>
    <t>Zijin Mining Group</t>
  </si>
  <si>
    <t>紫金矿业</t>
  </si>
  <si>
    <t>恒瑞医药</t>
  </si>
  <si>
    <t>宁波银行</t>
  </si>
  <si>
    <t>SPD - Shanghai Pudong Development Bank</t>
  </si>
  <si>
    <t>上海浦东发展银行</t>
  </si>
  <si>
    <t>万科</t>
    <phoneticPr fontId="1" type="noConversion"/>
  </si>
  <si>
    <t>安踏体育</t>
  </si>
  <si>
    <t>Yunnan Energy New Material</t>
  </si>
  <si>
    <t>恩捷股份</t>
  </si>
  <si>
    <t>China Resources Land</t>
    <phoneticPr fontId="1" type="noConversion"/>
  </si>
  <si>
    <r>
      <rPr>
        <sz val="10"/>
        <rFont val="Calibri"/>
        <family val="2"/>
        <scheme val="minor"/>
      </rPr>
      <t>华润置地</t>
    </r>
  </si>
  <si>
    <t>1109.HK</t>
  </si>
  <si>
    <t>SOE</t>
    <phoneticPr fontId="1" type="noConversion"/>
  </si>
  <si>
    <t>Real estate</t>
    <phoneticPr fontId="1" type="noConversion"/>
  </si>
  <si>
    <t>中国建筑</t>
  </si>
  <si>
    <t>片仔癀</t>
  </si>
  <si>
    <t>Poly Real Estate</t>
  </si>
  <si>
    <r>
      <rPr>
        <sz val="10"/>
        <rFont val="Calibri"/>
        <family val="2"/>
        <scheme val="minor"/>
      </rPr>
      <t>保利发展</t>
    </r>
  </si>
  <si>
    <t>600048.SH</t>
  </si>
  <si>
    <t>上汽集团</t>
  </si>
  <si>
    <t>中远海控</t>
  </si>
  <si>
    <t>CPIC - China Pacific Insurance (Group)</t>
  </si>
  <si>
    <t>中国太保</t>
  </si>
  <si>
    <t>中信银行</t>
  </si>
  <si>
    <t>Shaanxi Coal Industry Co.</t>
  </si>
  <si>
    <t>陕西煤业</t>
  </si>
  <si>
    <t>601225.SH</t>
  </si>
  <si>
    <t xml:space="preserve">Ganfeng Lithium </t>
    <phoneticPr fontId="1" type="noConversion"/>
  </si>
  <si>
    <t>赣锋锂业</t>
    <phoneticPr fontId="1" type="noConversion"/>
  </si>
  <si>
    <t>002460.SZ, 1772.HK</t>
    <phoneticPr fontId="1" type="noConversion"/>
  </si>
  <si>
    <t>NPE</t>
    <phoneticPr fontId="1" type="noConversion"/>
  </si>
  <si>
    <t>Gree Electric Appliances</t>
  </si>
  <si>
    <t>格力电器</t>
  </si>
  <si>
    <t>CITIC Ltd.</t>
  </si>
  <si>
    <t>中信股份</t>
  </si>
  <si>
    <t>PICC - People's Insurance Co. of China</t>
  </si>
  <si>
    <t>中国人保集团</t>
  </si>
  <si>
    <t>中信建投</t>
  </si>
  <si>
    <t>Longfor Group Holdings</t>
  </si>
  <si>
    <t>龙湖集团</t>
  </si>
  <si>
    <t>TCL Zhonghuan Renewable Energy Technology Co.</t>
  </si>
  <si>
    <t>TCL中环</t>
  </si>
  <si>
    <t>002129.SZ</t>
  </si>
  <si>
    <t>JA Solar Technology Co.</t>
  </si>
  <si>
    <t>晶澳科技</t>
  </si>
  <si>
    <t>002459.SZ</t>
  </si>
  <si>
    <t>亿纬锂能</t>
  </si>
  <si>
    <t>Tianqi Lithium Corporation</t>
  </si>
  <si>
    <t>天齐锂业</t>
  </si>
  <si>
    <t>002466.SZ</t>
  </si>
  <si>
    <t>小鹏汽车</t>
  </si>
  <si>
    <t>9868.HK, XPEV.N</t>
  </si>
  <si>
    <t>NARI Technology</t>
  </si>
  <si>
    <t>国电南瑞</t>
    <phoneticPr fontId="1" type="noConversion"/>
  </si>
  <si>
    <t>600406.SH</t>
    <phoneticPr fontId="1" type="noConversion"/>
  </si>
  <si>
    <t>Manufacturing</t>
    <phoneticPr fontId="1" type="noConversion"/>
  </si>
  <si>
    <t xml:space="preserve">SMIC - Semiconductor Manufacturing International Corporation </t>
  </si>
  <si>
    <t>中芯国际</t>
  </si>
  <si>
    <t>China Three Gorges Renewables Group</t>
    <phoneticPr fontId="1" type="noConversion"/>
  </si>
  <si>
    <t>三峡能源</t>
  </si>
  <si>
    <t>600905.SH</t>
    <phoneticPr fontId="1" type="noConversion"/>
  </si>
  <si>
    <t>Coal and electricity</t>
    <phoneticPr fontId="1" type="noConversion"/>
  </si>
  <si>
    <t>海螺水泥</t>
  </si>
  <si>
    <t>智飞生物</t>
  </si>
  <si>
    <t>汇川技术</t>
    <phoneticPr fontId="1" type="noConversion"/>
  </si>
  <si>
    <t>京东健康</t>
  </si>
  <si>
    <t xml:space="preserve">Li Ning </t>
  </si>
  <si>
    <t>李宁</t>
  </si>
  <si>
    <t>Qinghai Salt Lake Potash</t>
  </si>
  <si>
    <r>
      <rPr>
        <sz val="10"/>
        <rFont val="Calibri"/>
        <family val="2"/>
        <scheme val="minor"/>
      </rPr>
      <t>盐湖股份</t>
    </r>
  </si>
  <si>
    <t>000792.SZ</t>
  </si>
  <si>
    <t>Oil, gas &amp; chemicals</t>
    <phoneticPr fontId="1" type="noConversion"/>
  </si>
  <si>
    <t>三一重工</t>
  </si>
  <si>
    <t>Yankuang Energy Group</t>
  </si>
  <si>
    <t>兖矿能源</t>
  </si>
  <si>
    <t>1171.HK, 600188.SH</t>
  </si>
  <si>
    <t>CICC - China International Capital Corporation</t>
  </si>
  <si>
    <t>中金公司</t>
  </si>
  <si>
    <t>3908.HK, 601995.SH</t>
  </si>
  <si>
    <t>Hengli Petrochemical Co.</t>
  </si>
  <si>
    <t>恒力石化</t>
  </si>
  <si>
    <t>600346.SH</t>
  </si>
  <si>
    <t xml:space="preserve">Rongsheng Petro Chemical </t>
  </si>
  <si>
    <t>荣盛石化</t>
  </si>
  <si>
    <t>002493.SZ</t>
  </si>
  <si>
    <t>PICC Property and Casualty Company</t>
  </si>
  <si>
    <t>中国财险</t>
  </si>
  <si>
    <t>2328.HK</t>
  </si>
  <si>
    <t xml:space="preserve">China Longyuan Power Group </t>
  </si>
  <si>
    <t>龙源电力</t>
  </si>
  <si>
    <t>0916.HK, 001289.SZ</t>
  </si>
  <si>
    <t>SOE = state-owned enterprise; MOE = mixed-ownership enterprise; NPE = nonpublic enterprise</t>
  </si>
  <si>
    <t>CSF = China Securities Finance; NSSF = National Social Security Fund; SASAC = State-owned Assets Supervision and Administration Commission; GIC = GIC Private Ltd. (Singapore); OCBC = Overseas Chinese Bank Corporation (Singapore); PICC = People's Insurance Company of China; CNOOC = China National Offshore Oil Corporation); MoF = Ministry of Finance; DoF = Department of Finance; AM = Asset Management; Central Huijin abbreviated to "Huijin" when it is a small minority shareholder.</t>
  </si>
  <si>
    <t xml:space="preserve">Notes:  Only the top 10 shareholders owning more than 1 percent are included in this appendix. In the "actual controller" column, "NA" (not applicable) refers to the absence of "actual controller" disclosure requirements for companies that are not listed in mainland China, whereas "None" refers to companies listed in mainland China which do not disclose any "actual controller". </t>
  </si>
  <si>
    <r>
      <rPr>
        <i/>
        <sz val="11"/>
        <rFont val="Calibri"/>
        <family val="2"/>
      </rPr>
      <t>Sources</t>
    </r>
    <r>
      <rPr>
        <sz val="11"/>
        <rFont val="Calibri"/>
        <family val="2"/>
      </rPr>
      <t>: Wind; company disclosures; media reports; authors' calculations.</t>
    </r>
  </si>
  <si>
    <t>Market cap rank, end-2021</t>
  </si>
  <si>
    <t>Market cap, end-2021 (billions of dollars)</t>
  </si>
  <si>
    <r>
      <rPr>
        <sz val="11"/>
        <rFont val="宋体"/>
        <family val="2"/>
      </rPr>
      <t>腾讯控股</t>
    </r>
  </si>
  <si>
    <r>
      <rPr>
        <sz val="11"/>
        <rFont val="宋体"/>
        <family val="2"/>
      </rPr>
      <t>贵州茅台</t>
    </r>
  </si>
  <si>
    <r>
      <rPr>
        <sz val="11"/>
        <rFont val="宋体"/>
        <family val="2"/>
      </rPr>
      <t>阿里巴巴</t>
    </r>
  </si>
  <si>
    <r>
      <rPr>
        <sz val="11"/>
        <rFont val="宋体"/>
        <family val="2"/>
      </rPr>
      <t>中国工商银行</t>
    </r>
  </si>
  <si>
    <r>
      <rPr>
        <sz val="11"/>
        <rFont val="宋体"/>
        <family val="2"/>
      </rPr>
      <t>宁德时代</t>
    </r>
  </si>
  <si>
    <r>
      <rPr>
        <sz val="11"/>
        <rFont val="宋体"/>
        <family val="2"/>
      </rPr>
      <t>招商银行</t>
    </r>
  </si>
  <si>
    <r>
      <rPr>
        <sz val="11"/>
        <rFont val="宋体"/>
        <family val="2"/>
      </rPr>
      <t>美团</t>
    </r>
  </si>
  <si>
    <r>
      <rPr>
        <sz val="11"/>
        <rFont val="宋体"/>
        <family val="2"/>
      </rPr>
      <t>中国建设银行</t>
    </r>
  </si>
  <si>
    <r>
      <rPr>
        <sz val="11"/>
        <rFont val="宋体"/>
        <family val="2"/>
      </rPr>
      <t>中国农业银行</t>
    </r>
  </si>
  <si>
    <r>
      <rPr>
        <sz val="11"/>
        <rFont val="宋体"/>
        <family val="2"/>
      </rPr>
      <t>中国平安</t>
    </r>
  </si>
  <si>
    <r>
      <rPr>
        <sz val="11"/>
        <rFont val="宋体"/>
        <family val="2"/>
      </rPr>
      <t>五粮液</t>
    </r>
  </si>
  <si>
    <t>PetroChina Company Limited</t>
    <phoneticPr fontId="1" type="noConversion"/>
  </si>
  <si>
    <r>
      <rPr>
        <sz val="11"/>
        <rFont val="宋体"/>
        <family val="2"/>
      </rPr>
      <t>中国石油</t>
    </r>
  </si>
  <si>
    <r>
      <rPr>
        <sz val="11"/>
        <rFont val="宋体"/>
        <family val="2"/>
      </rPr>
      <t>中国银行</t>
    </r>
  </si>
  <si>
    <r>
      <rPr>
        <sz val="11"/>
        <rFont val="宋体"/>
        <family val="2"/>
      </rPr>
      <t>中国移动</t>
    </r>
  </si>
  <si>
    <r>
      <rPr>
        <sz val="11"/>
        <rFont val="宋体"/>
        <family val="2"/>
      </rPr>
      <t>比亚迪</t>
    </r>
  </si>
  <si>
    <r>
      <rPr>
        <sz val="11"/>
        <rFont val="宋体"/>
        <family val="2"/>
      </rPr>
      <t>中国人寿</t>
    </r>
  </si>
  <si>
    <r>
      <rPr>
        <sz val="11"/>
        <rFont val="宋体"/>
        <family val="2"/>
      </rPr>
      <t>京东集团</t>
    </r>
  </si>
  <si>
    <r>
      <rPr>
        <sz val="11"/>
        <rFont val="宋体"/>
        <family val="2"/>
      </rPr>
      <t>长江电力</t>
    </r>
  </si>
  <si>
    <r>
      <rPr>
        <sz val="11"/>
        <rFont val="宋体"/>
        <family val="2"/>
      </rPr>
      <t>美的集团</t>
    </r>
  </si>
  <si>
    <r>
      <rPr>
        <sz val="11"/>
        <rFont val="宋体"/>
        <family val="2"/>
      </rPr>
      <t>海康威视</t>
    </r>
  </si>
  <si>
    <r>
      <rPr>
        <sz val="11"/>
        <rFont val="宋体"/>
        <family val="2"/>
      </rPr>
      <t>中国石化</t>
    </r>
  </si>
  <si>
    <r>
      <rPr>
        <sz val="11"/>
        <rFont val="宋体"/>
        <family val="2"/>
      </rPr>
      <t>农夫山泉</t>
    </r>
  </si>
  <si>
    <r>
      <rPr>
        <sz val="11"/>
        <rFont val="宋体"/>
        <family val="2"/>
      </rPr>
      <t>迈瑞医疗</t>
    </r>
  </si>
  <si>
    <r>
      <rPr>
        <sz val="11"/>
        <rFont val="宋体"/>
        <family val="2"/>
      </rPr>
      <t>中国邮政储蓄银行</t>
    </r>
  </si>
  <si>
    <r>
      <rPr>
        <sz val="11"/>
        <rFont val="宋体"/>
        <family val="2"/>
      </rPr>
      <t>网易</t>
    </r>
  </si>
  <si>
    <r>
      <rPr>
        <sz val="11"/>
        <rFont val="宋体"/>
        <family val="2"/>
      </rPr>
      <t>海天味业</t>
    </r>
  </si>
  <si>
    <r>
      <rPr>
        <sz val="11"/>
        <rFont val="宋体"/>
        <family val="2"/>
      </rPr>
      <t>中国中免</t>
    </r>
  </si>
  <si>
    <r>
      <rPr>
        <sz val="11"/>
        <rFont val="宋体"/>
        <family val="2"/>
      </rPr>
      <t>中国神华</t>
    </r>
  </si>
  <si>
    <r>
      <rPr>
        <sz val="11"/>
        <rFont val="宋体"/>
        <family val="2"/>
      </rPr>
      <t>拼多多</t>
    </r>
  </si>
  <si>
    <r>
      <rPr>
        <sz val="11"/>
        <rFont val="宋体"/>
        <family val="2"/>
      </rPr>
      <t>兴业银行</t>
    </r>
  </si>
  <si>
    <r>
      <rPr>
        <sz val="11"/>
        <rFont val="宋体"/>
        <family val="2"/>
      </rPr>
      <t>小米集团</t>
    </r>
  </si>
  <si>
    <r>
      <rPr>
        <sz val="11"/>
        <rFont val="宋体"/>
        <family val="2"/>
      </rPr>
      <t>山西汾酒</t>
    </r>
  </si>
  <si>
    <r>
      <rPr>
        <sz val="11"/>
        <rFont val="宋体"/>
        <family val="2"/>
      </rPr>
      <t>东方财富</t>
    </r>
  </si>
  <si>
    <r>
      <rPr>
        <sz val="11"/>
        <rFont val="宋体"/>
        <family val="2"/>
      </rPr>
      <t>泸州老窖</t>
    </r>
  </si>
  <si>
    <r>
      <rPr>
        <sz val="11"/>
        <rFont val="宋体"/>
        <family val="2"/>
      </rPr>
      <t>长城汽车</t>
    </r>
  </si>
  <si>
    <r>
      <rPr>
        <sz val="11"/>
        <rFont val="宋体"/>
        <family val="2"/>
      </rPr>
      <t>中国电信</t>
    </r>
  </si>
  <si>
    <r>
      <rPr>
        <sz val="11"/>
        <rFont val="宋体"/>
        <family val="2"/>
      </rPr>
      <t>立讯精密</t>
    </r>
  </si>
  <si>
    <r>
      <rPr>
        <sz val="11"/>
        <rFont val="宋体"/>
        <family val="2"/>
      </rPr>
      <t>药明康德</t>
    </r>
  </si>
  <si>
    <r>
      <rPr>
        <sz val="11"/>
        <rFont val="宋体"/>
        <family val="2"/>
      </rPr>
      <t>顺丰控股</t>
    </r>
  </si>
  <si>
    <r>
      <rPr>
        <sz val="11"/>
        <rFont val="宋体"/>
        <family val="2"/>
      </rPr>
      <t>百度</t>
    </r>
  </si>
  <si>
    <r>
      <rPr>
        <sz val="11"/>
        <rFont val="宋体"/>
        <family val="2"/>
      </rPr>
      <t>恒瑞医药</t>
    </r>
  </si>
  <si>
    <r>
      <rPr>
        <sz val="11"/>
        <rFont val="宋体"/>
        <family val="2"/>
      </rPr>
      <t>药明生物</t>
    </r>
  </si>
  <si>
    <r>
      <rPr>
        <sz val="11"/>
        <rFont val="宋体"/>
        <family val="2"/>
      </rPr>
      <t>蔚来</t>
    </r>
  </si>
  <si>
    <r>
      <rPr>
        <sz val="11"/>
        <rFont val="宋体"/>
        <family val="2"/>
      </rPr>
      <t>平安银行</t>
    </r>
  </si>
  <si>
    <r>
      <rPr>
        <sz val="11"/>
        <rFont val="宋体"/>
        <family val="2"/>
      </rPr>
      <t>中信证券</t>
    </r>
  </si>
  <si>
    <r>
      <rPr>
        <sz val="11"/>
        <rFont val="宋体"/>
        <family val="2"/>
      </rPr>
      <t>万华化学</t>
    </r>
  </si>
  <si>
    <r>
      <rPr>
        <sz val="11"/>
        <rFont val="宋体"/>
        <family val="2"/>
      </rPr>
      <t>交通银行</t>
    </r>
  </si>
  <si>
    <r>
      <t>China National Offs</t>
    </r>
    <r>
      <rPr>
        <u/>
        <sz val="11"/>
        <rFont val="Calibri"/>
        <family val="2"/>
      </rPr>
      <t>h</t>
    </r>
    <r>
      <rPr>
        <sz val="11"/>
        <rFont val="Calibri"/>
        <family val="2"/>
      </rPr>
      <t>ore Oil Corporation (CNOOC)</t>
    </r>
  </si>
  <si>
    <r>
      <rPr>
        <sz val="11"/>
        <rFont val="宋体"/>
        <family val="2"/>
      </rPr>
      <t>中国海洋石油</t>
    </r>
  </si>
  <si>
    <r>
      <rPr>
        <sz val="11"/>
        <rFont val="宋体"/>
        <family val="2"/>
      </rPr>
      <t>牧原股份</t>
    </r>
  </si>
  <si>
    <r>
      <rPr>
        <sz val="11"/>
        <rFont val="宋体"/>
        <family val="2"/>
      </rPr>
      <t>中远海控</t>
    </r>
  </si>
  <si>
    <r>
      <rPr>
        <sz val="11"/>
        <rFont val="宋体"/>
        <family val="2"/>
      </rPr>
      <t>小鹏汽车</t>
    </r>
  </si>
  <si>
    <r>
      <rPr>
        <sz val="11"/>
        <rFont val="宋体"/>
        <family val="2"/>
      </rPr>
      <t>韦尔股份</t>
    </r>
  </si>
  <si>
    <r>
      <rPr>
        <sz val="11"/>
        <rFont val="宋体"/>
        <family val="2"/>
      </rPr>
      <t>伊利股份</t>
    </r>
  </si>
  <si>
    <r>
      <rPr>
        <sz val="11"/>
        <rFont val="宋体"/>
        <family val="2"/>
      </rPr>
      <t>海尔智家</t>
    </r>
  </si>
  <si>
    <r>
      <rPr>
        <sz val="11"/>
        <rFont val="宋体"/>
        <family val="2"/>
      </rPr>
      <t>片仔癀</t>
    </r>
  </si>
  <si>
    <r>
      <rPr>
        <sz val="11"/>
        <rFont val="宋体"/>
        <family val="2"/>
      </rPr>
      <t>安踏体育</t>
    </r>
  </si>
  <si>
    <r>
      <rPr>
        <sz val="11"/>
        <rFont val="宋体"/>
        <family val="2"/>
      </rPr>
      <t>宁波银行</t>
    </r>
  </si>
  <si>
    <r>
      <rPr>
        <sz val="11"/>
        <rFont val="宋体"/>
        <family val="2"/>
      </rPr>
      <t>上海浦东发展银行</t>
    </r>
  </si>
  <si>
    <r>
      <rPr>
        <sz val="11"/>
        <rFont val="宋体"/>
        <family val="2"/>
      </rPr>
      <t>洋河股份</t>
    </r>
  </si>
  <si>
    <r>
      <rPr>
        <sz val="11"/>
        <rFont val="宋体"/>
        <family val="2"/>
      </rPr>
      <t>快手</t>
    </r>
  </si>
  <si>
    <r>
      <rPr>
        <sz val="11"/>
        <rFont val="宋体"/>
        <family val="2"/>
      </rPr>
      <t>紫金矿业</t>
    </r>
  </si>
  <si>
    <r>
      <rPr>
        <sz val="11"/>
        <rFont val="宋体"/>
        <family val="2"/>
      </rPr>
      <t>上汽集团</t>
    </r>
  </si>
  <si>
    <r>
      <rPr>
        <sz val="11"/>
        <rFont val="宋体"/>
        <family val="2"/>
      </rPr>
      <t>京沪高铁</t>
    </r>
  </si>
  <si>
    <r>
      <rPr>
        <sz val="11"/>
        <rFont val="宋体"/>
        <family val="2"/>
      </rPr>
      <t>中国太保</t>
    </r>
  </si>
  <si>
    <r>
      <rPr>
        <sz val="11"/>
        <rFont val="宋体"/>
        <family val="2"/>
      </rPr>
      <t>爱尔眼科</t>
    </r>
  </si>
  <si>
    <r>
      <rPr>
        <sz val="11"/>
        <rFont val="宋体"/>
        <family val="2"/>
      </rPr>
      <t>亿纬锂能</t>
    </r>
  </si>
  <si>
    <r>
      <rPr>
        <sz val="11"/>
        <rFont val="宋体"/>
        <family val="2"/>
      </rPr>
      <t>恩捷股份</t>
    </r>
  </si>
  <si>
    <r>
      <rPr>
        <sz val="11"/>
        <rFont val="宋体"/>
        <family val="2"/>
      </rPr>
      <t>舜宇光学科技</t>
    </r>
  </si>
  <si>
    <r>
      <rPr>
        <sz val="11"/>
        <rFont val="宋体"/>
        <family val="2"/>
      </rPr>
      <t>格力电器</t>
    </r>
  </si>
  <si>
    <t>Sungrow Power Supply</t>
    <phoneticPr fontId="1" type="noConversion"/>
  </si>
  <si>
    <t>阳光电源</t>
    <phoneticPr fontId="1" type="noConversion"/>
  </si>
  <si>
    <t>300274.SZ</t>
    <phoneticPr fontId="1" type="noConversion"/>
  </si>
  <si>
    <r>
      <rPr>
        <sz val="11"/>
        <rFont val="DengXian"/>
        <family val="2"/>
        <charset val="134"/>
      </rPr>
      <t>三峡能源</t>
    </r>
  </si>
  <si>
    <r>
      <rPr>
        <sz val="11"/>
        <rFont val="宋体"/>
        <family val="2"/>
      </rPr>
      <t>中国建筑</t>
    </r>
  </si>
  <si>
    <r>
      <rPr>
        <sz val="11"/>
        <rFont val="宋体"/>
        <family val="2"/>
      </rPr>
      <t>理想汽车</t>
    </r>
  </si>
  <si>
    <r>
      <rPr>
        <sz val="11"/>
        <rFont val="宋体"/>
        <family val="2"/>
      </rPr>
      <t>海螺水泥</t>
    </r>
  </si>
  <si>
    <r>
      <rPr>
        <sz val="11"/>
        <rFont val="宋体"/>
        <family val="2"/>
      </rPr>
      <t>通威股份</t>
    </r>
  </si>
  <si>
    <r>
      <rPr>
        <sz val="11"/>
        <rFont val="宋体"/>
        <family val="2"/>
      </rPr>
      <t>智飞生物</t>
    </r>
  </si>
  <si>
    <r>
      <rPr>
        <sz val="11"/>
        <rFont val="宋体"/>
        <family val="2"/>
      </rPr>
      <t>中信建投</t>
    </r>
  </si>
  <si>
    <r>
      <rPr>
        <sz val="11"/>
        <rFont val="宋体"/>
        <family val="2"/>
      </rPr>
      <t>中信银行</t>
    </r>
  </si>
  <si>
    <r>
      <rPr>
        <sz val="11"/>
        <rFont val="宋体"/>
        <family val="2"/>
      </rPr>
      <t>思摩尔国际</t>
    </r>
  </si>
  <si>
    <r>
      <rPr>
        <sz val="11"/>
        <rFont val="宋体"/>
        <family val="2"/>
      </rPr>
      <t>中芯国际</t>
    </r>
  </si>
  <si>
    <r>
      <rPr>
        <sz val="11"/>
        <rFont val="宋体"/>
        <family val="2"/>
      </rPr>
      <t>三一重工</t>
    </r>
  </si>
  <si>
    <r>
      <rPr>
        <sz val="10"/>
        <rFont val="Arial"/>
        <family val="2"/>
      </rPr>
      <t>盐湖股份</t>
    </r>
  </si>
  <si>
    <r>
      <rPr>
        <sz val="11"/>
        <rFont val="宋体"/>
        <family val="2"/>
      </rPr>
      <t>京东方</t>
    </r>
  </si>
  <si>
    <r>
      <rPr>
        <sz val="10"/>
        <rFont val="Arial"/>
        <family val="2"/>
      </rPr>
      <t>华润置地</t>
    </r>
  </si>
  <si>
    <r>
      <rPr>
        <sz val="10"/>
        <rFont val="Arial"/>
        <family val="2"/>
      </rPr>
      <t>保利发展</t>
    </r>
  </si>
  <si>
    <t>Goertek</t>
  </si>
  <si>
    <t>歌尔股份</t>
    <phoneticPr fontId="1" type="noConversion"/>
  </si>
  <si>
    <t>002241.SZ</t>
  </si>
  <si>
    <r>
      <rPr>
        <sz val="11"/>
        <rFont val="宋体"/>
        <family val="2"/>
      </rPr>
      <t>申洲国际</t>
    </r>
  </si>
  <si>
    <r>
      <rPr>
        <sz val="10"/>
        <rFont val="Arial"/>
        <family val="2"/>
      </rPr>
      <t>荣盛石化</t>
    </r>
  </si>
  <si>
    <r>
      <rPr>
        <sz val="11"/>
        <rFont val="宋体"/>
        <family val="2"/>
      </rPr>
      <t>中国人保集团</t>
    </r>
  </si>
  <si>
    <r>
      <rPr>
        <sz val="11"/>
        <rFont val="宋体"/>
        <family val="2"/>
      </rPr>
      <t>中信股份</t>
    </r>
  </si>
  <si>
    <r>
      <rPr>
        <sz val="11"/>
        <rFont val="宋体"/>
        <family val="2"/>
      </rPr>
      <t>李宁</t>
    </r>
  </si>
  <si>
    <t>Naura Technology</t>
    <phoneticPr fontId="1" type="noConversion"/>
  </si>
  <si>
    <r>
      <rPr>
        <sz val="10"/>
        <rFont val="Arial"/>
        <family val="2"/>
      </rPr>
      <t>北方华创</t>
    </r>
  </si>
  <si>
    <t>002371.SZ</t>
    <phoneticPr fontId="1" type="noConversion"/>
  </si>
  <si>
    <r>
      <rPr>
        <sz val="11"/>
        <rFont val="宋体"/>
        <family val="2"/>
      </rPr>
      <t>龙湖集团</t>
    </r>
  </si>
  <si>
    <r>
      <rPr>
        <sz val="11"/>
        <rFont val="宋体"/>
        <family val="2"/>
      </rPr>
      <t>百济神州</t>
    </r>
  </si>
  <si>
    <r>
      <rPr>
        <sz val="11"/>
        <rFont val="宋体"/>
        <family val="2"/>
      </rPr>
      <t>碧桂园服务</t>
    </r>
  </si>
  <si>
    <t>CSF = China Securities Finance; NSSF = National Social Security Fund; GIC = GIC Private Ltd. (Singapore); OCBC = Overseas Chinese Bank Corporation (Singapore); MoF = Ministry of Finance; DoF = Department of Finance; AM = Asset Management; Central Huijin abbreviated to "Huijin" when it is a small minority shareholder.</t>
  </si>
  <si>
    <t>#</t>
    <phoneticPr fontId="0" type="noConversion"/>
  </si>
  <si>
    <t>Market Cap</t>
    <phoneticPr fontId="0" type="noConversion"/>
  </si>
  <si>
    <t>%</t>
    <phoneticPr fontId="0" type="noConversion"/>
  </si>
  <si>
    <t>NPE</t>
    <phoneticPr fontId="0" type="noConversion"/>
  </si>
  <si>
    <t>SOE</t>
    <phoneticPr fontId="0" type="noConversion"/>
  </si>
  <si>
    <t>BABA.N</t>
  </si>
  <si>
    <t>601398.SH</t>
  </si>
  <si>
    <t>工商银行</t>
  </si>
  <si>
    <t>Sum</t>
    <phoneticPr fontId="0" type="noConversion"/>
  </si>
  <si>
    <t>601939.SH</t>
  </si>
  <si>
    <t>建设银行</t>
  </si>
  <si>
    <t>600036.SH</t>
  </si>
  <si>
    <t>601288.SH</t>
  </si>
  <si>
    <t>农业银行</t>
  </si>
  <si>
    <t>601857.SH</t>
  </si>
  <si>
    <t>600941.SH</t>
  </si>
  <si>
    <t>601988.SH</t>
  </si>
  <si>
    <t>601318.SH</t>
  </si>
  <si>
    <t>601628.SH</t>
  </si>
  <si>
    <t>002594.SZ</t>
  </si>
  <si>
    <t>JD.O</t>
  </si>
  <si>
    <t>京东</t>
  </si>
  <si>
    <t>601088.SH</t>
  </si>
  <si>
    <t>600028.SH</t>
  </si>
  <si>
    <t>601658.SH</t>
  </si>
  <si>
    <t>邮储银行</t>
  </si>
  <si>
    <t>9999.HK</t>
  </si>
  <si>
    <t>隆基股份</t>
  </si>
  <si>
    <t>0883.HK</t>
  </si>
  <si>
    <t>601328.SH</t>
  </si>
  <si>
    <t>601728.SH</t>
  </si>
  <si>
    <t>603259.SH</t>
  </si>
  <si>
    <t>600030.SH</t>
  </si>
  <si>
    <t>BIDU.O</t>
  </si>
  <si>
    <t>601899.SH</t>
  </si>
  <si>
    <t>浦发银行</t>
  </si>
  <si>
    <t>601919.SH</t>
  </si>
  <si>
    <t>601998.SH</t>
  </si>
  <si>
    <t>000002.SZ</t>
  </si>
  <si>
    <t>保利发展</t>
  </si>
  <si>
    <t>华润置地</t>
  </si>
  <si>
    <t>0688.HK</t>
  </si>
  <si>
    <t>中国海外发展</t>
  </si>
  <si>
    <t>China Overseas Land and Investment</t>
  </si>
  <si>
    <t>600690.SH</t>
  </si>
  <si>
    <t>600585.SH</t>
  </si>
  <si>
    <t>601601.SH</t>
  </si>
  <si>
    <t>601633.SH</t>
  </si>
  <si>
    <t>601319.SH</t>
  </si>
  <si>
    <t>中国人保</t>
  </si>
  <si>
    <t>People's Insurance Company of China</t>
  </si>
  <si>
    <t>600905.SH</t>
  </si>
  <si>
    <t>600406.SH</t>
  </si>
  <si>
    <t>国电南瑞</t>
  </si>
  <si>
    <t>688981.SH</t>
  </si>
  <si>
    <t>赣锋锂业</t>
  </si>
  <si>
    <t>韦尔股份</t>
  </si>
  <si>
    <t>Willsemi</t>
  </si>
  <si>
    <t>LI.O</t>
  </si>
  <si>
    <t>601818.SH</t>
  </si>
  <si>
    <t>光大银行</t>
  </si>
  <si>
    <t xml:space="preserve">China Everbright Bank </t>
  </si>
  <si>
    <t>盐湖股份</t>
  </si>
  <si>
    <t>Shaanxi Coal Industry</t>
  </si>
  <si>
    <t>300274.SZ</t>
  </si>
  <si>
    <t>阳光电源</t>
  </si>
  <si>
    <t>601066.SH</t>
  </si>
  <si>
    <t>600016.SH</t>
  </si>
  <si>
    <t>民生银行</t>
  </si>
  <si>
    <t>China Minsheng Bank</t>
  </si>
  <si>
    <t>601985.SH</t>
  </si>
  <si>
    <t>中国核电</t>
  </si>
  <si>
    <t>China Nuclear Power</t>
  </si>
  <si>
    <t>600188.SH</t>
  </si>
  <si>
    <t>Yanzhou Coal Industry</t>
  </si>
  <si>
    <t>600019.SH</t>
  </si>
  <si>
    <t>宝钢股份</t>
  </si>
  <si>
    <t>Bao Steel</t>
  </si>
  <si>
    <t>汇川技术</t>
  </si>
  <si>
    <t>601995.SH</t>
  </si>
  <si>
    <t>China International Capital Corporation</t>
  </si>
  <si>
    <t xml:space="preserve">HengLi Petrochemical </t>
  </si>
  <si>
    <t>002371.SZ</t>
  </si>
  <si>
    <t>北方华创</t>
  </si>
  <si>
    <t>中国中车</t>
  </si>
  <si>
    <t>300498.SZ</t>
  </si>
  <si>
    <t>温氏股份</t>
  </si>
  <si>
    <t>中国中铁</t>
  </si>
  <si>
    <t>ZTO.N</t>
  </si>
  <si>
    <t>中通快递</t>
  </si>
  <si>
    <t>688235.SH</t>
  </si>
  <si>
    <t>申洲国际</t>
  </si>
  <si>
    <t>0291.HK</t>
  </si>
  <si>
    <t>华润啤酒</t>
  </si>
  <si>
    <t>中国交建</t>
  </si>
  <si>
    <t>百济神州</t>
  </si>
  <si>
    <t>688223.SH</t>
  </si>
  <si>
    <t>晶科能源</t>
  </si>
  <si>
    <t>600999.SH</t>
  </si>
  <si>
    <t>招商证券</t>
  </si>
  <si>
    <t>2007.HK</t>
  </si>
  <si>
    <t>碧桂园</t>
  </si>
  <si>
    <t>YUMC.N</t>
  </si>
  <si>
    <t>百胜中国</t>
  </si>
  <si>
    <t>舜宇光学科技</t>
  </si>
  <si>
    <t>600050.SH</t>
  </si>
  <si>
    <t>中国联通</t>
  </si>
  <si>
    <t>002230.SZ</t>
  </si>
  <si>
    <t>科大讯飞</t>
  </si>
  <si>
    <t>中兴通讯</t>
  </si>
  <si>
    <t>600025.SH</t>
  </si>
  <si>
    <t>华能水电</t>
  </si>
  <si>
    <t>1658.HK</t>
  </si>
  <si>
    <t>吉利汽车</t>
  </si>
  <si>
    <t>2057.HK</t>
  </si>
  <si>
    <t>9961.HK</t>
  </si>
  <si>
    <t>京东物流</t>
  </si>
  <si>
    <t>0762.HK</t>
  </si>
  <si>
    <t>600009.SH</t>
  </si>
  <si>
    <t>上海机场</t>
  </si>
  <si>
    <t>贝壳</t>
  </si>
  <si>
    <t>TCOM.O</t>
  </si>
  <si>
    <t>碧桂园服务</t>
  </si>
  <si>
    <t>思摩尔国际</t>
  </si>
  <si>
    <t>LU.N</t>
  </si>
  <si>
    <t>陆金所控股</t>
  </si>
  <si>
    <t>688111.SH</t>
  </si>
  <si>
    <t>金山办公</t>
  </si>
  <si>
    <t>0981.HK</t>
  </si>
  <si>
    <t>0386.HK</t>
  </si>
  <si>
    <t>600150.SH</t>
  </si>
  <si>
    <t>中国船舶</t>
  </si>
  <si>
    <t>滴滴出行</t>
  </si>
  <si>
    <t>000625.SZ</t>
  </si>
  <si>
    <t>长安汽车</t>
  </si>
  <si>
    <t>1288.HK</t>
  </si>
  <si>
    <t>2628.HK</t>
  </si>
  <si>
    <t>0857.HK</t>
  </si>
  <si>
    <t>6862.HK</t>
  </si>
  <si>
    <t>海底捞</t>
  </si>
  <si>
    <t>1088.HK</t>
  </si>
  <si>
    <t>华住</t>
  </si>
  <si>
    <t>哔哩哔哩</t>
  </si>
  <si>
    <t>3692.HK</t>
  </si>
  <si>
    <t>翰森制药</t>
  </si>
  <si>
    <t>6690.HK</t>
  </si>
  <si>
    <t>2899.HK</t>
  </si>
  <si>
    <t>TME.N</t>
  </si>
  <si>
    <t>腾讯音乐</t>
  </si>
  <si>
    <t>6160.HK</t>
  </si>
  <si>
    <t>0998.HK</t>
  </si>
  <si>
    <t>2601.HK</t>
  </si>
  <si>
    <t>2359.HK</t>
  </si>
  <si>
    <t>6030.HK</t>
  </si>
  <si>
    <t>1919.HK</t>
  </si>
  <si>
    <t>0728.HK</t>
  </si>
  <si>
    <t>002607.SZ</t>
  </si>
  <si>
    <t>中公教育</t>
  </si>
  <si>
    <t>0788.HK</t>
  </si>
  <si>
    <t>中国铁塔</t>
  </si>
  <si>
    <t>2333.HK</t>
  </si>
  <si>
    <t>6818.HK</t>
  </si>
  <si>
    <t>中国光大银行</t>
  </si>
  <si>
    <t>3908.HK</t>
  </si>
  <si>
    <t>1988.HK</t>
  </si>
  <si>
    <t>1816.HK</t>
  </si>
  <si>
    <t>中广核电力</t>
  </si>
  <si>
    <t>1339.HK</t>
  </si>
  <si>
    <t>0390.HK</t>
  </si>
  <si>
    <t>1800.HK</t>
  </si>
  <si>
    <t>新东方</t>
  </si>
  <si>
    <t>TAL.N</t>
  </si>
  <si>
    <t>好未来</t>
  </si>
  <si>
    <t>1766.HK</t>
  </si>
  <si>
    <t>0763.HK</t>
  </si>
  <si>
    <t>6066.HK</t>
  </si>
  <si>
    <t>中信建投证券</t>
  </si>
  <si>
    <t>阿里健康</t>
  </si>
  <si>
    <t>恒大汽车</t>
  </si>
  <si>
    <t>2202.HK</t>
  </si>
  <si>
    <t>9901.HK</t>
  </si>
  <si>
    <t>9988.HK</t>
  </si>
  <si>
    <t>market cap</t>
  </si>
  <si>
    <t>#</t>
  </si>
  <si>
    <t>9618.HK</t>
  </si>
  <si>
    <t>Ningde Era</t>
  </si>
  <si>
    <t>China Petroleum</t>
  </si>
  <si>
    <t>KE</t>
  </si>
  <si>
    <t>China Shenhua</t>
  </si>
  <si>
    <t>Vanke</t>
  </si>
  <si>
    <t>万科</t>
  </si>
  <si>
    <t>TAL Education</t>
  </si>
  <si>
    <t>China National Offsore Oil Corporation</t>
  </si>
  <si>
    <t>HaiDiLao Hotpot</t>
  </si>
  <si>
    <t>LUFAX</t>
  </si>
  <si>
    <t>Semiconductor Manufacturing International Corporation</t>
  </si>
  <si>
    <t>XPENG</t>
  </si>
  <si>
    <t>OFFCN EDU</t>
  </si>
  <si>
    <t>中国民生银行</t>
  </si>
  <si>
    <t>Tencent Music</t>
  </si>
  <si>
    <t>京东方</t>
  </si>
  <si>
    <t xml:space="preserve">New Oriental </t>
  </si>
  <si>
    <t xml:space="preserve">Country Garden </t>
  </si>
  <si>
    <t xml:space="preserve">Hua Run Beer </t>
  </si>
  <si>
    <t xml:space="preserve">China Resources Land </t>
  </si>
  <si>
    <t>Kingsoft Office</t>
  </si>
  <si>
    <t>保利地产</t>
  </si>
  <si>
    <t>Hansoh Pharma</t>
  </si>
  <si>
    <t>China Merchants Securities</t>
  </si>
  <si>
    <t>BILIBILI</t>
  </si>
  <si>
    <t>end-2019</t>
  </si>
  <si>
    <t>end-2018</t>
  </si>
  <si>
    <t>Year</t>
    <phoneticPr fontId="7" type="noConversion"/>
  </si>
  <si>
    <t>Rank</t>
    <phoneticPr fontId="7" type="noConversion"/>
  </si>
  <si>
    <t>Name in Chinese</t>
    <phoneticPr fontId="7" type="noConversion"/>
  </si>
  <si>
    <t>Cat.</t>
    <phoneticPr fontId="7" type="noConversion"/>
  </si>
  <si>
    <t>Industry</t>
    <phoneticPr fontId="7" type="noConversion"/>
  </si>
  <si>
    <t>1398.HK</t>
  </si>
  <si>
    <t>3968.HK</t>
  </si>
  <si>
    <t>0939.HK</t>
  </si>
  <si>
    <t>2318.HK</t>
  </si>
  <si>
    <t>3988.HK</t>
  </si>
  <si>
    <t>1211.HK</t>
  </si>
  <si>
    <t>NTES.O</t>
  </si>
  <si>
    <t>3328.HK</t>
  </si>
  <si>
    <t>MOE</t>
    <phoneticPr fontId="7" type="noConversion"/>
  </si>
  <si>
    <t>Nari Technology</t>
    <phoneticPr fontId="7" type="noConversion"/>
  </si>
  <si>
    <t>国电南瑞</t>
    <phoneticPr fontId="7" type="noConversion"/>
  </si>
  <si>
    <t>SOE</t>
    <phoneticPr fontId="7" type="noConversion"/>
  </si>
  <si>
    <t>Sungrow Power Supply</t>
    <phoneticPr fontId="7" type="noConversion"/>
  </si>
  <si>
    <t>阳光电源</t>
    <phoneticPr fontId="7" type="noConversion"/>
  </si>
  <si>
    <t>NPE</t>
    <phoneticPr fontId="7" type="noConversion"/>
  </si>
  <si>
    <t>Manufacturing</t>
    <phoneticPr fontId="7" type="noConversion"/>
  </si>
  <si>
    <t>China Three Gorges Renewables Group</t>
    <phoneticPr fontId="7" type="noConversion"/>
  </si>
  <si>
    <t>三峡能源</t>
    <phoneticPr fontId="7" type="noConversion"/>
  </si>
  <si>
    <t>Coal and electricity</t>
    <phoneticPr fontId="7" type="noConversion"/>
  </si>
  <si>
    <t xml:space="preserve">Ganfeng Lithium </t>
    <phoneticPr fontId="7" type="noConversion"/>
  </si>
  <si>
    <t>赣锋锂业</t>
    <phoneticPr fontId="7" type="noConversion"/>
  </si>
  <si>
    <t>盐湖股份</t>
    <phoneticPr fontId="7" type="noConversion"/>
  </si>
  <si>
    <t>Oil, gas &amp; chemicals</t>
    <phoneticPr fontId="7" type="noConversion"/>
  </si>
  <si>
    <t>China Resources Land</t>
    <phoneticPr fontId="7" type="noConversion"/>
  </si>
  <si>
    <t>华润置地</t>
    <phoneticPr fontId="7" type="noConversion"/>
  </si>
  <si>
    <t>Real estate</t>
    <phoneticPr fontId="7" type="noConversion"/>
  </si>
  <si>
    <t>保利发展</t>
    <phoneticPr fontId="7" type="noConversion"/>
  </si>
  <si>
    <t>歌尔股份</t>
    <phoneticPr fontId="7" type="noConversion"/>
  </si>
  <si>
    <t>荣盛石化</t>
    <phoneticPr fontId="7" type="noConversion"/>
  </si>
  <si>
    <t>Naura Technology</t>
    <phoneticPr fontId="7" type="noConversion"/>
  </si>
  <si>
    <t>北方华创</t>
    <phoneticPr fontId="7" type="noConversion"/>
  </si>
  <si>
    <t xml:space="preserve">China Tower  </t>
  </si>
  <si>
    <t xml:space="preserve">China Evergrande </t>
  </si>
  <si>
    <t>China Unicom</t>
  </si>
  <si>
    <t>CRRC</t>
  </si>
  <si>
    <t>PICC Property and Casualty</t>
  </si>
  <si>
    <t xml:space="preserve">Sunac China </t>
  </si>
  <si>
    <t>Wen's Shares</t>
  </si>
  <si>
    <t>Huatai Securities</t>
  </si>
  <si>
    <t>CGN Electric Power</t>
  </si>
  <si>
    <t>Qihoo 360</t>
  </si>
  <si>
    <t>China Merchants Shekou</t>
  </si>
  <si>
    <t>Guotai Junan</t>
  </si>
  <si>
    <t>Haitong Securities</t>
  </si>
  <si>
    <t>Shanghai International Airport</t>
  </si>
  <si>
    <t>China Railway</t>
  </si>
  <si>
    <t>ZTE</t>
  </si>
  <si>
    <t>TRIP.COM</t>
  </si>
  <si>
    <t>China Gas Holdings</t>
  </si>
  <si>
    <t>Bank of Shanghai</t>
  </si>
  <si>
    <t>Shanghai International Port Group</t>
  </si>
  <si>
    <t>New China Insurance</t>
  </si>
  <si>
    <t>China Communications Construction</t>
  </si>
  <si>
    <t>China Railway Construction Corporation</t>
  </si>
  <si>
    <t>Air China</t>
  </si>
  <si>
    <t>ZTO EXPRESS</t>
  </si>
  <si>
    <t>Daqin Railway</t>
  </si>
  <si>
    <t>Bank of Beijing</t>
  </si>
  <si>
    <t>Huaneng International</t>
  </si>
  <si>
    <t xml:space="preserve">China Shipbuilding Industry Company </t>
  </si>
  <si>
    <t xml:space="preserve">CNPC Capital Company </t>
  </si>
  <si>
    <t>Hua Xia Bank</t>
  </si>
  <si>
    <t>Guangzhou Automobile Group</t>
  </si>
  <si>
    <t>Shenwan Hongyuan</t>
  </si>
  <si>
    <t xml:space="preserve">SUNING.COM </t>
  </si>
  <si>
    <t>GF Securities</t>
  </si>
  <si>
    <t>WEIBO</t>
  </si>
  <si>
    <t>Guangdong Investment</t>
  </si>
  <si>
    <t xml:space="preserve">Sinopharm Group </t>
  </si>
  <si>
    <t xml:space="preserve">AAC Technology </t>
  </si>
  <si>
    <t>Luoyang Molybdenum</t>
  </si>
  <si>
    <t xml:space="preserve">Fosun International </t>
  </si>
  <si>
    <t xml:space="preserve">China Huarong </t>
  </si>
  <si>
    <t>Inner Mongolia BaoTou Steel Union</t>
  </si>
  <si>
    <t>Kangmei</t>
  </si>
  <si>
    <t>China Power Construction</t>
  </si>
  <si>
    <t>Fosun Pharma</t>
  </si>
  <si>
    <t>Chalco</t>
  </si>
  <si>
    <t>Yunnan Baiyao</t>
  </si>
  <si>
    <t>China Southern Airline</t>
  </si>
  <si>
    <t>Sanan Optoelectro Nics</t>
  </si>
  <si>
    <t>Chin Eastern Airlines</t>
  </si>
  <si>
    <t>Shanghai Raas</t>
  </si>
  <si>
    <t>Guosen Securities</t>
  </si>
  <si>
    <t>Bank of Jiangsu</t>
  </si>
  <si>
    <t>Greenland Holding</t>
  </si>
  <si>
    <t>Giant Network</t>
  </si>
  <si>
    <t>Shanghai Electric</t>
  </si>
  <si>
    <t xml:space="preserve">China Cinda Asset Management </t>
  </si>
  <si>
    <t>Orient Securities</t>
  </si>
  <si>
    <t>China Metallurgical</t>
  </si>
  <si>
    <t>First Capital Securities</t>
  </si>
  <si>
    <t>Zheneng Power</t>
  </si>
  <si>
    <t>Dalian Wanda Commercial Properties</t>
  </si>
  <si>
    <t>Wanda Movies</t>
  </si>
  <si>
    <t>Ningbo Zhoushan Port</t>
  </si>
  <si>
    <t>Petrochemical Oil Service</t>
  </si>
  <si>
    <t>Shanghai Oriental Pearl Media</t>
  </si>
  <si>
    <t>SDIC Capital</t>
  </si>
  <si>
    <t>Western Securities</t>
  </si>
  <si>
    <t>Everbright Securities</t>
  </si>
  <si>
    <t>AECC Aviation Power</t>
  </si>
  <si>
    <t xml:space="preserve">China Reinsurance </t>
  </si>
  <si>
    <t>Xinwei Group</t>
  </si>
  <si>
    <t>Hongyuan Securities</t>
  </si>
  <si>
    <t>Founder Securities</t>
  </si>
  <si>
    <t>Legend Group</t>
  </si>
  <si>
    <t>Guodian Power</t>
  </si>
  <si>
    <t>China National Offshore Oil Service</t>
  </si>
  <si>
    <t>Changjiang Securities</t>
  </si>
  <si>
    <t>Datang Power</t>
  </si>
  <si>
    <t>China Coal Energy</t>
  </si>
  <si>
    <t>Industrial Securities</t>
  </si>
  <si>
    <t>Hengan International Group</t>
  </si>
  <si>
    <t>SDIC Power</t>
  </si>
  <si>
    <t>China Resources Power Investment</t>
  </si>
  <si>
    <t>Dongfeng Motor Group</t>
  </si>
  <si>
    <t>Changan Automobile</t>
  </si>
  <si>
    <t>VIPSHOP</t>
  </si>
  <si>
    <t>AVIC Capital</t>
  </si>
  <si>
    <t xml:space="preserve">KunLun energy </t>
  </si>
  <si>
    <t>Gaoxin retail</t>
  </si>
  <si>
    <t xml:space="preserve">Beijing Holding </t>
  </si>
  <si>
    <t>Tsing Tao beer</t>
  </si>
  <si>
    <t xml:space="preserve">China Longyuan Power Group Corporation </t>
  </si>
  <si>
    <t>1880.HK</t>
  </si>
  <si>
    <t>Belle International</t>
  </si>
  <si>
    <t xml:space="preserve">China Merchants Port Holdings Company </t>
  </si>
  <si>
    <t>Northern Rare Earth</t>
  </si>
  <si>
    <t xml:space="preserve">China Mengniu Dairy </t>
  </si>
  <si>
    <t>Brilliance China</t>
  </si>
  <si>
    <t xml:space="preserve">ENN Energy </t>
  </si>
  <si>
    <t>JEREH GROUP</t>
  </si>
  <si>
    <t xml:space="preserve">Hua Run Gas </t>
  </si>
  <si>
    <t>Dahua Shares</t>
  </si>
  <si>
    <t>Guanghui Energy</t>
  </si>
  <si>
    <t>Jiangxi Copper</t>
  </si>
  <si>
    <t>Zoomlion</t>
  </si>
  <si>
    <t xml:space="preserve">Inner Mongolia Yitai Coal </t>
  </si>
  <si>
    <t>Overseas Chinese Town Group</t>
  </si>
  <si>
    <t>Shandong Gold</t>
  </si>
  <si>
    <t>Weichai Power</t>
  </si>
  <si>
    <t>Lu'an Environmental Energy</t>
  </si>
  <si>
    <t xml:space="preserve">China National Building Material Company </t>
  </si>
  <si>
    <t>Zhongjin Gold</t>
  </si>
  <si>
    <t>China Merchants Real Estate</t>
  </si>
  <si>
    <t>Shanxi Coking Coal</t>
  </si>
  <si>
    <t>Changyu Pioneer Wine</t>
  </si>
  <si>
    <t>Dongfang Electric</t>
  </si>
  <si>
    <t>Shanghai Petrochemical Stock</t>
  </si>
  <si>
    <t>Jizhong Energy</t>
  </si>
  <si>
    <t>Qinhai Salt Lake Industry</t>
  </si>
  <si>
    <t>JDC Molybdenum</t>
  </si>
  <si>
    <t>Yangquan Coal Industry</t>
  </si>
  <si>
    <t>Pangang Group Vanadium Titanium &amp; Resources</t>
  </si>
  <si>
    <t>Xugong Machinery</t>
  </si>
  <si>
    <t>Angang Steel Company</t>
  </si>
  <si>
    <t>Goldwind</t>
  </si>
  <si>
    <t>Shenzhen Hepalin Pharmceutical</t>
  </si>
  <si>
    <t>Mid-2021</t>
  </si>
  <si>
    <t>Mid-2022</t>
  </si>
  <si>
    <t>China National Offshore Oil Corporation (CNOOC)</t>
  </si>
  <si>
    <t>Tencent Holdings</t>
  </si>
  <si>
    <t>China Life Insurance</t>
  </si>
  <si>
    <t>CNOOC - China National Offshore Oil Corporation</t>
  </si>
  <si>
    <t>Muyuan Foods</t>
  </si>
  <si>
    <t>China Resources Land</t>
  </si>
  <si>
    <t xml:space="preserve">Ganfeng Lithium </t>
  </si>
  <si>
    <t>China Three Gorges Renewables Group</t>
  </si>
  <si>
    <t>Tencent</t>
  </si>
  <si>
    <t>China Telecom</t>
  </si>
  <si>
    <t>China Tourism Group Duty Free</t>
  </si>
  <si>
    <t>Zijin Mining</t>
  </si>
  <si>
    <t>Yili Group</t>
  </si>
  <si>
    <t>Xiaomi</t>
  </si>
  <si>
    <t>Yanghe Brewery</t>
  </si>
  <si>
    <t>China Pacific Insurance</t>
  </si>
  <si>
    <t>Nari Technology</t>
  </si>
  <si>
    <t>Sungrow Power Supply</t>
  </si>
  <si>
    <t>end-2010</t>
  </si>
  <si>
    <t>end-2011</t>
  </si>
  <si>
    <t>end-2012</t>
  </si>
  <si>
    <t>end-2013</t>
  </si>
  <si>
    <t>end-2014</t>
  </si>
  <si>
    <t>end-2015</t>
  </si>
  <si>
    <t>end-2016</t>
  </si>
  <si>
    <t>end-2017</t>
  </si>
  <si>
    <t>Listed company name</t>
  </si>
  <si>
    <t>Market cap rank, end-2022</t>
  </si>
  <si>
    <t>600938.SH</t>
  </si>
  <si>
    <t>9888.HK</t>
  </si>
  <si>
    <t>携程集团</t>
  </si>
  <si>
    <t>688271.SH</t>
  </si>
  <si>
    <t>联影医疗</t>
  </si>
  <si>
    <t>JD</t>
  </si>
  <si>
    <t xml:space="preserve">LonGi </t>
  </si>
  <si>
    <t>CNOOC</t>
  </si>
  <si>
    <t xml:space="preserve">China Resources Beer </t>
  </si>
  <si>
    <t>Ctrip</t>
  </si>
  <si>
    <t>ZTO</t>
  </si>
  <si>
    <t>PICC</t>
  </si>
  <si>
    <t>Jinko Solar</t>
  </si>
  <si>
    <t>United Imaging</t>
  </si>
  <si>
    <t>Shanghai Airport</t>
  </si>
  <si>
    <t>JA Solar</t>
  </si>
  <si>
    <t>end-2022</t>
  </si>
  <si>
    <t>End-2022</t>
  </si>
  <si>
    <t>English name</t>
  </si>
  <si>
    <t>Market cap rank, mid-2023</t>
  </si>
  <si>
    <t>2015.HK</t>
  </si>
  <si>
    <t>隆基绿能</t>
  </si>
  <si>
    <t>688041.SH</t>
  </si>
  <si>
    <t>海光信息</t>
  </si>
  <si>
    <t>Yum China</t>
  </si>
  <si>
    <t>Hygon Information Technology</t>
  </si>
  <si>
    <t>iFlytek </t>
  </si>
  <si>
    <t>China State Shipbuilding Corporation</t>
  </si>
  <si>
    <t>Mid-2023</t>
  </si>
  <si>
    <t>Naura Technology</t>
  </si>
  <si>
    <t>mid-2023</t>
  </si>
  <si>
    <t>2423.HK</t>
  </si>
  <si>
    <t>Huaneng Lancang River Hydropower</t>
  </si>
  <si>
    <t>Wen's Foodstuff Group</t>
  </si>
  <si>
    <t>Market cap rank, end-2023</t>
  </si>
  <si>
    <t>End-2023</t>
  </si>
  <si>
    <t>MkCap (bn USD)</t>
  </si>
  <si>
    <t>end-2023</t>
  </si>
  <si>
    <t>Market cap, end-2020 (billions of dollars)</t>
  </si>
  <si>
    <t>Market cap rank, end-2020</t>
  </si>
  <si>
    <t>Ticker</t>
  </si>
  <si>
    <t>Market cap, mid-2021 (billions of dollars)</t>
  </si>
  <si>
    <t>Market cap rank, mid-2021</t>
  </si>
  <si>
    <t>Market cap</t>
  </si>
  <si>
    <t>LonGi</t>
  </si>
  <si>
    <t>%</t>
  </si>
  <si>
    <t>Sum</t>
  </si>
  <si>
    <r>
      <rPr>
        <sz val="11"/>
        <rFont val="宋体"/>
        <family val="2"/>
      </rPr>
      <t>隆基股份</t>
    </r>
  </si>
  <si>
    <r>
      <rPr>
        <sz val="11"/>
        <rFont val="宋体"/>
        <family val="2"/>
      </rPr>
      <t>万科</t>
    </r>
  </si>
  <si>
    <r>
      <rPr>
        <sz val="11"/>
        <rFont val="宋体"/>
        <family val="2"/>
      </rPr>
      <t>汇川技术</t>
    </r>
  </si>
  <si>
    <r>
      <rPr>
        <sz val="11"/>
        <rFont val="宋体"/>
        <family val="2"/>
      </rPr>
      <t>贝壳</t>
    </r>
  </si>
  <si>
    <r>
      <rPr>
        <sz val="11"/>
        <rFont val="宋体"/>
        <family val="2"/>
      </rPr>
      <t>京东健康</t>
    </r>
  </si>
  <si>
    <r>
      <rPr>
        <sz val="11"/>
        <rFont val="宋体"/>
        <family val="2"/>
      </rPr>
      <t>好未来</t>
    </r>
  </si>
  <si>
    <r>
      <rPr>
        <sz val="11"/>
        <rFont val="宋体"/>
        <family val="2"/>
      </rPr>
      <t>海底捞</t>
    </r>
  </si>
  <si>
    <r>
      <rPr>
        <sz val="11"/>
        <rFont val="宋体"/>
        <family val="2"/>
      </rPr>
      <t>阿里健康</t>
    </r>
  </si>
  <si>
    <r>
      <rPr>
        <sz val="11"/>
        <rFont val="宋体"/>
        <family val="2"/>
      </rPr>
      <t>中金公司</t>
    </r>
  </si>
  <si>
    <r>
      <rPr>
        <sz val="11"/>
        <rFont val="宋体"/>
        <family val="2"/>
      </rPr>
      <t>陆金所控股</t>
    </r>
  </si>
  <si>
    <r>
      <rPr>
        <sz val="11"/>
        <rFont val="宋体"/>
        <family val="2"/>
      </rPr>
      <t>恒大汽车</t>
    </r>
  </si>
  <si>
    <r>
      <rPr>
        <sz val="11"/>
        <rFont val="宋体"/>
        <family val="2"/>
      </rPr>
      <t>吉利汽车</t>
    </r>
  </si>
  <si>
    <r>
      <rPr>
        <sz val="11"/>
        <rFont val="宋体"/>
        <family val="2"/>
      </rPr>
      <t>中公教育</t>
    </r>
  </si>
  <si>
    <r>
      <rPr>
        <sz val="11"/>
        <rFont val="宋体"/>
        <family val="2"/>
      </rPr>
      <t>中国民生银行</t>
    </r>
  </si>
  <si>
    <r>
      <rPr>
        <sz val="11"/>
        <rFont val="宋体"/>
        <family val="2"/>
      </rPr>
      <t>腾讯音乐</t>
    </r>
  </si>
  <si>
    <r>
      <rPr>
        <sz val="11"/>
        <rFont val="宋体"/>
        <family val="2"/>
      </rPr>
      <t>新东方</t>
    </r>
  </si>
  <si>
    <r>
      <rPr>
        <sz val="11"/>
        <rFont val="宋体"/>
        <family val="2"/>
      </rPr>
      <t>碧桂园</t>
    </r>
  </si>
  <si>
    <r>
      <rPr>
        <sz val="11"/>
        <rFont val="宋体"/>
        <family val="2"/>
      </rPr>
      <t>恒力石化</t>
    </r>
  </si>
  <si>
    <r>
      <rPr>
        <sz val="11"/>
        <rFont val="宋体"/>
        <family val="2"/>
      </rPr>
      <t>中国光大银行</t>
    </r>
  </si>
  <si>
    <r>
      <rPr>
        <sz val="11"/>
        <rFont val="宋体"/>
        <family val="2"/>
      </rPr>
      <t>华润啤酒</t>
    </r>
  </si>
  <si>
    <r>
      <rPr>
        <sz val="11"/>
        <rFont val="宋体"/>
        <family val="2"/>
      </rPr>
      <t>华润置地</t>
    </r>
  </si>
  <si>
    <r>
      <rPr>
        <sz val="11"/>
        <rFont val="宋体"/>
        <family val="2"/>
      </rPr>
      <t>金山办公</t>
    </r>
  </si>
  <si>
    <r>
      <rPr>
        <sz val="11"/>
        <rFont val="宋体"/>
        <family val="2"/>
      </rPr>
      <t>保利地产</t>
    </r>
  </si>
  <si>
    <r>
      <rPr>
        <sz val="11"/>
        <rFont val="宋体"/>
        <family val="2"/>
      </rPr>
      <t>翰森制药</t>
    </r>
  </si>
  <si>
    <r>
      <rPr>
        <sz val="11"/>
        <rFont val="宋体"/>
        <family val="2"/>
      </rPr>
      <t>荣盛石化</t>
    </r>
  </si>
  <si>
    <r>
      <rPr>
        <sz val="11"/>
        <rFont val="宋体"/>
        <family val="2"/>
      </rPr>
      <t>招商证券</t>
    </r>
  </si>
  <si>
    <r>
      <rPr>
        <sz val="11"/>
        <rFont val="宋体"/>
        <family val="2"/>
      </rPr>
      <t>哔哩哔哩</t>
    </r>
  </si>
  <si>
    <r>
      <rPr>
        <sz val="11"/>
        <rFont val="宋体"/>
        <family val="2"/>
      </rPr>
      <t>中国海外发展</t>
    </r>
  </si>
  <si>
    <r>
      <rPr>
        <sz val="11"/>
        <rFont val="宋体"/>
        <family val="2"/>
      </rPr>
      <t>中国铁塔</t>
    </r>
  </si>
  <si>
    <r>
      <rPr>
        <sz val="11"/>
        <rFont val="宋体"/>
        <family val="2"/>
      </rPr>
      <t>中国恒大</t>
    </r>
  </si>
  <si>
    <r>
      <rPr>
        <sz val="11"/>
        <rFont val="宋体"/>
        <family val="2"/>
      </rPr>
      <t>中国联通</t>
    </r>
  </si>
  <si>
    <r>
      <rPr>
        <sz val="11"/>
        <rFont val="宋体"/>
        <family val="2"/>
      </rPr>
      <t>中国中车</t>
    </r>
  </si>
  <si>
    <r>
      <rPr>
        <sz val="11"/>
        <rFont val="宋体"/>
        <family val="2"/>
      </rPr>
      <t>中国财险</t>
    </r>
  </si>
  <si>
    <r>
      <rPr>
        <sz val="11"/>
        <rFont val="宋体"/>
        <family val="2"/>
      </rPr>
      <t>融创中国</t>
    </r>
  </si>
  <si>
    <r>
      <rPr>
        <sz val="11"/>
        <rFont val="宋体"/>
        <family val="2"/>
      </rPr>
      <t>温氏股份</t>
    </r>
  </si>
  <si>
    <r>
      <rPr>
        <sz val="11"/>
        <rFont val="宋体"/>
        <family val="2"/>
      </rPr>
      <t>华泰证券</t>
    </r>
  </si>
  <si>
    <r>
      <rPr>
        <sz val="11"/>
        <rFont val="宋体"/>
        <family val="2"/>
      </rPr>
      <t>中广核电力</t>
    </r>
  </si>
  <si>
    <r>
      <rPr>
        <sz val="11"/>
        <rFont val="宋体"/>
        <family val="2"/>
      </rPr>
      <t>三六零</t>
    </r>
  </si>
  <si>
    <r>
      <rPr>
        <sz val="11"/>
        <rFont val="宋体"/>
        <family val="2"/>
      </rPr>
      <t>招商蛇口</t>
    </r>
  </si>
  <si>
    <r>
      <rPr>
        <sz val="11"/>
        <rFont val="宋体"/>
        <family val="2"/>
      </rPr>
      <t>国泰君安</t>
    </r>
  </si>
  <si>
    <r>
      <rPr>
        <sz val="11"/>
        <rFont val="宋体"/>
        <family val="2"/>
      </rPr>
      <t>海通证券</t>
    </r>
  </si>
  <si>
    <r>
      <rPr>
        <sz val="11"/>
        <rFont val="宋体"/>
        <family val="2"/>
      </rPr>
      <t>上海机场</t>
    </r>
  </si>
  <si>
    <r>
      <rPr>
        <sz val="11"/>
        <rFont val="宋体"/>
        <family val="2"/>
      </rPr>
      <t>中国中铁</t>
    </r>
  </si>
  <si>
    <r>
      <rPr>
        <sz val="11"/>
        <rFont val="宋体"/>
        <family val="2"/>
      </rPr>
      <t>中兴通讯</t>
    </r>
  </si>
  <si>
    <r>
      <rPr>
        <sz val="11"/>
        <rFont val="宋体"/>
        <family val="2"/>
      </rPr>
      <t>携程网</t>
    </r>
  </si>
  <si>
    <r>
      <rPr>
        <sz val="11"/>
        <rFont val="宋体"/>
        <family val="2"/>
      </rPr>
      <t>中国燃气</t>
    </r>
  </si>
  <si>
    <r>
      <rPr>
        <sz val="11"/>
        <rFont val="宋体"/>
        <family val="2"/>
      </rPr>
      <t>上海银行</t>
    </r>
  </si>
  <si>
    <r>
      <rPr>
        <sz val="11"/>
        <rFont val="宋体"/>
        <family val="2"/>
      </rPr>
      <t>上港集团</t>
    </r>
  </si>
  <si>
    <r>
      <rPr>
        <sz val="11"/>
        <rFont val="宋体"/>
        <family val="2"/>
      </rPr>
      <t>新华保险</t>
    </r>
  </si>
  <si>
    <r>
      <rPr>
        <sz val="11"/>
        <rFont val="宋体"/>
        <family val="2"/>
      </rPr>
      <t>中国交建</t>
    </r>
  </si>
  <si>
    <r>
      <rPr>
        <sz val="11"/>
        <rFont val="宋体"/>
        <family val="2"/>
      </rPr>
      <t>中国铁建</t>
    </r>
  </si>
  <si>
    <r>
      <rPr>
        <sz val="11"/>
        <rFont val="宋体"/>
        <family val="2"/>
      </rPr>
      <t>中国国航</t>
    </r>
  </si>
  <si>
    <r>
      <rPr>
        <sz val="11"/>
        <rFont val="宋体"/>
        <family val="2"/>
      </rPr>
      <t>宝钢股份</t>
    </r>
  </si>
  <si>
    <r>
      <rPr>
        <sz val="11"/>
        <rFont val="宋体"/>
        <family val="2"/>
      </rPr>
      <t>中通快递</t>
    </r>
  </si>
  <si>
    <r>
      <rPr>
        <sz val="11"/>
        <rFont val="宋体"/>
        <family val="2"/>
      </rPr>
      <t>大秦铁路</t>
    </r>
  </si>
  <si>
    <r>
      <rPr>
        <sz val="11"/>
        <rFont val="宋体"/>
        <family val="2"/>
      </rPr>
      <t>北京银行</t>
    </r>
  </si>
  <si>
    <r>
      <rPr>
        <sz val="11"/>
        <rFont val="宋体"/>
        <family val="2"/>
      </rPr>
      <t>华能国家电力</t>
    </r>
  </si>
  <si>
    <r>
      <rPr>
        <sz val="11"/>
        <rFont val="宋体"/>
        <family val="2"/>
      </rPr>
      <t>中国重工</t>
    </r>
  </si>
  <si>
    <r>
      <rPr>
        <sz val="11"/>
        <rFont val="宋体"/>
        <family val="2"/>
      </rPr>
      <t>中油资本</t>
    </r>
  </si>
  <si>
    <r>
      <rPr>
        <sz val="11"/>
        <rFont val="宋体"/>
        <family val="2"/>
      </rPr>
      <t>华夏银行</t>
    </r>
  </si>
  <si>
    <r>
      <rPr>
        <sz val="11"/>
        <rFont val="宋体"/>
        <family val="2"/>
      </rPr>
      <t>广汽集团</t>
    </r>
  </si>
  <si>
    <r>
      <rPr>
        <sz val="11"/>
        <rFont val="宋体"/>
        <family val="2"/>
      </rPr>
      <t>申万宏源</t>
    </r>
  </si>
  <si>
    <r>
      <rPr>
        <sz val="11"/>
        <rFont val="宋体"/>
        <family val="2"/>
      </rPr>
      <t>苏宁易购</t>
    </r>
  </si>
  <si>
    <r>
      <rPr>
        <sz val="11"/>
        <rFont val="宋体"/>
        <family val="2"/>
      </rPr>
      <t>广发证券</t>
    </r>
  </si>
  <si>
    <r>
      <rPr>
        <sz val="11"/>
        <rFont val="宋体"/>
        <family val="2"/>
      </rPr>
      <t>微博</t>
    </r>
  </si>
  <si>
    <r>
      <rPr>
        <sz val="11"/>
        <rFont val="宋体"/>
        <family val="2"/>
      </rPr>
      <t>粤海投资</t>
    </r>
  </si>
  <si>
    <r>
      <rPr>
        <sz val="11"/>
        <rFont val="宋体"/>
        <family val="2"/>
      </rPr>
      <t>国药控股</t>
    </r>
  </si>
  <si>
    <r>
      <rPr>
        <sz val="11"/>
        <rFont val="宋体"/>
        <family val="2"/>
      </rPr>
      <t>瑞声科技</t>
    </r>
  </si>
  <si>
    <r>
      <rPr>
        <sz val="11"/>
        <rFont val="宋体"/>
        <family val="2"/>
      </rPr>
      <t>洛阳钼业</t>
    </r>
  </si>
  <si>
    <r>
      <rPr>
        <sz val="11"/>
        <rFont val="宋体"/>
        <family val="2"/>
      </rPr>
      <t>复星国际</t>
    </r>
  </si>
  <si>
    <r>
      <rPr>
        <sz val="11"/>
        <rFont val="宋体"/>
        <family val="2"/>
      </rPr>
      <t>中国华融</t>
    </r>
  </si>
  <si>
    <r>
      <rPr>
        <sz val="11"/>
        <rFont val="宋体"/>
        <family val="2"/>
      </rPr>
      <t>中国核电</t>
    </r>
  </si>
  <si>
    <r>
      <rPr>
        <sz val="11"/>
        <rFont val="宋体"/>
        <family val="2"/>
      </rPr>
      <t>包钢股份</t>
    </r>
  </si>
  <si>
    <r>
      <rPr>
        <sz val="11"/>
        <rFont val="宋体"/>
        <family val="2"/>
      </rPr>
      <t>康美</t>
    </r>
  </si>
  <si>
    <r>
      <rPr>
        <sz val="11"/>
        <rFont val="宋体"/>
        <family val="2"/>
      </rPr>
      <t>中国电建</t>
    </r>
  </si>
  <si>
    <r>
      <rPr>
        <sz val="11"/>
        <rFont val="宋体"/>
        <family val="2"/>
      </rPr>
      <t>复星医药</t>
    </r>
  </si>
  <si>
    <r>
      <rPr>
        <sz val="11"/>
        <rFont val="宋体"/>
        <family val="2"/>
      </rPr>
      <t>中国铝业</t>
    </r>
  </si>
  <si>
    <r>
      <rPr>
        <sz val="11"/>
        <rFont val="宋体"/>
        <family val="2"/>
      </rPr>
      <t>云南白药</t>
    </r>
  </si>
  <si>
    <r>
      <rPr>
        <sz val="11"/>
        <rFont val="宋体"/>
        <family val="2"/>
      </rPr>
      <t>南方航空</t>
    </r>
  </si>
  <si>
    <r>
      <rPr>
        <sz val="11"/>
        <rFont val="宋体"/>
        <family val="2"/>
      </rPr>
      <t>三安光电</t>
    </r>
  </si>
  <si>
    <r>
      <rPr>
        <sz val="11"/>
        <rFont val="宋体"/>
        <family val="2"/>
      </rPr>
      <t>东方航空</t>
    </r>
  </si>
  <si>
    <r>
      <rPr>
        <sz val="11"/>
        <rFont val="宋体"/>
        <family val="2"/>
      </rPr>
      <t>上海莱士</t>
    </r>
  </si>
  <si>
    <r>
      <rPr>
        <sz val="11"/>
        <rFont val="宋体"/>
        <family val="2"/>
      </rPr>
      <t>国信证券</t>
    </r>
  </si>
  <si>
    <r>
      <rPr>
        <sz val="11"/>
        <rFont val="宋体"/>
        <family val="2"/>
      </rPr>
      <t>江苏银行</t>
    </r>
  </si>
  <si>
    <r>
      <rPr>
        <sz val="11"/>
        <rFont val="宋体"/>
        <family val="2"/>
      </rPr>
      <t>绿地控股</t>
    </r>
  </si>
  <si>
    <r>
      <rPr>
        <sz val="11"/>
        <rFont val="宋体"/>
        <family val="2"/>
      </rPr>
      <t>巨人网络</t>
    </r>
  </si>
  <si>
    <r>
      <rPr>
        <sz val="11"/>
        <rFont val="宋体"/>
        <family val="2"/>
      </rPr>
      <t>上海电气</t>
    </r>
  </si>
  <si>
    <r>
      <rPr>
        <sz val="11"/>
        <rFont val="宋体"/>
        <family val="2"/>
      </rPr>
      <t>中国信达</t>
    </r>
  </si>
  <si>
    <r>
      <rPr>
        <sz val="11"/>
        <rFont val="宋体"/>
        <family val="2"/>
      </rPr>
      <t>东方证券</t>
    </r>
  </si>
  <si>
    <r>
      <rPr>
        <sz val="11"/>
        <rFont val="宋体"/>
        <family val="2"/>
      </rPr>
      <t>中国中冶</t>
    </r>
  </si>
  <si>
    <r>
      <rPr>
        <sz val="11"/>
        <rFont val="宋体"/>
        <family val="2"/>
      </rPr>
      <t>第一创业</t>
    </r>
  </si>
  <si>
    <r>
      <rPr>
        <sz val="11"/>
        <rFont val="宋体"/>
        <family val="2"/>
      </rPr>
      <t>浙能电力</t>
    </r>
  </si>
  <si>
    <r>
      <rPr>
        <sz val="11"/>
        <rFont val="宋体"/>
        <family val="2"/>
      </rPr>
      <t>万达商业</t>
    </r>
  </si>
  <si>
    <r>
      <rPr>
        <sz val="11"/>
        <rFont val="宋体"/>
        <family val="2"/>
      </rPr>
      <t>万达电影</t>
    </r>
  </si>
  <si>
    <r>
      <rPr>
        <sz val="11"/>
        <rFont val="宋体"/>
        <family val="2"/>
      </rPr>
      <t>宁波港</t>
    </r>
  </si>
  <si>
    <r>
      <rPr>
        <sz val="11"/>
        <rFont val="宋体"/>
        <family val="2"/>
      </rPr>
      <t>石化油服</t>
    </r>
  </si>
  <si>
    <r>
      <rPr>
        <sz val="11"/>
        <rFont val="宋体"/>
        <family val="2"/>
      </rPr>
      <t>东方明珠</t>
    </r>
  </si>
  <si>
    <r>
      <rPr>
        <sz val="11"/>
        <rFont val="宋体"/>
        <family val="2"/>
      </rPr>
      <t>国投资本</t>
    </r>
  </si>
  <si>
    <r>
      <rPr>
        <sz val="11"/>
        <rFont val="宋体"/>
        <family val="2"/>
      </rPr>
      <t>西部证券</t>
    </r>
  </si>
  <si>
    <r>
      <rPr>
        <sz val="11"/>
        <rFont val="宋体"/>
        <family val="2"/>
      </rPr>
      <t>光大证券</t>
    </r>
  </si>
  <si>
    <r>
      <rPr>
        <sz val="11"/>
        <rFont val="宋体"/>
        <family val="2"/>
      </rPr>
      <t>航发动力</t>
    </r>
  </si>
  <si>
    <r>
      <rPr>
        <sz val="11"/>
        <rFont val="宋体"/>
        <family val="2"/>
      </rPr>
      <t>中国再保险</t>
    </r>
  </si>
  <si>
    <r>
      <rPr>
        <sz val="11"/>
        <rFont val="宋体"/>
        <family val="2"/>
      </rPr>
      <t>信威</t>
    </r>
  </si>
  <si>
    <r>
      <rPr>
        <sz val="11"/>
        <rFont val="宋体"/>
        <family val="2"/>
      </rPr>
      <t>宏源证券</t>
    </r>
  </si>
  <si>
    <r>
      <rPr>
        <sz val="11"/>
        <rFont val="宋体"/>
        <family val="2"/>
      </rPr>
      <t>方正证券</t>
    </r>
  </si>
  <si>
    <r>
      <rPr>
        <sz val="11"/>
        <rFont val="宋体"/>
        <family val="2"/>
      </rPr>
      <t>联想集团</t>
    </r>
  </si>
  <si>
    <r>
      <rPr>
        <sz val="11"/>
        <rFont val="宋体"/>
        <family val="2"/>
      </rPr>
      <t>国电电力</t>
    </r>
  </si>
  <si>
    <r>
      <rPr>
        <sz val="11"/>
        <rFont val="宋体"/>
        <family val="2"/>
      </rPr>
      <t>中海油服</t>
    </r>
  </si>
  <si>
    <r>
      <rPr>
        <sz val="11"/>
        <rFont val="宋体"/>
        <family val="2"/>
      </rPr>
      <t>长江证券</t>
    </r>
  </si>
  <si>
    <r>
      <rPr>
        <sz val="11"/>
        <rFont val="宋体"/>
        <family val="2"/>
      </rPr>
      <t>大唐发电</t>
    </r>
  </si>
  <si>
    <r>
      <rPr>
        <sz val="11"/>
        <rFont val="宋体"/>
        <family val="2"/>
      </rPr>
      <t>中煤能源</t>
    </r>
  </si>
  <si>
    <r>
      <rPr>
        <sz val="11"/>
        <rFont val="宋体"/>
        <family val="2"/>
      </rPr>
      <t>兴业证券</t>
    </r>
  </si>
  <si>
    <r>
      <rPr>
        <sz val="11"/>
        <rFont val="宋体"/>
        <family val="2"/>
      </rPr>
      <t>恒安国际</t>
    </r>
  </si>
  <si>
    <r>
      <rPr>
        <sz val="11"/>
        <rFont val="宋体"/>
        <family val="2"/>
      </rPr>
      <t>国投电力</t>
    </r>
  </si>
  <si>
    <r>
      <rPr>
        <sz val="11"/>
        <rFont val="宋体"/>
        <family val="2"/>
      </rPr>
      <t>华润电力</t>
    </r>
  </si>
  <si>
    <r>
      <rPr>
        <sz val="11"/>
        <rFont val="宋体"/>
        <family val="2"/>
      </rPr>
      <t>东风集团</t>
    </r>
  </si>
  <si>
    <r>
      <rPr>
        <sz val="11"/>
        <rFont val="宋体"/>
        <family val="2"/>
      </rPr>
      <t>长安汽车</t>
    </r>
  </si>
  <si>
    <r>
      <rPr>
        <sz val="11"/>
        <rFont val="宋体"/>
        <family val="2"/>
      </rPr>
      <t>唯品会</t>
    </r>
  </si>
  <si>
    <r>
      <rPr>
        <sz val="11"/>
        <rFont val="宋体"/>
        <family val="2"/>
      </rPr>
      <t>中航资本</t>
    </r>
  </si>
  <si>
    <r>
      <rPr>
        <sz val="11"/>
        <rFont val="宋体"/>
        <family val="2"/>
      </rPr>
      <t>陕西煤业</t>
    </r>
  </si>
  <si>
    <r>
      <rPr>
        <sz val="11"/>
        <rFont val="宋体"/>
        <family val="2"/>
      </rPr>
      <t>昆仑能源</t>
    </r>
  </si>
  <si>
    <r>
      <rPr>
        <sz val="11"/>
        <rFont val="宋体"/>
        <family val="2"/>
      </rPr>
      <t>高鑫零售</t>
    </r>
  </si>
  <si>
    <r>
      <rPr>
        <sz val="11"/>
        <rFont val="宋体"/>
        <family val="2"/>
      </rPr>
      <t>北京控股</t>
    </r>
  </si>
  <si>
    <r>
      <rPr>
        <sz val="11"/>
        <rFont val="宋体"/>
        <family val="2"/>
      </rPr>
      <t>青岛啤酒</t>
    </r>
  </si>
  <si>
    <r>
      <rPr>
        <sz val="11"/>
        <rFont val="宋体"/>
        <family val="2"/>
      </rPr>
      <t>龙源电力</t>
    </r>
  </si>
  <si>
    <r>
      <rPr>
        <sz val="11"/>
        <rFont val="宋体"/>
        <family val="2"/>
      </rPr>
      <t>百丽国际</t>
    </r>
  </si>
  <si>
    <r>
      <rPr>
        <sz val="11"/>
        <rFont val="宋体"/>
        <family val="2"/>
      </rPr>
      <t>招商局港口</t>
    </r>
  </si>
  <si>
    <r>
      <rPr>
        <sz val="11"/>
        <rFont val="宋体"/>
        <family val="2"/>
      </rPr>
      <t>北方稀土</t>
    </r>
  </si>
  <si>
    <r>
      <rPr>
        <sz val="11"/>
        <rFont val="宋体"/>
        <family val="2"/>
      </rPr>
      <t>歌尔股份</t>
    </r>
  </si>
  <si>
    <r>
      <rPr>
        <sz val="11"/>
        <rFont val="宋体"/>
        <family val="2"/>
      </rPr>
      <t>蒙牛乳业</t>
    </r>
  </si>
  <si>
    <r>
      <rPr>
        <sz val="11"/>
        <rFont val="宋体"/>
        <family val="2"/>
      </rPr>
      <t>华晨中国</t>
    </r>
  </si>
  <si>
    <r>
      <rPr>
        <sz val="11"/>
        <rFont val="宋体"/>
        <family val="2"/>
      </rPr>
      <t>新奥能源</t>
    </r>
  </si>
  <si>
    <r>
      <rPr>
        <sz val="11"/>
        <rFont val="宋体"/>
        <family val="2"/>
      </rPr>
      <t>杰瑞股份</t>
    </r>
  </si>
  <si>
    <r>
      <rPr>
        <sz val="11"/>
        <rFont val="宋体"/>
        <family val="2"/>
      </rPr>
      <t>华润燃气</t>
    </r>
  </si>
  <si>
    <r>
      <rPr>
        <sz val="11"/>
        <rFont val="宋体"/>
        <family val="2"/>
      </rPr>
      <t>大华股份</t>
    </r>
  </si>
  <si>
    <r>
      <rPr>
        <sz val="11"/>
        <rFont val="宋体"/>
        <family val="2"/>
      </rPr>
      <t>广汇能源</t>
    </r>
  </si>
  <si>
    <r>
      <rPr>
        <sz val="11"/>
        <rFont val="宋体"/>
        <family val="2"/>
      </rPr>
      <t>江西铜业</t>
    </r>
  </si>
  <si>
    <r>
      <rPr>
        <sz val="11"/>
        <rFont val="宋体"/>
        <family val="2"/>
      </rPr>
      <t>兖州煤业</t>
    </r>
  </si>
  <si>
    <r>
      <rPr>
        <sz val="11"/>
        <rFont val="宋体"/>
        <family val="2"/>
      </rPr>
      <t>中联重科</t>
    </r>
  </si>
  <si>
    <r>
      <rPr>
        <sz val="11"/>
        <rFont val="宋体"/>
        <family val="2"/>
      </rPr>
      <t>伊泰煤炭</t>
    </r>
  </si>
  <si>
    <r>
      <rPr>
        <sz val="11"/>
        <rFont val="宋体"/>
        <family val="2"/>
      </rPr>
      <t>华侨城</t>
    </r>
  </si>
  <si>
    <r>
      <rPr>
        <sz val="11"/>
        <rFont val="宋体"/>
        <family val="2"/>
      </rPr>
      <t>山东黄金</t>
    </r>
  </si>
  <si>
    <r>
      <rPr>
        <sz val="11"/>
        <rFont val="宋体"/>
        <family val="2"/>
      </rPr>
      <t>潍柴动力</t>
    </r>
  </si>
  <si>
    <r>
      <rPr>
        <sz val="11"/>
        <rFont val="宋体"/>
        <family val="2"/>
      </rPr>
      <t>潞安环能</t>
    </r>
  </si>
  <si>
    <r>
      <rPr>
        <sz val="11"/>
        <rFont val="宋体"/>
        <family val="2"/>
      </rPr>
      <t>中国建材</t>
    </r>
  </si>
  <si>
    <r>
      <rPr>
        <sz val="11"/>
        <rFont val="宋体"/>
        <family val="2"/>
      </rPr>
      <t>中金黄金</t>
    </r>
  </si>
  <si>
    <r>
      <rPr>
        <sz val="11"/>
        <rFont val="宋体"/>
        <family val="2"/>
      </rPr>
      <t>招商地产</t>
    </r>
  </si>
  <si>
    <r>
      <rPr>
        <sz val="11"/>
        <rFont val="宋体"/>
        <family val="2"/>
      </rPr>
      <t>山西焦煤</t>
    </r>
  </si>
  <si>
    <r>
      <rPr>
        <sz val="11"/>
        <rFont val="宋体"/>
        <family val="2"/>
      </rPr>
      <t>盐湖</t>
    </r>
  </si>
  <si>
    <r>
      <rPr>
        <sz val="11"/>
        <rFont val="宋体"/>
        <family val="2"/>
      </rPr>
      <t>张裕</t>
    </r>
    <r>
      <rPr>
        <sz val="11"/>
        <rFont val="Calibri"/>
        <family val="2"/>
      </rPr>
      <t xml:space="preserve"> </t>
    </r>
  </si>
  <si>
    <r>
      <rPr>
        <sz val="11"/>
        <rFont val="宋体"/>
        <family val="2"/>
      </rPr>
      <t>东方电气</t>
    </r>
  </si>
  <si>
    <r>
      <rPr>
        <sz val="11"/>
        <rFont val="宋体"/>
        <family val="2"/>
      </rPr>
      <t>上海石化</t>
    </r>
  </si>
  <si>
    <r>
      <rPr>
        <sz val="11"/>
        <rFont val="宋体"/>
        <family val="2"/>
      </rPr>
      <t>冀中能源</t>
    </r>
  </si>
  <si>
    <r>
      <rPr>
        <sz val="11"/>
        <rFont val="宋体"/>
        <family val="2"/>
      </rPr>
      <t>盐湖集团</t>
    </r>
  </si>
  <si>
    <r>
      <rPr>
        <sz val="11"/>
        <rFont val="宋体"/>
        <family val="2"/>
      </rPr>
      <t>金钼股份</t>
    </r>
  </si>
  <si>
    <r>
      <rPr>
        <sz val="11"/>
        <rFont val="宋体"/>
        <family val="2"/>
      </rPr>
      <t>华阳股份</t>
    </r>
  </si>
  <si>
    <r>
      <rPr>
        <sz val="11"/>
        <rFont val="宋体"/>
        <family val="2"/>
      </rPr>
      <t>攀钢钒钛</t>
    </r>
  </si>
  <si>
    <r>
      <rPr>
        <sz val="11"/>
        <rFont val="宋体"/>
        <family val="2"/>
      </rPr>
      <t>徐工机械</t>
    </r>
  </si>
  <si>
    <r>
      <rPr>
        <sz val="11"/>
        <rFont val="宋体"/>
        <family val="2"/>
      </rPr>
      <t>鞍钢股份</t>
    </r>
  </si>
  <si>
    <r>
      <rPr>
        <sz val="11"/>
        <rFont val="宋体"/>
        <family val="2"/>
      </rPr>
      <t>金风科技</t>
    </r>
  </si>
  <si>
    <r>
      <rPr>
        <sz val="11"/>
        <rFont val="宋体"/>
        <family val="2"/>
      </rPr>
      <t>海普瑞</t>
    </r>
  </si>
  <si>
    <t>Market cap, mid-2024 (billions of dollars)</t>
  </si>
  <si>
    <t>Market cap rank</t>
  </si>
  <si>
    <t>3993.HK</t>
  </si>
  <si>
    <t>洛阳钼业</t>
  </si>
  <si>
    <t>300308.SZ</t>
  </si>
  <si>
    <t>中际旭创</t>
  </si>
  <si>
    <t>1898.HK</t>
  </si>
  <si>
    <t>中煤能源</t>
  </si>
  <si>
    <t>1171.HK</t>
  </si>
  <si>
    <t>2338.HK</t>
  </si>
  <si>
    <t>潍柴动力</t>
  </si>
  <si>
    <t>600919.SH</t>
  </si>
  <si>
    <t>江苏银行</t>
  </si>
  <si>
    <t>600886.SH</t>
  </si>
  <si>
    <t>国投电力</t>
  </si>
  <si>
    <t>600018.SH</t>
  </si>
  <si>
    <t>上港集团</t>
  </si>
  <si>
    <t>0902.HK</t>
  </si>
  <si>
    <t>华能国际电力股份</t>
  </si>
  <si>
    <t>mid-2024</t>
  </si>
  <si>
    <t>Mid-2024</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</si>
  <si>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</si>
  <si>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</si>
  <si>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</si>
  <si>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</si>
  <si>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</si>
  <si>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</si>
  <si>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</si>
  <si>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</si>
  <si>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</si>
  <si>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</si>
  <si>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</si>
  <si>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</si>
  <si>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</si>
  <si>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</si>
  <si>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</si>
  <si>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</si>
  <si>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</si>
  <si>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</si>
  <si>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</si>
  <si>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</si>
  <si>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</si>
  <si>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</si>
  <si>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</si>
  <si>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</si>
  <si>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</si>
  <si>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</si>
  <si>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</si>
  <si>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</si>
  <si>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</si>
  <si>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</si>
  <si>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</si>
  <si>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</si>
  <si>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</si>
  <si>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</si>
  <si>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</si>
  <si>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</si>
  <si>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</si>
  <si>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</si>
  <si>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</si>
  <si>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</si>
  <si>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</si>
  <si>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</si>
  <si>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</si>
  <si>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</si>
  <si>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</si>
  <si>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</si>
  <si>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</si>
  <si>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</si>
  <si>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</si>
  <si>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</si>
  <si>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</si>
  <si>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</si>
  <si>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</si>
  <si>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</si>
  <si>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</si>
  <si>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</si>
  <si>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</si>
  <si>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</si>
  <si>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</si>
  <si>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</si>
  <si>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</si>
  <si>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</si>
  <si>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</si>
  <si>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</si>
  <si>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</si>
  <si>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</si>
  <si>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</si>
  <si>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</si>
  <si>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</si>
  <si>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</si>
  <si>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</si>
  <si>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</si>
  <si>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</si>
  <si>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</si>
  <si>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</si>
  <si>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</si>
  <si>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</si>
  <si>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</si>
  <si>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</si>
  <si>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</si>
  <si>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</si>
  <si>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</si>
  <si>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</si>
  <si>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</si>
  <si>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</si>
  <si>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</si>
  <si>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</si>
  <si>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</si>
  <si>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</si>
  <si>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</si>
  <si>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</si>
  <si>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</si>
  <si>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</si>
  <si>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</si>
  <si>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</si>
  <si>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</si>
  <si>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</si>
  <si>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</si>
  <si>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</si>
  <si>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</si>
  <si>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Chinese Listed Top 100 (by market cap), 2010-mid-2024</t>
  </si>
  <si>
    <t>Name in English</t>
  </si>
  <si>
    <t>Zhongji Innolight</t>
  </si>
  <si>
    <t>Huaneng Power International</t>
  </si>
  <si>
    <t>华能国际电力</t>
  </si>
  <si>
    <t>688256.SH</t>
  </si>
  <si>
    <t>601766.SH</t>
  </si>
  <si>
    <t>601127.SH</t>
  </si>
  <si>
    <t>赛力斯</t>
  </si>
  <si>
    <t>003816.SZ</t>
  </si>
  <si>
    <t>000063.SZ</t>
  </si>
  <si>
    <t>600660.SH</t>
  </si>
  <si>
    <t>福耀玻璃</t>
  </si>
  <si>
    <t>300033.SZ</t>
  </si>
  <si>
    <t>同花顺</t>
  </si>
  <si>
    <t>601211.SH</t>
  </si>
  <si>
    <t>国泰君安</t>
  </si>
  <si>
    <t>601688.SH</t>
  </si>
  <si>
    <t>华泰证券</t>
  </si>
  <si>
    <t>601898.SH</t>
  </si>
  <si>
    <t>601390.SH</t>
  </si>
  <si>
    <t>601800.SH</t>
  </si>
  <si>
    <t>Main Ticker</t>
  </si>
  <si>
    <t>寒武纪</t>
  </si>
  <si>
    <t>Cambricon Technologies</t>
  </si>
  <si>
    <t>Series Group</t>
  </si>
  <si>
    <t>Fuyao Group</t>
  </si>
  <si>
    <t>Hithink RoyalFlush Information Network</t>
  </si>
  <si>
    <t>Market cap, end-2023  (billions of dollars)</t>
  </si>
  <si>
    <t>End-2024</t>
  </si>
  <si>
    <t>end-2024</t>
  </si>
  <si>
    <t>Market cap, mid-2023 (billions of dollars)</t>
  </si>
  <si>
    <t>Market cap, end-2022 (billions of dollars)</t>
  </si>
  <si>
    <t>Market cap, end-2024 (billions of dollars)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</si>
</sst>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_(* #,##0.0_);_(* \(#,##0.0\);_(* &quot;-&quot;??_);_(@_)"/>
    <numFmt numFmtId="166" formatCode="_(* #,##0_);_(* \(#,##0\);_(* &quot;-&quot;??_);_(@_)"/>
    <numFmt numFmtId="167" formatCode="0.0%"/>
    <numFmt numFmtId="168" formatCode="###,###,###,##0.0000"/>
    <numFmt numFmtId="169" formatCode="###,###,###,##0.00"/>
    <numFmt numFmtId="170" formatCode="###,###,###,##0.0"/>
  </numFmts>
  <fonts count="35">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font>
    <font>
      <sz val="11"/>
      <color theme="1"/>
      <name val="Calibri"/>
      <family val="2"/>
    </font>
    <font>
      <b/>
      <i/>
      <sz val="11"/>
      <color theme="1"/>
      <name val="Calibri"/>
      <family val="2"/>
    </font>
    <font>
      <i/>
      <sz val="11"/>
      <color theme="1"/>
      <name val="Calibri"/>
      <family val="2"/>
    </font>
    <font>
      <sz val="11"/>
      <color theme="0" tint="-0.34998626667073579"/>
      <name val="Calibri"/>
      <family val="2"/>
      <scheme val="minor"/>
    </font>
    <font>
      <sz val="11"/>
      <color theme="1"/>
      <name val="宋体"/>
      <family val="2"/>
    </font>
    <font>
      <sz val="11"/>
      <name val="Calibri"/>
      <family val="2"/>
    </font>
    <font>
      <b/>
      <sz val="11"/>
      <name val="Calibri"/>
      <family val="2"/>
    </font>
    <font>
      <sz val="11"/>
      <name val="Calibri"/>
      <family val="2"/>
      <scheme val="minor"/>
    </font>
    <font>
      <u/>
      <sz val="11"/>
      <name val="Calibri"/>
      <family val="2"/>
    </font>
    <font>
      <sz val="10"/>
      <name val="Calibri"/>
      <family val="2"/>
      <scheme val="minor"/>
    </font>
    <font>
      <sz val="10"/>
      <name val="Calibri"/>
      <family val="2"/>
    </font>
    <font>
      <i/>
      <sz val="11"/>
      <name val="Calibri"/>
      <family val="2"/>
    </font>
    <font>
      <sz val="11"/>
      <name val="宋体"/>
      <family val="2"/>
    </font>
    <font>
      <sz val="11"/>
      <name val="宋体"/>
    </font>
    <font>
      <sz val="11"/>
      <name val="DengXian"/>
      <family val="2"/>
      <charset val="134"/>
    </font>
    <font>
      <sz val="10"/>
      <name val="Microsoft YaHei"/>
      <family val="2"/>
      <charset val="134"/>
    </font>
    <font>
      <sz val="10"/>
      <name val="Arial"/>
      <family val="2"/>
    </font>
    <font>
      <sz val="9"/>
      <name val="Calibri"/>
      <family val="2"/>
      <scheme val="minor"/>
    </font>
    <font>
      <sz val="10"/>
      <name val="Calibri Light"/>
      <family val="2"/>
      <scheme val="major"/>
    </font>
    <font>
      <b/>
      <sz val="11"/>
      <color theme="0"/>
      <name val="Calibri"/>
      <family val="2"/>
    </font>
    <font>
      <sz val="8"/>
      <name val="Calibri"/>
      <family val="2"/>
      <scheme val="minor"/>
    </font>
    <font>
      <b/>
      <sz val="11"/>
      <color theme="0" tint="-0.34998626667073579"/>
      <name val="Calibri"/>
      <family val="2"/>
      <scheme val="minor"/>
    </font>
    <font>
      <sz val="11"/>
      <color theme="0" tint="-0.34998626667073579"/>
      <name val="Calibri"/>
      <family val="2"/>
    </font>
    <font>
      <i/>
      <sz val="11"/>
      <color theme="0" tint="-0.34998626667073579"/>
      <name val="Calibri"/>
      <family val="2"/>
    </font>
    <font>
      <b/>
      <sz val="11"/>
      <color theme="0" tint="-0.34998626667073579"/>
      <name val="Calibri"/>
      <family val="2"/>
    </font>
    <font>
      <sz val="10"/>
      <name val="Arial"/>
      <family val="2"/>
    </font>
    <font>
      <sz val="11"/>
      <color theme="1"/>
      <name val="Calibri"/>
      <family val="2"/>
      <charset val="134"/>
      <scheme val="minor"/>
    </font>
    <font>
      <b/>
      <sz val="11"/>
      <name val="Calibri"/>
      <family val="2"/>
      <scheme val="minor"/>
    </font>
    <font>
      <sz val="11"/>
      <name val="Calibri"/>
      <family val="2"/>
      <charset val="134"/>
      <scheme val="minor"/>
    </font>
    <font>
      <sz val="11"/>
      <name val="Calibri Light"/>
      <family val="1"/>
      <scheme val="major"/>
    </font>
    <font>
      <sz val="10"/>
      <name val="Calibri Light"/>
      <family val="1"/>
      <scheme val="major"/>
    </font>
  </fonts>
  <fills count="5">
    <fill>
      <patternFill patternType="none"/>
    </fill>
    <fill>
      <patternFill patternType="gray125"/>
    </fill>
    <fill>
      <patternFill patternType="solid">
        <fgColor rgb="FFFFFF00"/>
        <bgColor indexed="64"/>
      </patternFill>
    </fill>
    <fill>
      <patternFill patternType="solid">
        <fgColor theme="3"/>
        <bgColor indexed="64"/>
      </patternFill>
    </fill>
    <fill>
      <patternFill patternType="solid">
        <fgColor theme="2"/>
        <bgColor indexed="64"/>
      </patternFill>
    </fill>
  </fills>
  <borders count="6">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0" fontId="20" fillId="0" borderId="0"/>
    <xf numFmtId="43" fontId="20" fillId="0" borderId="0"/>
    <xf numFmtId="0" fontId="29" fillId="0" borderId="0"/>
    <xf numFmtId="43" fontId="29"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30" fillId="0" borderId="0">
      <alignment vertical="center"/>
    </xf>
    <xf numFmtId="43" fontId="30" fillId="0" borderId="0" applyFont="0" applyFill="0" applyBorder="0" applyAlignment="0" applyProtection="0"/>
  </cellStyleXfs>
  <cellXfs count="157">
    <xf numFmtId="0" fontId="0" fillId="0" borderId="0" xfId="0"/>
    <xf numFmtId="0" fontId="4" fillId="0" borderId="0" xfId="0" applyFont="1" applyAlignment="1">
      <alignment horizontal="center"/>
    </xf>
    <xf numFmtId="0" fontId="3" fillId="0" borderId="0" xfId="0" applyFont="1"/>
    <xf numFmtId="0" fontId="5" fillId="0" borderId="0" xfId="0" applyFont="1"/>
    <xf numFmtId="0" fontId="3" fillId="0" borderId="0" xfId="0" applyFont="1" applyAlignment="1">
      <alignment horizontal="left" indent="1"/>
    </xf>
    <xf numFmtId="0" fontId="4" fillId="0" borderId="0" xfId="0" applyFont="1"/>
    <xf numFmtId="164" fontId="0" fillId="0" borderId="0" xfId="0" applyNumberFormat="1"/>
    <xf numFmtId="0" fontId="2" fillId="0" borderId="0" xfId="0" applyFont="1"/>
    <xf numFmtId="0" fontId="6" fillId="0" borderId="0" xfId="0" applyFont="1" applyAlignment="1">
      <alignment horizontal="right"/>
    </xf>
    <xf numFmtId="1" fontId="6" fillId="0" borderId="0" xfId="0" applyNumberFormat="1" applyFont="1"/>
    <xf numFmtId="0" fontId="0" fillId="0" borderId="0" xfId="0" applyAlignment="1">
      <alignment horizontal="center"/>
    </xf>
    <xf numFmtId="0" fontId="3" fillId="0" borderId="0" xfId="0" applyFont="1" applyAlignment="1">
      <alignment horizontal="center" vertical="center" wrapText="1"/>
    </xf>
    <xf numFmtId="0" fontId="4" fillId="0" borderId="0" xfId="0" applyFont="1" applyAlignment="1">
      <alignment vertical="top" wrapText="1"/>
    </xf>
    <xf numFmtId="0" fontId="4" fillId="0" borderId="0" xfId="0" applyFont="1" applyAlignment="1">
      <alignment horizontal="center" vertical="top" wrapText="1"/>
    </xf>
    <xf numFmtId="165" fontId="4" fillId="0" borderId="0" xfId="1" applyNumberFormat="1" applyFont="1" applyFill="1" applyAlignment="1">
      <alignment horizontal="center" vertical="top" wrapText="1"/>
    </xf>
    <xf numFmtId="0" fontId="0" fillId="0" borderId="0" xfId="0" applyAlignment="1">
      <alignment vertical="top" wrapText="1"/>
    </xf>
    <xf numFmtId="0" fontId="4" fillId="0" borderId="0" xfId="0" applyFont="1" applyAlignment="1">
      <alignment horizontal="left"/>
    </xf>
    <xf numFmtId="0" fontId="9" fillId="0" borderId="0" xfId="0" applyFont="1" applyAlignment="1">
      <alignment horizontal="left" vertical="center"/>
    </xf>
    <xf numFmtId="0" fontId="9" fillId="0" borderId="0" xfId="0" applyFont="1" applyAlignment="1">
      <alignment horizontal="center" vertical="center"/>
    </xf>
    <xf numFmtId="0" fontId="9" fillId="0" borderId="0" xfId="0" applyFont="1" applyAlignment="1">
      <alignment horizontal="left" vertical="center" wrapText="1"/>
    </xf>
    <xf numFmtId="0" fontId="11" fillId="0" borderId="0" xfId="0" applyFont="1"/>
    <xf numFmtId="0" fontId="10" fillId="0" borderId="1" xfId="0" applyFont="1" applyBorder="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left" vertical="center" wrapText="1"/>
    </xf>
    <xf numFmtId="166" fontId="9" fillId="0" borderId="0" xfId="0" applyNumberFormat="1" applyFont="1" applyAlignment="1">
      <alignment horizontal="center" vertical="center"/>
    </xf>
    <xf numFmtId="0" fontId="9" fillId="0" borderId="0" xfId="0" applyFont="1" applyAlignment="1">
      <alignment horizontal="center" vertical="center" wrapText="1"/>
    </xf>
    <xf numFmtId="0" fontId="11" fillId="0" borderId="0" xfId="0" applyFont="1" applyAlignment="1">
      <alignment vertical="top" wrapText="1"/>
    </xf>
    <xf numFmtId="0" fontId="11" fillId="0" borderId="0" xfId="0" applyFont="1" applyAlignment="1">
      <alignment vertical="top"/>
    </xf>
    <xf numFmtId="165" fontId="9" fillId="0" borderId="0" xfId="0" applyNumberFormat="1" applyFont="1" applyAlignment="1">
      <alignment horizontal="center" vertical="center"/>
    </xf>
    <xf numFmtId="0" fontId="13" fillId="0" borderId="0" xfId="0" applyFont="1" applyAlignment="1">
      <alignment horizontal="left" vertical="center" wrapText="1"/>
    </xf>
    <xf numFmtId="0" fontId="0" fillId="0" borderId="0" xfId="0" applyAlignment="1">
      <alignment horizontal="left" vertical="center"/>
    </xf>
    <xf numFmtId="0" fontId="11" fillId="0" borderId="0" xfId="0" applyFont="1" applyAlignment="1">
      <alignment horizontal="left" vertical="center"/>
    </xf>
    <xf numFmtId="0" fontId="13" fillId="0" borderId="0" xfId="0" applyFont="1" applyAlignment="1">
      <alignment horizontal="left" vertical="center"/>
    </xf>
    <xf numFmtId="0" fontId="9" fillId="0" borderId="2" xfId="0" applyFont="1" applyBorder="1" applyAlignment="1">
      <alignment horizontal="left" vertical="center"/>
    </xf>
    <xf numFmtId="0" fontId="13" fillId="0" borderId="2" xfId="0" applyFont="1" applyBorder="1" applyAlignment="1">
      <alignment horizontal="left" vertical="center"/>
    </xf>
    <xf numFmtId="166"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0" fontId="9" fillId="0" borderId="2" xfId="0" applyFont="1" applyBorder="1" applyAlignment="1">
      <alignment horizontal="center" vertical="center"/>
    </xf>
    <xf numFmtId="0" fontId="9" fillId="0" borderId="2" xfId="0" applyFont="1" applyBorder="1" applyAlignment="1">
      <alignment horizontal="left" vertical="center" wrapText="1"/>
    </xf>
    <xf numFmtId="0" fontId="14" fillId="0" borderId="0" xfId="0" applyFont="1" applyAlignment="1">
      <alignment horizontal="left" vertical="center"/>
    </xf>
    <xf numFmtId="0" fontId="11" fillId="0" borderId="0" xfId="0" applyFont="1" applyAlignment="1">
      <alignment vertical="center"/>
    </xf>
    <xf numFmtId="0" fontId="14" fillId="0" borderId="0" xfId="0" applyFont="1" applyAlignment="1">
      <alignment horizontal="left" vertical="center" wrapText="1"/>
    </xf>
    <xf numFmtId="0" fontId="11" fillId="0" borderId="0" xfId="0" applyFont="1" applyAlignment="1">
      <alignment horizontal="center" vertical="center"/>
    </xf>
    <xf numFmtId="165" fontId="11" fillId="0" borderId="0" xfId="0" applyNumberFormat="1" applyFont="1" applyAlignment="1">
      <alignment horizontal="center" vertical="center"/>
    </xf>
    <xf numFmtId="0" fontId="10" fillId="0" borderId="1" xfId="0" applyFont="1" applyBorder="1" applyAlignment="1">
      <alignment horizontal="left" vertical="center" wrapText="1"/>
    </xf>
    <xf numFmtId="0" fontId="16" fillId="0" borderId="0" xfId="0" applyFont="1" applyAlignment="1">
      <alignment horizontal="left" vertical="center" wrapText="1"/>
    </xf>
    <xf numFmtId="0" fontId="17" fillId="0" borderId="0" xfId="0" applyFont="1" applyAlignment="1">
      <alignment horizontal="left" vertical="center" wrapText="1"/>
    </xf>
    <xf numFmtId="0" fontId="19" fillId="0" borderId="0" xfId="0" applyFont="1" applyAlignment="1">
      <alignment horizontal="left" vertical="center" wrapText="1"/>
    </xf>
    <xf numFmtId="0" fontId="9" fillId="0" borderId="2" xfId="0" applyFont="1" applyBorder="1" applyAlignment="1">
      <alignment horizontal="center" vertical="center" wrapText="1"/>
    </xf>
    <xf numFmtId="0" fontId="21" fillId="0" borderId="0" xfId="0" applyFont="1" applyAlignment="1">
      <alignment vertical="center"/>
    </xf>
    <xf numFmtId="0" fontId="20" fillId="0" borderId="0" xfId="0" applyFont="1" applyAlignment="1">
      <alignment horizontal="left" vertical="center"/>
    </xf>
    <xf numFmtId="0" fontId="20" fillId="0" borderId="0" xfId="3"/>
    <xf numFmtId="0" fontId="4" fillId="0" borderId="0" xfId="0" applyFont="1" applyAlignment="1">
      <alignment horizontal="right"/>
    </xf>
    <xf numFmtId="0" fontId="6" fillId="0" borderId="0" xfId="0" applyFont="1" applyAlignment="1">
      <alignment horizontal="left" indent="1"/>
    </xf>
    <xf numFmtId="0" fontId="23" fillId="3" borderId="2" xfId="0" applyFont="1" applyFill="1" applyBorder="1"/>
    <xf numFmtId="0" fontId="4" fillId="3" borderId="0" xfId="0" applyFont="1" applyFill="1"/>
    <xf numFmtId="0" fontId="0" fillId="3" borderId="0" xfId="0" applyFill="1"/>
    <xf numFmtId="49" fontId="3" fillId="4" borderId="3" xfId="0" applyNumberFormat="1" applyFont="1" applyFill="1" applyBorder="1" applyAlignment="1">
      <alignment horizontal="center" wrapText="1"/>
    </xf>
    <xf numFmtId="49" fontId="3" fillId="4" borderId="3" xfId="0" applyNumberFormat="1" applyFont="1" applyFill="1" applyBorder="1" applyAlignment="1">
      <alignment horizontal="center"/>
    </xf>
    <xf numFmtId="0" fontId="4" fillId="0" borderId="0" xfId="0" applyFont="1" applyAlignment="1">
      <alignment horizontal="left" vertical="center"/>
    </xf>
    <xf numFmtId="165" fontId="4" fillId="0" borderId="0" xfId="0" applyNumberFormat="1" applyFont="1" applyAlignment="1">
      <alignment horizontal="right" vertical="center"/>
    </xf>
    <xf numFmtId="165" fontId="4" fillId="0" borderId="0" xfId="1" applyNumberFormat="1" applyFont="1" applyAlignment="1"/>
    <xf numFmtId="165" fontId="4" fillId="0" borderId="0" xfId="1" applyNumberFormat="1" applyFont="1"/>
    <xf numFmtId="165" fontId="4" fillId="0" borderId="0" xfId="1" applyNumberFormat="1" applyFont="1" applyFill="1"/>
    <xf numFmtId="0" fontId="0" fillId="2" borderId="0" xfId="0" applyFill="1"/>
    <xf numFmtId="165" fontId="0" fillId="0" borderId="0" xfId="1" applyNumberFormat="1" applyFont="1"/>
    <xf numFmtId="0" fontId="3" fillId="4" borderId="0" xfId="0" applyFont="1" applyFill="1"/>
    <xf numFmtId="0" fontId="7" fillId="0" borderId="0" xfId="0" applyFont="1"/>
    <xf numFmtId="0" fontId="25" fillId="0" borderId="0" xfId="0" applyFont="1"/>
    <xf numFmtId="0" fontId="26" fillId="0" borderId="0" xfId="0" applyFont="1"/>
    <xf numFmtId="0" fontId="27" fillId="0" borderId="0" xfId="0" applyFont="1" applyAlignment="1">
      <alignment horizontal="left" indent="1"/>
    </xf>
    <xf numFmtId="0" fontId="28" fillId="0" borderId="0" xfId="0" applyFont="1"/>
    <xf numFmtId="0" fontId="27" fillId="0" borderId="0" xfId="0" applyFont="1" applyAlignment="1">
      <alignment horizontal="right"/>
    </xf>
    <xf numFmtId="167" fontId="0" fillId="0" borderId="0" xfId="2" applyNumberFormat="1" applyFont="1"/>
    <xf numFmtId="167" fontId="7" fillId="0" borderId="0" xfId="2" applyNumberFormat="1" applyFont="1"/>
    <xf numFmtId="167" fontId="4" fillId="0" borderId="0" xfId="2" applyNumberFormat="1" applyFont="1"/>
    <xf numFmtId="0" fontId="2" fillId="0" borderId="0" xfId="10" applyFont="1">
      <alignment vertical="center"/>
    </xf>
    <xf numFmtId="49" fontId="30" fillId="0" borderId="0" xfId="10" applyNumberFormat="1" applyAlignment="1">
      <alignment vertical="top"/>
    </xf>
    <xf numFmtId="169" fontId="30" fillId="0" borderId="0" xfId="10" applyNumberFormat="1">
      <alignment vertical="center"/>
    </xf>
    <xf numFmtId="0" fontId="30" fillId="0" borderId="0" xfId="10">
      <alignment vertical="center"/>
    </xf>
    <xf numFmtId="49" fontId="32" fillId="0" borderId="0" xfId="10" applyNumberFormat="1" applyFont="1" applyAlignment="1">
      <alignment vertical="top"/>
    </xf>
    <xf numFmtId="168" fontId="31" fillId="0" borderId="4" xfId="10" applyNumberFormat="1" applyFont="1" applyBorder="1" applyAlignment="1">
      <alignment horizontal="center" vertical="center" wrapText="1"/>
    </xf>
    <xf numFmtId="168" fontId="2" fillId="0" borderId="4" xfId="10" applyNumberFormat="1" applyFont="1" applyBorder="1" applyAlignment="1">
      <alignment horizontal="center" vertical="center" wrapText="1"/>
    </xf>
    <xf numFmtId="169" fontId="2" fillId="0" borderId="4" xfId="10" applyNumberFormat="1" applyFont="1" applyBorder="1" applyAlignment="1">
      <alignment horizontal="center" vertical="center" wrapText="1"/>
    </xf>
    <xf numFmtId="0" fontId="2" fillId="0" borderId="4" xfId="10" applyFont="1" applyBorder="1" applyAlignment="1">
      <alignment horizontal="center" vertical="center" wrapText="1"/>
    </xf>
    <xf numFmtId="0" fontId="2" fillId="0" borderId="4" xfId="10" applyFont="1" applyBorder="1" applyAlignment="1">
      <alignment horizontal="center" vertical="center"/>
    </xf>
    <xf numFmtId="0" fontId="30" fillId="0" borderId="0" xfId="10" applyAlignment="1">
      <alignment vertical="top"/>
    </xf>
    <xf numFmtId="0" fontId="23" fillId="0" borderId="0" xfId="0" applyFont="1"/>
    <xf numFmtId="169" fontId="31" fillId="0" borderId="4" xfId="10" applyNumberFormat="1" applyFont="1" applyBorder="1" applyAlignment="1">
      <alignment horizontal="center" vertical="center" wrapText="1"/>
    </xf>
    <xf numFmtId="169" fontId="0" fillId="0" borderId="0" xfId="1" applyNumberFormat="1" applyFont="1"/>
    <xf numFmtId="0" fontId="13" fillId="0" borderId="0" xfId="3" applyFont="1"/>
    <xf numFmtId="166" fontId="20" fillId="0" borderId="0" xfId="1" applyNumberFormat="1" applyFont="1" applyBorder="1"/>
    <xf numFmtId="166" fontId="3" fillId="0" borderId="0" xfId="1" applyNumberFormat="1" applyFont="1"/>
    <xf numFmtId="166" fontId="4" fillId="0" borderId="0" xfId="1" applyNumberFormat="1" applyFont="1"/>
    <xf numFmtId="166" fontId="7" fillId="0" borderId="0" xfId="1" applyNumberFormat="1" applyFont="1"/>
    <xf numFmtId="166" fontId="0" fillId="0" borderId="0" xfId="1" applyNumberFormat="1" applyFont="1"/>
    <xf numFmtId="166" fontId="4" fillId="0" borderId="0" xfId="1" applyNumberFormat="1" applyFont="1" applyFill="1"/>
    <xf numFmtId="167" fontId="28" fillId="0" borderId="0" xfId="2" applyNumberFormat="1" applyFont="1" applyAlignment="1">
      <alignment horizontal="left" indent="1"/>
    </xf>
    <xf numFmtId="0" fontId="31" fillId="0" borderId="1" xfId="7" applyFont="1" applyBorder="1" applyAlignment="1">
      <alignment horizontal="center" vertical="center" wrapText="1"/>
    </xf>
    <xf numFmtId="0" fontId="13" fillId="0" borderId="0" xfId="5" applyFont="1"/>
    <xf numFmtId="166" fontId="13" fillId="0" borderId="0" xfId="6" applyNumberFormat="1" applyFont="1"/>
    <xf numFmtId="170" fontId="31" fillId="0" borderId="4" xfId="10" applyNumberFormat="1" applyFont="1" applyBorder="1" applyAlignment="1">
      <alignment horizontal="center" vertical="center" wrapText="1"/>
    </xf>
    <xf numFmtId="170" fontId="0" fillId="0" borderId="0" xfId="0" applyNumberFormat="1"/>
    <xf numFmtId="0" fontId="0" fillId="0" borderId="3" xfId="0" applyBorder="1" applyAlignment="1">
      <alignment horizontal="center"/>
    </xf>
    <xf numFmtId="1" fontId="0" fillId="0" borderId="3" xfId="0" applyNumberFormat="1" applyBorder="1" applyAlignment="1">
      <alignment horizontal="center"/>
    </xf>
    <xf numFmtId="0" fontId="11" fillId="0" borderId="3" xfId="0" applyFont="1" applyBorder="1" applyAlignment="1">
      <alignment horizontal="center" vertical="center"/>
    </xf>
    <xf numFmtId="0" fontId="10" fillId="0" borderId="3" xfId="0" applyFont="1" applyBorder="1" applyAlignment="1">
      <alignment horizontal="center" vertical="center" wrapText="1"/>
    </xf>
    <xf numFmtId="0" fontId="3" fillId="0" borderId="3" xfId="0" applyFont="1" applyBorder="1" applyAlignment="1">
      <alignment horizontal="center" vertical="center" wrapText="1"/>
    </xf>
    <xf numFmtId="164" fontId="11" fillId="0" borderId="3" xfId="0" applyNumberFormat="1" applyFont="1" applyBorder="1" applyAlignment="1">
      <alignment horizontal="center" vertical="center"/>
    </xf>
    <xf numFmtId="164" fontId="11" fillId="0" borderId="3" xfId="0" applyNumberFormat="1" applyFont="1" applyBorder="1" applyAlignment="1">
      <alignment horizontal="center" vertical="top" wrapText="1"/>
    </xf>
    <xf numFmtId="0" fontId="11" fillId="0" borderId="3" xfId="0" applyFont="1" applyBorder="1" applyAlignment="1">
      <alignment horizontal="center" vertical="top" wrapText="1"/>
    </xf>
    <xf numFmtId="164" fontId="11" fillId="0" borderId="3" xfId="0" applyNumberFormat="1" applyFont="1" applyBorder="1" applyAlignment="1">
      <alignment horizontal="center" vertical="top"/>
    </xf>
    <xf numFmtId="164" fontId="0" fillId="0" borderId="3" xfId="0" applyNumberFormat="1" applyBorder="1" applyAlignment="1">
      <alignment horizontal="center"/>
    </xf>
    <xf numFmtId="0" fontId="0" fillId="0" borderId="3" xfId="0" applyBorder="1" applyAlignment="1">
      <alignment horizontal="center" vertical="center"/>
    </xf>
    <xf numFmtId="1" fontId="0" fillId="0" borderId="3" xfId="0" applyNumberFormat="1" applyBorder="1" applyAlignment="1">
      <alignment horizontal="center" vertical="center"/>
    </xf>
    <xf numFmtId="164" fontId="0" fillId="0" borderId="3" xfId="0" applyNumberFormat="1" applyBorder="1" applyAlignment="1">
      <alignment horizontal="center" vertical="center" wrapText="1"/>
    </xf>
    <xf numFmtId="0" fontId="0" fillId="0" borderId="3" xfId="0" applyBorder="1" applyAlignment="1">
      <alignment horizontal="center" vertical="center" wrapText="1"/>
    </xf>
    <xf numFmtId="1" fontId="0" fillId="0" borderId="3" xfId="0" applyNumberFormat="1" applyBorder="1" applyAlignment="1">
      <alignment horizontal="center" vertical="center" wrapText="1"/>
    </xf>
    <xf numFmtId="0" fontId="9" fillId="0" borderId="3" xfId="0" applyFont="1" applyBorder="1" applyAlignment="1">
      <alignment horizontal="center" wrapText="1"/>
    </xf>
    <xf numFmtId="0" fontId="10" fillId="0" borderId="3" xfId="0" applyFont="1" applyBorder="1" applyAlignment="1">
      <alignment horizontal="center" wrapText="1"/>
    </xf>
    <xf numFmtId="165" fontId="9" fillId="0" borderId="3" xfId="0" applyNumberFormat="1" applyFont="1" applyBorder="1" applyAlignment="1">
      <alignment horizontal="center"/>
    </xf>
    <xf numFmtId="1" fontId="9" fillId="0" borderId="3" xfId="0" applyNumberFormat="1" applyFont="1" applyBorder="1" applyAlignment="1">
      <alignment horizontal="center" wrapText="1"/>
    </xf>
    <xf numFmtId="164" fontId="11" fillId="0" borderId="3" xfId="0" applyNumberFormat="1" applyFont="1" applyBorder="1" applyAlignment="1">
      <alignment horizontal="center" wrapText="1"/>
    </xf>
    <xf numFmtId="0" fontId="11" fillId="0" borderId="3" xfId="0" applyFont="1" applyBorder="1" applyAlignment="1">
      <alignment horizontal="center" wrapText="1"/>
    </xf>
    <xf numFmtId="1" fontId="11" fillId="0" borderId="3" xfId="0" applyNumberFormat="1" applyFont="1" applyBorder="1" applyAlignment="1">
      <alignment horizontal="center" wrapText="1"/>
    </xf>
    <xf numFmtId="0" fontId="20" fillId="0" borderId="3" xfId="3" applyBorder="1" applyAlignment="1">
      <alignment horizontal="center" vertical="center"/>
    </xf>
    <xf numFmtId="166" fontId="20" fillId="0" borderId="3" xfId="4" applyNumberFormat="1" applyBorder="1" applyAlignment="1">
      <alignment horizontal="center" vertical="center"/>
    </xf>
    <xf numFmtId="166" fontId="20" fillId="0" borderId="3" xfId="3" applyNumberFormat="1" applyBorder="1" applyAlignment="1">
      <alignment horizontal="center" vertical="center"/>
    </xf>
    <xf numFmtId="167" fontId="20" fillId="0" borderId="3" xfId="2" applyNumberFormat="1" applyFont="1" applyBorder="1" applyAlignment="1">
      <alignment horizontal="center" vertical="center"/>
    </xf>
    <xf numFmtId="0" fontId="33" fillId="0" borderId="0" xfId="0" applyFont="1" applyAlignment="1">
      <alignment horizontal="left" vertical="center"/>
    </xf>
    <xf numFmtId="0" fontId="34" fillId="0" borderId="0" xfId="0" applyFont="1" applyAlignment="1">
      <alignment horizontal="left" vertical="center"/>
    </xf>
    <xf numFmtId="168" fontId="31" fillId="0" borderId="2" xfId="10" applyNumberFormat="1" applyFont="1" applyBorder="1" applyAlignment="1">
      <alignment horizontal="center" vertical="center" wrapText="1"/>
    </xf>
    <xf numFmtId="0" fontId="10" fillId="0" borderId="5" xfId="0" applyFont="1" applyBorder="1" applyAlignment="1">
      <alignment horizontal="left" vertical="center" wrapText="1"/>
    </xf>
    <xf numFmtId="0" fontId="31" fillId="0" borderId="5" xfId="7" applyFont="1" applyBorder="1" applyAlignment="1">
      <alignment horizontal="center" vertical="center" wrapText="1"/>
    </xf>
    <xf numFmtId="49" fontId="3" fillId="0" borderId="0" xfId="0" applyNumberFormat="1" applyFont="1" applyAlignment="1">
      <alignment horizontal="right" wrapText="1"/>
    </xf>
    <xf numFmtId="49" fontId="4" fillId="0" borderId="0" xfId="0" applyNumberFormat="1" applyFont="1" applyAlignment="1">
      <alignment horizontal="left" wrapText="1"/>
    </xf>
    <xf numFmtId="49" fontId="9" fillId="0" borderId="0" xfId="0" applyNumberFormat="1" applyFont="1" applyAlignment="1">
      <alignment horizontal="left" wrapText="1"/>
    </xf>
    <xf numFmtId="164" fontId="4" fillId="0" borderId="0" xfId="0" applyNumberFormat="1" applyFont="1" applyAlignment="1">
      <alignment horizontal="right" wrapText="1"/>
    </xf>
    <xf numFmtId="0" fontId="0" fillId="0" borderId="0" xfId="0" applyAlignment="1">
      <alignment horizontal="left"/>
    </xf>
    <xf numFmtId="0" fontId="9" fillId="3" borderId="0" xfId="0" applyFont="1" applyFill="1" applyAlignment="1">
      <alignment horizontal="left"/>
    </xf>
    <xf numFmtId="49" fontId="10" fillId="4" borderId="3" xfId="0" applyNumberFormat="1" applyFont="1" applyFill="1" applyBorder="1" applyAlignment="1">
      <alignment horizontal="left" wrapText="1"/>
    </xf>
    <xf numFmtId="0" fontId="11" fillId="0" borderId="0" xfId="0" applyFont="1" applyAlignment="1">
      <alignment horizontal="left"/>
    </xf>
    <xf numFmtId="0" fontId="22" fillId="0" borderId="0" xfId="3" applyFont="1" applyAlignment="1">
      <alignment horizontal="left"/>
    </xf>
    <xf numFmtId="0" fontId="9" fillId="0" borderId="0" xfId="0" applyFont="1" applyAlignment="1">
      <alignment horizontal="left"/>
    </xf>
    <xf numFmtId="0" fontId="4" fillId="2" borderId="0" xfId="0" applyFont="1" applyFill="1"/>
    <xf numFmtId="49" fontId="4" fillId="0" borderId="0" xfId="0" applyNumberFormat="1" applyFont="1" applyAlignment="1">
      <alignment horizontal="left"/>
    </xf>
    <xf numFmtId="0" fontId="16" fillId="2" borderId="0" xfId="0" applyFont="1" applyFill="1" applyAlignment="1">
      <alignment horizontal="left"/>
    </xf>
    <xf numFmtId="167" fontId="0" fillId="0" borderId="0" xfId="0" applyNumberFormat="1"/>
    <xf numFmtId="1" fontId="0" fillId="0" borderId="0" xfId="0" applyNumberFormat="1"/>
    <xf numFmtId="170" fontId="0" fillId="0" borderId="0" xfId="0" applyNumberFormat="1" applyAlignment="1">
      <alignment horizontal="right"/>
    </xf>
    <xf numFmtId="1" fontId="0" fillId="2" borderId="0" xfId="0" applyNumberFormat="1" applyFill="1"/>
    <xf numFmtId="170" fontId="0" fillId="2" borderId="0" xfId="0" applyNumberFormat="1" applyFill="1" applyAlignment="1">
      <alignment horizontal="right"/>
    </xf>
    <xf numFmtId="43" fontId="0" fillId="0" borderId="0" xfId="0" applyNumberFormat="1"/>
    <xf numFmtId="0" fontId="11" fillId="2" borderId="0" xfId="0" applyFont="1" applyFill="1"/>
    <xf numFmtId="0" fontId="23" fillId="3" borderId="2" xfId="0" applyFont="1" applyFill="1" applyBorder="1" applyAlignment="1">
      <alignment horizontal="left"/>
    </xf>
    <xf numFmtId="49" fontId="3" fillId="4" borderId="3" xfId="0" applyNumberFormat="1" applyFont="1" applyFill="1" applyBorder="1" applyAlignment="1">
      <alignment horizontal="left" wrapText="1"/>
    </xf>
    <xf numFmtId="2" fontId="4" fillId="0" borderId="0" xfId="0" applyNumberFormat="1" applyFont="1" applyAlignment="1">
      <alignment horizontal="right" wrapText="1"/>
    </xf>
  </cellXfs>
  <cellStyles count="12">
    <cellStyle name="Comma" xfId="1" builtinId="3"/>
    <cellStyle name="Comma 2" xfId="4" xr:uid="{44CBC1EE-DCE7-4016-9CAF-BEF92FA0E357}"/>
    <cellStyle name="Comma 3" xfId="8" xr:uid="{7C17E961-86F2-477C-BBF8-4884D2669093}"/>
    <cellStyle name="Comma 4" xfId="6" xr:uid="{0FF7DCCD-E326-4E09-88AD-AC19F79BDD89}"/>
    <cellStyle name="Comma 5" xfId="11" xr:uid="{9599A9B4-3363-46E4-B0A5-025C8104D2B4}"/>
    <cellStyle name="Normal" xfId="0" builtinId="0"/>
    <cellStyle name="Normal 2" xfId="3" xr:uid="{E33ECB12-C061-4421-A9D5-4C02C57007C8}"/>
    <cellStyle name="Normal 3" xfId="7" xr:uid="{144264A0-D679-4BCA-AC1A-9E1453022B11}"/>
    <cellStyle name="Normal 4" xfId="5" xr:uid="{66AAC31C-2156-459C-8A12-511FD180771E}"/>
    <cellStyle name="Normal 5" xfId="10" xr:uid="{B8798337-6382-4AE6-BF76-96EEC8488E02}"/>
    <cellStyle name="Percent" xfId="2" builtinId="5"/>
    <cellStyle name="Percent 2" xfId="9" xr:uid="{700B4667-424D-4C23-BFA0-093FE3A65C7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percentStacked"/>
        <c:varyColors val="0"/>
        <c:ser>
          <c:idx val="0"/>
          <c:order val="0"/>
          <c:tx>
            <c:strRef>
              <c:f>'panel a'!$A$11</c:f>
              <c:strCache>
                <c:ptCount val="1"/>
                <c:pt idx="0">
                  <c:v>Nonpublic enterprises</c:v>
                </c:pt>
              </c:strCache>
            </c:strRef>
          </c:tx>
          <c:spPr>
            <a:solidFill>
              <a:srgbClr val="00B050"/>
            </a:solidFill>
            <a:ln>
              <a:noFill/>
            </a:ln>
            <a:effectLst/>
          </c:spPr>
          <c:cat>
            <c:strRef>
              <c:f>'panel a'!$B$3:$AD$3</c:f>
              <c:strCache>
                <c:ptCount val="29"/>
                <c:pt idx="0">
                  <c:v>end-2010</c:v>
                </c:pt>
                <c:pt idx="2">
                  <c:v>end-2011</c:v>
                </c:pt>
                <c:pt idx="4">
                  <c:v>end-2012</c:v>
                </c:pt>
                <c:pt idx="6">
                  <c:v>end-2013</c:v>
                </c:pt>
                <c:pt idx="8">
                  <c:v>end-2014</c:v>
                </c:pt>
                <c:pt idx="10">
                  <c:v>end-2015</c:v>
                </c:pt>
                <c:pt idx="12">
                  <c:v>end-2016</c:v>
                </c:pt>
                <c:pt idx="14">
                  <c:v>end-2017</c:v>
                </c:pt>
                <c:pt idx="16">
                  <c:v>end-2018</c:v>
                </c:pt>
                <c:pt idx="18">
                  <c:v>end-2019</c:v>
                </c:pt>
                <c:pt idx="20">
                  <c:v>end-2020</c:v>
                </c:pt>
                <c:pt idx="21">
                  <c:v>mid-2021</c:v>
                </c:pt>
                <c:pt idx="22">
                  <c:v>end-2021</c:v>
                </c:pt>
                <c:pt idx="23">
                  <c:v>mid-2022</c:v>
                </c:pt>
                <c:pt idx="24">
                  <c:v>end-2022</c:v>
                </c:pt>
                <c:pt idx="25">
                  <c:v>mid-2023</c:v>
                </c:pt>
                <c:pt idx="26">
                  <c:v>end-2023</c:v>
                </c:pt>
                <c:pt idx="27">
                  <c:v>mid-2024</c:v>
                </c:pt>
                <c:pt idx="28">
                  <c:v>end-2024</c:v>
                </c:pt>
              </c:strCache>
            </c:strRef>
          </c:cat>
          <c:val>
            <c:numRef>
              <c:f>'panel a'!$B$11:$AD$11</c:f>
              <c:numCache>
                <c:formatCode>0.0%</c:formatCode>
                <c:ptCount val="29"/>
                <c:pt idx="0">
                  <c:v>7.8409066748302225E-2</c:v>
                </c:pt>
                <c:pt idx="1">
                  <c:v>8.2210784603414216E-2</c:v>
                </c:pt>
                <c:pt idx="2">
                  <c:v>8.6012502458526222E-2</c:v>
                </c:pt>
                <c:pt idx="3">
                  <c:v>9.3403524617975048E-2</c:v>
                </c:pt>
                <c:pt idx="4">
                  <c:v>0.10079454677742389</c:v>
                </c:pt>
                <c:pt idx="5">
                  <c:v>0.12719394695008213</c:v>
                </c:pt>
                <c:pt idx="6">
                  <c:v>0.15359334712274036</c:v>
                </c:pt>
                <c:pt idx="7">
                  <c:v>0.16932935048069081</c:v>
                </c:pt>
                <c:pt idx="8">
                  <c:v>0.18506535383864123</c:v>
                </c:pt>
                <c:pt idx="9">
                  <c:v>0.18253743646853943</c:v>
                </c:pt>
                <c:pt idx="10">
                  <c:v>0.1800095190984376</c:v>
                </c:pt>
                <c:pt idx="11">
                  <c:v>0.1898092961139573</c:v>
                </c:pt>
                <c:pt idx="12">
                  <c:v>0.19960907312947701</c:v>
                </c:pt>
                <c:pt idx="13">
                  <c:v>0.24471947351396864</c:v>
                </c:pt>
                <c:pt idx="14">
                  <c:v>0.28982987389846027</c:v>
                </c:pt>
                <c:pt idx="15">
                  <c:v>0.29204890518264326</c:v>
                </c:pt>
                <c:pt idx="16">
                  <c:v>0.29426793646682625</c:v>
                </c:pt>
                <c:pt idx="17">
                  <c:v>0.32482899795207493</c:v>
                </c:pt>
                <c:pt idx="18">
                  <c:v>0.3553900594373236</c:v>
                </c:pt>
                <c:pt idx="19">
                  <c:v>0.44712434383665461</c:v>
                </c:pt>
                <c:pt idx="20">
                  <c:v>0.53885862823598563</c:v>
                </c:pt>
                <c:pt idx="21">
                  <c:v>0.5536683195180907</c:v>
                </c:pt>
                <c:pt idx="22">
                  <c:v>0.47841517134027178</c:v>
                </c:pt>
                <c:pt idx="23">
                  <c:v>0.44514360462505193</c:v>
                </c:pt>
                <c:pt idx="24">
                  <c:v>0.41729549681275241</c:v>
                </c:pt>
                <c:pt idx="25">
                  <c:v>0.38429222567045446</c:v>
                </c:pt>
                <c:pt idx="26">
                  <c:v>0.36840876252329058</c:v>
                </c:pt>
                <c:pt idx="27">
                  <c:v>0.33068060304649649</c:v>
                </c:pt>
                <c:pt idx="28">
                  <c:v>0.34352714697122777</c:v>
                </c:pt>
              </c:numCache>
            </c:numRef>
          </c:val>
          <c:extLst>
            <c:ext xmlns:c16="http://schemas.microsoft.com/office/drawing/2014/chart" uri="{C3380CC4-5D6E-409C-BE32-E72D297353CC}">
              <c16:uniqueId val="{00000000-1D69-46D7-AA6A-5FD36EA95AFB}"/>
            </c:ext>
          </c:extLst>
        </c:ser>
        <c:ser>
          <c:idx val="1"/>
          <c:order val="1"/>
          <c:tx>
            <c:strRef>
              <c:f>'panel a'!$A$10</c:f>
              <c:strCache>
                <c:ptCount val="1"/>
                <c:pt idx="0">
                  <c:v>Mixed-ownership enterprises</c:v>
                </c:pt>
              </c:strCache>
            </c:strRef>
          </c:tx>
          <c:spPr>
            <a:solidFill>
              <a:srgbClr val="FFC000"/>
            </a:solidFill>
            <a:ln>
              <a:noFill/>
            </a:ln>
            <a:effectLst/>
          </c:spPr>
          <c:cat>
            <c:strRef>
              <c:f>'panel a'!$B$3:$AD$3</c:f>
              <c:strCache>
                <c:ptCount val="29"/>
                <c:pt idx="0">
                  <c:v>end-2010</c:v>
                </c:pt>
                <c:pt idx="2">
                  <c:v>end-2011</c:v>
                </c:pt>
                <c:pt idx="4">
                  <c:v>end-2012</c:v>
                </c:pt>
                <c:pt idx="6">
                  <c:v>end-2013</c:v>
                </c:pt>
                <c:pt idx="8">
                  <c:v>end-2014</c:v>
                </c:pt>
                <c:pt idx="10">
                  <c:v>end-2015</c:v>
                </c:pt>
                <c:pt idx="12">
                  <c:v>end-2016</c:v>
                </c:pt>
                <c:pt idx="14">
                  <c:v>end-2017</c:v>
                </c:pt>
                <c:pt idx="16">
                  <c:v>end-2018</c:v>
                </c:pt>
                <c:pt idx="18">
                  <c:v>end-2019</c:v>
                </c:pt>
                <c:pt idx="20">
                  <c:v>end-2020</c:v>
                </c:pt>
                <c:pt idx="21">
                  <c:v>mid-2021</c:v>
                </c:pt>
                <c:pt idx="22">
                  <c:v>end-2021</c:v>
                </c:pt>
                <c:pt idx="23">
                  <c:v>mid-2022</c:v>
                </c:pt>
                <c:pt idx="24">
                  <c:v>end-2022</c:v>
                </c:pt>
                <c:pt idx="25">
                  <c:v>mid-2023</c:v>
                </c:pt>
                <c:pt idx="26">
                  <c:v>end-2023</c:v>
                </c:pt>
                <c:pt idx="27">
                  <c:v>mid-2024</c:v>
                </c:pt>
                <c:pt idx="28">
                  <c:v>end-2024</c:v>
                </c:pt>
              </c:strCache>
            </c:strRef>
          </c:cat>
          <c:val>
            <c:numRef>
              <c:f>'panel a'!$B$10:$AD$10</c:f>
              <c:numCache>
                <c:formatCode>0.0%</c:formatCode>
                <c:ptCount val="29"/>
                <c:pt idx="0">
                  <c:v>0.14031603022507283</c:v>
                </c:pt>
                <c:pt idx="1">
                  <c:v>0.14003213661643843</c:v>
                </c:pt>
                <c:pt idx="2">
                  <c:v>0.13974824300780406</c:v>
                </c:pt>
                <c:pt idx="3">
                  <c:v>0.14996793492986943</c:v>
                </c:pt>
                <c:pt idx="4">
                  <c:v>0.16018762685193477</c:v>
                </c:pt>
                <c:pt idx="5">
                  <c:v>0.15897752698694334</c:v>
                </c:pt>
                <c:pt idx="6">
                  <c:v>0.15776742712195191</c:v>
                </c:pt>
                <c:pt idx="7">
                  <c:v>0.16438553866404804</c:v>
                </c:pt>
                <c:pt idx="8">
                  <c:v>0.17100365020614416</c:v>
                </c:pt>
                <c:pt idx="9">
                  <c:v>0.17652773867537291</c:v>
                </c:pt>
                <c:pt idx="10">
                  <c:v>0.18205182714460166</c:v>
                </c:pt>
                <c:pt idx="11">
                  <c:v>0.18162314017959891</c:v>
                </c:pt>
                <c:pt idx="12">
                  <c:v>0.18119445321459618</c:v>
                </c:pt>
                <c:pt idx="13">
                  <c:v>0.18605274130843732</c:v>
                </c:pt>
                <c:pt idx="14">
                  <c:v>0.19091102940227847</c:v>
                </c:pt>
                <c:pt idx="15">
                  <c:v>0.18170266776906013</c:v>
                </c:pt>
                <c:pt idx="16">
                  <c:v>0.1724943061358418</c:v>
                </c:pt>
                <c:pt idx="17">
                  <c:v>0.18087282456634923</c:v>
                </c:pt>
                <c:pt idx="18">
                  <c:v>0.18925134299685664</c:v>
                </c:pt>
                <c:pt idx="19">
                  <c:v>0.16886354430126449</c:v>
                </c:pt>
                <c:pt idx="20">
                  <c:v>0.14847574560567237</c:v>
                </c:pt>
                <c:pt idx="21">
                  <c:v>0.13396467025360498</c:v>
                </c:pt>
                <c:pt idx="22">
                  <c:v>0.14287028115775977</c:v>
                </c:pt>
                <c:pt idx="23">
                  <c:v>0.13872812783254199</c:v>
                </c:pt>
                <c:pt idx="24">
                  <c:v>0.1352151240682721</c:v>
                </c:pt>
                <c:pt idx="25">
                  <c:v>0.13510526643377563</c:v>
                </c:pt>
                <c:pt idx="26">
                  <c:v>0.13188243552881079</c:v>
                </c:pt>
                <c:pt idx="27">
                  <c:v>0.12917997564397327</c:v>
                </c:pt>
                <c:pt idx="28">
                  <c:v>0.14623426770303768</c:v>
                </c:pt>
              </c:numCache>
            </c:numRef>
          </c:val>
          <c:extLst>
            <c:ext xmlns:c16="http://schemas.microsoft.com/office/drawing/2014/chart" uri="{C3380CC4-5D6E-409C-BE32-E72D297353CC}">
              <c16:uniqueId val="{00000001-1D69-46D7-AA6A-5FD36EA95AFB}"/>
            </c:ext>
          </c:extLst>
        </c:ser>
        <c:ser>
          <c:idx val="2"/>
          <c:order val="2"/>
          <c:tx>
            <c:strRef>
              <c:f>'panel a'!$A$9</c:f>
              <c:strCache>
                <c:ptCount val="1"/>
                <c:pt idx="0">
                  <c:v>State-owned enterprises</c:v>
                </c:pt>
              </c:strCache>
            </c:strRef>
          </c:tx>
          <c:spPr>
            <a:solidFill>
              <a:srgbClr val="C00000"/>
            </a:solidFill>
            <a:ln>
              <a:noFill/>
            </a:ln>
            <a:effectLst/>
          </c:spPr>
          <c:cat>
            <c:strRef>
              <c:f>'panel a'!$B$3:$AD$3</c:f>
              <c:strCache>
                <c:ptCount val="29"/>
                <c:pt idx="0">
                  <c:v>end-2010</c:v>
                </c:pt>
                <c:pt idx="2">
                  <c:v>end-2011</c:v>
                </c:pt>
                <c:pt idx="4">
                  <c:v>end-2012</c:v>
                </c:pt>
                <c:pt idx="6">
                  <c:v>end-2013</c:v>
                </c:pt>
                <c:pt idx="8">
                  <c:v>end-2014</c:v>
                </c:pt>
                <c:pt idx="10">
                  <c:v>end-2015</c:v>
                </c:pt>
                <c:pt idx="12">
                  <c:v>end-2016</c:v>
                </c:pt>
                <c:pt idx="14">
                  <c:v>end-2017</c:v>
                </c:pt>
                <c:pt idx="16">
                  <c:v>end-2018</c:v>
                </c:pt>
                <c:pt idx="18">
                  <c:v>end-2019</c:v>
                </c:pt>
                <c:pt idx="20">
                  <c:v>end-2020</c:v>
                </c:pt>
                <c:pt idx="21">
                  <c:v>mid-2021</c:v>
                </c:pt>
                <c:pt idx="22">
                  <c:v>end-2021</c:v>
                </c:pt>
                <c:pt idx="23">
                  <c:v>mid-2022</c:v>
                </c:pt>
                <c:pt idx="24">
                  <c:v>end-2022</c:v>
                </c:pt>
                <c:pt idx="25">
                  <c:v>mid-2023</c:v>
                </c:pt>
                <c:pt idx="26">
                  <c:v>end-2023</c:v>
                </c:pt>
                <c:pt idx="27">
                  <c:v>mid-2024</c:v>
                </c:pt>
                <c:pt idx="28">
                  <c:v>end-2024</c:v>
                </c:pt>
              </c:strCache>
            </c:strRef>
          </c:cat>
          <c:val>
            <c:numRef>
              <c:f>'panel a'!$B$9:$AD$9</c:f>
              <c:numCache>
                <c:formatCode>0.0%</c:formatCode>
                <c:ptCount val="29"/>
                <c:pt idx="0">
                  <c:v>0.78127490302662495</c:v>
                </c:pt>
                <c:pt idx="1">
                  <c:v>0.77775707878014733</c:v>
                </c:pt>
                <c:pt idx="2">
                  <c:v>0.77423925453366982</c:v>
                </c:pt>
                <c:pt idx="3">
                  <c:v>0.75662854045215555</c:v>
                </c:pt>
                <c:pt idx="4">
                  <c:v>0.7390178263706414</c:v>
                </c:pt>
                <c:pt idx="5">
                  <c:v>0.71382852606297453</c:v>
                </c:pt>
                <c:pt idx="6">
                  <c:v>0.68863922575530767</c:v>
                </c:pt>
                <c:pt idx="7">
                  <c:v>0.66628511085526121</c:v>
                </c:pt>
                <c:pt idx="8">
                  <c:v>0.64393099595521464</c:v>
                </c:pt>
                <c:pt idx="9">
                  <c:v>0.64093482485608755</c:v>
                </c:pt>
                <c:pt idx="10">
                  <c:v>0.63793865375696057</c:v>
                </c:pt>
                <c:pt idx="11">
                  <c:v>0.62856756370644373</c:v>
                </c:pt>
                <c:pt idx="12">
                  <c:v>0.61919647365592689</c:v>
                </c:pt>
                <c:pt idx="13">
                  <c:v>0.56922778517759409</c:v>
                </c:pt>
                <c:pt idx="14">
                  <c:v>0.51925909669926129</c:v>
                </c:pt>
                <c:pt idx="15">
                  <c:v>0.52624842704829655</c:v>
                </c:pt>
                <c:pt idx="16">
                  <c:v>0.53323775739733181</c:v>
                </c:pt>
                <c:pt idx="17">
                  <c:v>0.49429817748157578</c:v>
                </c:pt>
                <c:pt idx="18">
                  <c:v>0.45535859756581976</c:v>
                </c:pt>
                <c:pt idx="19">
                  <c:v>0.38401211186208095</c:v>
                </c:pt>
                <c:pt idx="20">
                  <c:v>0.31266562615834209</c:v>
                </c:pt>
                <c:pt idx="21">
                  <c:v>0.31236701022830432</c:v>
                </c:pt>
                <c:pt idx="22">
                  <c:v>0.37871454750196853</c:v>
                </c:pt>
                <c:pt idx="23">
                  <c:v>0.41612826754240606</c:v>
                </c:pt>
                <c:pt idx="24">
                  <c:v>0.44748937911897535</c:v>
                </c:pt>
                <c:pt idx="25">
                  <c:v>0.48060250789576997</c:v>
                </c:pt>
                <c:pt idx="26">
                  <c:v>0.49970880194789863</c:v>
                </c:pt>
                <c:pt idx="27">
                  <c:v>0.5401394213095303</c:v>
                </c:pt>
                <c:pt idx="28">
                  <c:v>0.51023858532573463</c:v>
                </c:pt>
              </c:numCache>
            </c:numRef>
          </c:val>
          <c:extLst>
            <c:ext xmlns:c16="http://schemas.microsoft.com/office/drawing/2014/chart" uri="{C3380CC4-5D6E-409C-BE32-E72D297353CC}">
              <c16:uniqueId val="{00000002-1D69-46D7-AA6A-5FD36EA95AFB}"/>
            </c:ext>
          </c:extLst>
        </c:ser>
        <c:dLbls>
          <c:showLegendKey val="0"/>
          <c:showVal val="0"/>
          <c:showCatName val="0"/>
          <c:showSerName val="0"/>
          <c:showPercent val="0"/>
          <c:showBubbleSize val="0"/>
        </c:dLbls>
        <c:axId val="880042927"/>
        <c:axId val="880046671"/>
      </c:areaChart>
      <c:catAx>
        <c:axId val="8800429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046671"/>
        <c:crosses val="autoZero"/>
        <c:auto val="1"/>
        <c:lblAlgn val="ctr"/>
        <c:lblOffset val="100"/>
        <c:noMultiLvlLbl val="0"/>
      </c:catAx>
      <c:valAx>
        <c:axId val="8800466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04292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394811</xdr:colOff>
      <xdr:row>12</xdr:row>
      <xdr:rowOff>155649</xdr:rowOff>
    </xdr:from>
    <xdr:to>
      <xdr:col>9</xdr:col>
      <xdr:colOff>487421</xdr:colOff>
      <xdr:row>30</xdr:row>
      <xdr:rowOff>29245</xdr:rowOff>
    </xdr:to>
    <xdr:graphicFrame macro="">
      <xdr:nvGraphicFramePr>
        <xdr:cNvPr id="3" name="Chart 2">
          <a:extLst>
            <a:ext uri="{FF2B5EF4-FFF2-40B4-BE49-F238E27FC236}">
              <a16:creationId xmlns:a16="http://schemas.microsoft.com/office/drawing/2014/main" id="{4C64397B-1007-461A-B0A3-C529CA29BC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piie-my.sharepoint.com/Users/Tianlei.Huang/AppData/Local/Temp/28767ea7-1d39-4256-9802-27f8b74444c9_china-tracker-data%20(4).zip.4c9/china-tracker-mid-2023%20upd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2"/>
      <sheetName val="End-2020"/>
      <sheetName val="Mid-2021"/>
      <sheetName val="End-2021"/>
      <sheetName val="Q1 2022"/>
      <sheetName val="Mid-2022"/>
      <sheetName val="End-2022"/>
      <sheetName val="Mid-2023"/>
      <sheetName val="Rankings"/>
    </sheetNames>
    <sheetDataSet>
      <sheetData sheetId="0"/>
      <sheetData sheetId="1"/>
      <sheetData sheetId="2"/>
      <sheetData sheetId="3"/>
      <sheetData sheetId="4">
        <row r="2">
          <cell r="B2" t="str">
            <v>腾讯控股</v>
          </cell>
          <cell r="C2" t="str">
            <v>Tencent</v>
          </cell>
        </row>
        <row r="3">
          <cell r="B3" t="str">
            <v>贵州茅台</v>
          </cell>
          <cell r="C3" t="str">
            <v>Kweichow Moutai</v>
          </cell>
        </row>
        <row r="4">
          <cell r="B4" t="str">
            <v>阿里巴巴</v>
          </cell>
          <cell r="C4" t="str">
            <v>Alibaba</v>
          </cell>
        </row>
        <row r="5">
          <cell r="B5" t="str">
            <v>工商银行</v>
          </cell>
          <cell r="C5" t="str">
            <v>Industrial and Commercial Bank of China</v>
          </cell>
        </row>
        <row r="6">
          <cell r="B6" t="str">
            <v>建设银行</v>
          </cell>
          <cell r="C6" t="str">
            <v>China Construction Bank</v>
          </cell>
        </row>
        <row r="7">
          <cell r="B7" t="str">
            <v>招商银行</v>
          </cell>
          <cell r="C7" t="str">
            <v>China Merchants Bank</v>
          </cell>
        </row>
        <row r="8">
          <cell r="B8" t="str">
            <v>宁德时代</v>
          </cell>
          <cell r="C8" t="str">
            <v>CATL (Ningde Era)</v>
          </cell>
        </row>
        <row r="9">
          <cell r="B9" t="str">
            <v>农业银行</v>
          </cell>
          <cell r="C9" t="str">
            <v>Agricultural Bank of China</v>
          </cell>
        </row>
        <row r="10">
          <cell r="B10" t="str">
            <v>中国石油</v>
          </cell>
          <cell r="C10" t="str">
            <v>China Petroleum (PetroChina)</v>
          </cell>
        </row>
        <row r="11">
          <cell r="B11" t="str">
            <v>中国移动</v>
          </cell>
          <cell r="C11" t="str">
            <v>China Mobile</v>
          </cell>
        </row>
        <row r="12">
          <cell r="B12" t="str">
            <v>中国银行</v>
          </cell>
          <cell r="C12" t="str">
            <v>Bank of China</v>
          </cell>
        </row>
        <row r="13">
          <cell r="B13" t="str">
            <v>中国平安</v>
          </cell>
          <cell r="C13" t="str">
            <v>Ping An of China</v>
          </cell>
        </row>
        <row r="14">
          <cell r="B14" t="str">
            <v>美团</v>
          </cell>
          <cell r="C14" t="str">
            <v>Meituan</v>
          </cell>
        </row>
        <row r="15">
          <cell r="B15" t="str">
            <v>中国人寿</v>
          </cell>
          <cell r="C15" t="str">
            <v>China Life</v>
          </cell>
        </row>
        <row r="16">
          <cell r="B16" t="str">
            <v>比亚迪</v>
          </cell>
          <cell r="C16" t="str">
            <v>BYD</v>
          </cell>
        </row>
        <row r="17">
          <cell r="B17" t="str">
            <v>五粮液</v>
          </cell>
          <cell r="C17" t="str">
            <v>Wuliangye</v>
          </cell>
        </row>
        <row r="18">
          <cell r="B18" t="str">
            <v>京东</v>
          </cell>
          <cell r="C18" t="str">
            <v>JD.com</v>
          </cell>
        </row>
        <row r="19">
          <cell r="B19" t="str">
            <v>中国神华</v>
          </cell>
          <cell r="C19" t="str">
            <v>China Shenhua Energy</v>
          </cell>
        </row>
        <row r="20">
          <cell r="B20" t="str">
            <v>长江电力</v>
          </cell>
          <cell r="C20" t="str">
            <v>Yangtze Power</v>
          </cell>
        </row>
        <row r="21">
          <cell r="B21" t="str">
            <v>中国石化</v>
          </cell>
          <cell r="C21" t="str">
            <v>Sinopec</v>
          </cell>
        </row>
        <row r="22">
          <cell r="B22" t="str">
            <v>邮储银行</v>
          </cell>
          <cell r="C22" t="str">
            <v>China Postal Savings Bank</v>
          </cell>
        </row>
        <row r="23">
          <cell r="B23" t="str">
            <v>兴业银行</v>
          </cell>
          <cell r="C23" t="str">
            <v>Industrial Bank</v>
          </cell>
        </row>
        <row r="24">
          <cell r="B24" t="str">
            <v>网易</v>
          </cell>
          <cell r="C24" t="str">
            <v>NetEase</v>
          </cell>
        </row>
        <row r="25">
          <cell r="B25" t="str">
            <v>美的集团</v>
          </cell>
          <cell r="C25" t="str">
            <v>Midea Group</v>
          </cell>
        </row>
        <row r="26">
          <cell r="B26" t="str">
            <v>隆基股份</v>
          </cell>
          <cell r="C26" t="str">
            <v>LONGi Group</v>
          </cell>
        </row>
        <row r="27">
          <cell r="B27" t="str">
            <v>中国海洋石油</v>
          </cell>
          <cell r="C27" t="str">
            <v>China National Offshore Oil Corporation</v>
          </cell>
        </row>
        <row r="28">
          <cell r="B28" t="str">
            <v>海康威视</v>
          </cell>
          <cell r="C28" t="str">
            <v>Hikvision</v>
          </cell>
        </row>
        <row r="29">
          <cell r="B29" t="str">
            <v>迈瑞医疗</v>
          </cell>
          <cell r="C29" t="str">
            <v>Mindray</v>
          </cell>
        </row>
        <row r="30">
          <cell r="B30" t="str">
            <v>海天味业</v>
          </cell>
          <cell r="C30" t="str">
            <v>Haitian Flavouring &amp; Food</v>
          </cell>
        </row>
        <row r="31">
          <cell r="B31" t="str">
            <v>交通银行</v>
          </cell>
          <cell r="C31" t="str">
            <v>Bank of Communications</v>
          </cell>
        </row>
        <row r="32">
          <cell r="B32" t="str">
            <v>中国电信</v>
          </cell>
          <cell r="C32" t="str">
            <v>China Telecom</v>
          </cell>
        </row>
        <row r="33">
          <cell r="B33" t="str">
            <v>药明康德</v>
          </cell>
          <cell r="C33" t="str">
            <v>Wuxi Apptec</v>
          </cell>
        </row>
        <row r="34">
          <cell r="B34" t="str">
            <v>中国中免</v>
          </cell>
          <cell r="C34" t="str">
            <v>China Tourism Group Duty Free</v>
          </cell>
        </row>
        <row r="35">
          <cell r="B35" t="str">
            <v>拼多多</v>
          </cell>
          <cell r="C35" t="str">
            <v>Pinduoduo</v>
          </cell>
        </row>
        <row r="36">
          <cell r="B36" t="str">
            <v>山西汾酒</v>
          </cell>
          <cell r="C36" t="str">
            <v>Shanxi Fen Wine</v>
          </cell>
        </row>
        <row r="37">
          <cell r="B37" t="str">
            <v>牧原股份</v>
          </cell>
          <cell r="C37" t="str">
            <v>Muyuan Foods</v>
          </cell>
        </row>
        <row r="38">
          <cell r="B38" t="str">
            <v>平安银行</v>
          </cell>
          <cell r="C38" t="str">
            <v>Ping An Bank</v>
          </cell>
        </row>
        <row r="39">
          <cell r="B39" t="str">
            <v>中信证券</v>
          </cell>
          <cell r="C39" t="str">
            <v>CITIC Securities</v>
          </cell>
        </row>
        <row r="40">
          <cell r="B40" t="str">
            <v>百度</v>
          </cell>
          <cell r="C40" t="str">
            <v>Baidu</v>
          </cell>
        </row>
        <row r="41">
          <cell r="B41" t="str">
            <v>紫金矿业</v>
          </cell>
          <cell r="C41" t="str">
            <v>Zijin Mining</v>
          </cell>
        </row>
        <row r="42">
          <cell r="B42" t="str">
            <v>东方财富</v>
          </cell>
          <cell r="C42" t="str">
            <v>Eastmoney</v>
          </cell>
        </row>
        <row r="43">
          <cell r="B43" t="str">
            <v>泸州老窖</v>
          </cell>
          <cell r="C43" t="str">
            <v>Luzhou Laojiao</v>
          </cell>
        </row>
        <row r="44">
          <cell r="B44" t="str">
            <v>再鼎医药</v>
          </cell>
          <cell r="C44" t="str">
            <v>Zai Lab</v>
          </cell>
        </row>
        <row r="45">
          <cell r="B45" t="str">
            <v>万华化学</v>
          </cell>
          <cell r="C45" t="str">
            <v>Wanhua Chemical</v>
          </cell>
        </row>
        <row r="46">
          <cell r="B46" t="str">
            <v>宁波银行</v>
          </cell>
          <cell r="C46" t="str">
            <v>Bank of Ningbo</v>
          </cell>
        </row>
        <row r="47">
          <cell r="B47" t="str">
            <v>伊利股份</v>
          </cell>
          <cell r="C47" t="str">
            <v>Yili Group</v>
          </cell>
        </row>
        <row r="48">
          <cell r="B48" t="str">
            <v>恒瑞医药</v>
          </cell>
          <cell r="C48" t="str">
            <v>Hengrui Medicine</v>
          </cell>
        </row>
        <row r="49">
          <cell r="B49" t="str">
            <v>浦发银行</v>
          </cell>
          <cell r="C49" t="str">
            <v>Shanghai Pudong Development Bank</v>
          </cell>
        </row>
        <row r="50">
          <cell r="B50" t="str">
            <v>京沪高铁</v>
          </cell>
          <cell r="C50" t="str">
            <v>Beijing-Shanghai High-Speed Railway</v>
          </cell>
        </row>
        <row r="51">
          <cell r="B51" t="str">
            <v>中远海控</v>
          </cell>
          <cell r="C51" t="str">
            <v>COSCO Shipping Holdings</v>
          </cell>
        </row>
        <row r="52">
          <cell r="B52" t="str">
            <v>小米集团</v>
          </cell>
          <cell r="C52" t="str">
            <v>Xiaomi</v>
          </cell>
        </row>
        <row r="53">
          <cell r="B53" t="str">
            <v>中国建筑</v>
          </cell>
          <cell r="C53" t="str">
            <v>China State Construction Engineering Corporation</v>
          </cell>
        </row>
        <row r="54">
          <cell r="B54" t="str">
            <v>蔚来</v>
          </cell>
          <cell r="C54" t="str">
            <v>NIO</v>
          </cell>
        </row>
        <row r="55">
          <cell r="B55" t="str">
            <v>立讯精密</v>
          </cell>
          <cell r="C55" t="str">
            <v>Luxshare Precision</v>
          </cell>
        </row>
        <row r="56">
          <cell r="B56" t="str">
            <v>顺丰控股</v>
          </cell>
          <cell r="C56" t="str">
            <v>SF Holding</v>
          </cell>
        </row>
        <row r="57">
          <cell r="B57" t="str">
            <v>药明生物</v>
          </cell>
          <cell r="C57" t="str">
            <v>Wuxi Bio</v>
          </cell>
        </row>
        <row r="58">
          <cell r="B58" t="str">
            <v>中信银行</v>
          </cell>
          <cell r="C58" t="str">
            <v>CITIC Bank</v>
          </cell>
        </row>
        <row r="59">
          <cell r="B59" t="str">
            <v>智飞生物</v>
          </cell>
          <cell r="C59" t="str">
            <v>Zhifei Biological Products</v>
          </cell>
        </row>
        <row r="60">
          <cell r="B60" t="str">
            <v>安踏体育</v>
          </cell>
          <cell r="C60" t="str">
            <v>Anta Sports</v>
          </cell>
        </row>
        <row r="61">
          <cell r="B61" t="str">
            <v>万科</v>
          </cell>
          <cell r="C61" t="str">
            <v>Vanke</v>
          </cell>
        </row>
        <row r="62">
          <cell r="B62" t="str">
            <v>保利发展</v>
          </cell>
          <cell r="C62" t="str">
            <v>Poly Real Estate</v>
          </cell>
        </row>
        <row r="63">
          <cell r="B63" t="str">
            <v>华润置地</v>
          </cell>
          <cell r="C63" t="str">
            <v>China Resources Land</v>
          </cell>
        </row>
        <row r="64">
          <cell r="B64" t="str">
            <v>快手</v>
          </cell>
          <cell r="C64" t="str">
            <v>Kuaishou Technology</v>
          </cell>
        </row>
        <row r="65">
          <cell r="B65" t="str">
            <v>中国海外发展</v>
          </cell>
          <cell r="C65" t="str">
            <v>China Overseas Land and Investment</v>
          </cell>
        </row>
        <row r="66">
          <cell r="B66" t="str">
            <v>中信股份</v>
          </cell>
          <cell r="C66" t="str">
            <v>CITIC Ltd</v>
          </cell>
        </row>
        <row r="67">
          <cell r="B67" t="str">
            <v>海尔智家</v>
          </cell>
          <cell r="C67" t="str">
            <v>Haier Smart Home</v>
          </cell>
        </row>
        <row r="68">
          <cell r="B68" t="str">
            <v>洋河股份</v>
          </cell>
          <cell r="C68" t="str">
            <v>Yanghe Brewery</v>
          </cell>
        </row>
        <row r="69">
          <cell r="B69" t="str">
            <v>海螺水泥</v>
          </cell>
          <cell r="C69" t="str">
            <v>Anhui Conch Cement</v>
          </cell>
        </row>
        <row r="70">
          <cell r="B70" t="str">
            <v>中国太保</v>
          </cell>
          <cell r="C70" t="str">
            <v>China Pacific Insurance</v>
          </cell>
        </row>
        <row r="71">
          <cell r="B71" t="str">
            <v>长城汽车</v>
          </cell>
          <cell r="C71" t="str">
            <v>Great Wall Motor</v>
          </cell>
        </row>
        <row r="72">
          <cell r="B72" t="str">
            <v>上汽集团</v>
          </cell>
          <cell r="C72" t="str">
            <v>SAIC Motor</v>
          </cell>
        </row>
        <row r="73">
          <cell r="B73" t="str">
            <v>龙湖集团</v>
          </cell>
          <cell r="C73" t="str">
            <v>Longfor Group</v>
          </cell>
        </row>
        <row r="74">
          <cell r="B74" t="str">
            <v>恩捷股份</v>
          </cell>
          <cell r="C74" t="str">
            <v>Yunnan Energy New Material</v>
          </cell>
        </row>
        <row r="75">
          <cell r="B75" t="str">
            <v>通威股份</v>
          </cell>
          <cell r="C75" t="str">
            <v>Tongwei</v>
          </cell>
        </row>
        <row r="76">
          <cell r="B76" t="str">
            <v>片仔癀</v>
          </cell>
          <cell r="C76" t="str">
            <v>Zhangzhou Pientzehuang Pharmaceutical</v>
          </cell>
        </row>
        <row r="77">
          <cell r="B77" t="str">
            <v>格力电器</v>
          </cell>
          <cell r="C77" t="str">
            <v>Gree Electric</v>
          </cell>
        </row>
        <row r="78">
          <cell r="B78" t="str">
            <v>龙源电力</v>
          </cell>
          <cell r="C78" t="str">
            <v xml:space="preserve">China Longyuan Power Group Corporation </v>
          </cell>
        </row>
        <row r="79">
          <cell r="B79" t="str">
            <v>中国人保</v>
          </cell>
          <cell r="C79" t="str">
            <v>People's Insurance Company of China</v>
          </cell>
        </row>
        <row r="80">
          <cell r="B80" t="str">
            <v>三峡能源</v>
          </cell>
          <cell r="C80" t="str">
            <v>China Three Gorges Renewables Group</v>
          </cell>
        </row>
        <row r="81">
          <cell r="B81" t="str">
            <v>国电南瑞</v>
          </cell>
          <cell r="C81" t="str">
            <v>Nari Technology</v>
          </cell>
        </row>
        <row r="82">
          <cell r="B82" t="str">
            <v>中芯国际</v>
          </cell>
          <cell r="C82" t="str">
            <v>Semiconductor Manufacturing International Corp. (SMIC)</v>
          </cell>
        </row>
        <row r="83">
          <cell r="B83" t="str">
            <v>赣锋锂业</v>
          </cell>
          <cell r="C83" t="str">
            <v xml:space="preserve">Ganfeng Lithium </v>
          </cell>
        </row>
        <row r="84">
          <cell r="B84" t="str">
            <v>爱尔眼科</v>
          </cell>
          <cell r="C84" t="str">
            <v>Aier Ophthalmology</v>
          </cell>
        </row>
        <row r="85">
          <cell r="B85" t="str">
            <v>农夫山泉</v>
          </cell>
          <cell r="C85" t="str">
            <v>Nongfu Spring</v>
          </cell>
        </row>
        <row r="86">
          <cell r="B86" t="str">
            <v>韦尔股份</v>
          </cell>
          <cell r="C86" t="str">
            <v>Willsemi</v>
          </cell>
        </row>
        <row r="87">
          <cell r="B87" t="str">
            <v>理想汽车</v>
          </cell>
          <cell r="C87" t="str">
            <v>Li Auto</v>
          </cell>
        </row>
        <row r="88">
          <cell r="B88" t="str">
            <v>万泰生物</v>
          </cell>
          <cell r="C88" t="str">
            <v>Beijing Wantai Biological</v>
          </cell>
        </row>
        <row r="89">
          <cell r="B89" t="str">
            <v>光大银行</v>
          </cell>
          <cell r="C89" t="str">
            <v xml:space="preserve">China Everbright Bank </v>
          </cell>
        </row>
        <row r="90">
          <cell r="B90" t="str">
            <v>京东方</v>
          </cell>
          <cell r="C90" t="str">
            <v>BOE Technology</v>
          </cell>
        </row>
        <row r="91">
          <cell r="B91" t="str">
            <v>盐湖股份</v>
          </cell>
          <cell r="C91" t="str">
            <v>Qinghai Salt Lake Potash</v>
          </cell>
        </row>
        <row r="92">
          <cell r="B92" t="str">
            <v>陕西煤业</v>
          </cell>
          <cell r="C92" t="str">
            <v>Shaanxi Coal Industry</v>
          </cell>
        </row>
        <row r="93">
          <cell r="B93" t="str">
            <v>阳光电源</v>
          </cell>
          <cell r="C93" t="str">
            <v>Sungrow Power Supply</v>
          </cell>
        </row>
        <row r="94">
          <cell r="B94" t="str">
            <v>中信建投</v>
          </cell>
          <cell r="C94" t="str">
            <v>China Securities</v>
          </cell>
        </row>
        <row r="95">
          <cell r="B95" t="str">
            <v>民生银行</v>
          </cell>
          <cell r="C95" t="str">
            <v>China Minsheng Bank</v>
          </cell>
        </row>
        <row r="96">
          <cell r="B96" t="str">
            <v>亿纬锂能</v>
          </cell>
          <cell r="C96" t="str">
            <v>Eve Energy</v>
          </cell>
        </row>
        <row r="97">
          <cell r="B97" t="str">
            <v>中国核电</v>
          </cell>
          <cell r="C97" t="str">
            <v>China Nuclear Power</v>
          </cell>
        </row>
        <row r="98">
          <cell r="B98" t="str">
            <v>兖矿能源</v>
          </cell>
          <cell r="C98" t="str">
            <v>Yanzhou Coal Industry</v>
          </cell>
        </row>
        <row r="99">
          <cell r="B99" t="str">
            <v>宝钢股份</v>
          </cell>
          <cell r="C99" t="str">
            <v>Bao Steel</v>
          </cell>
        </row>
        <row r="100">
          <cell r="B100" t="str">
            <v>汇川技术</v>
          </cell>
          <cell r="C100" t="str">
            <v>Inovance</v>
          </cell>
        </row>
        <row r="101">
          <cell r="B101" t="str">
            <v>小鹏汽车</v>
          </cell>
          <cell r="C101" t="str">
            <v>XPENG</v>
          </cell>
        </row>
      </sheetData>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6B579-42C2-4F60-B16B-D7A592CFA723}">
  <dimension ref="A1:AD20"/>
  <sheetViews>
    <sheetView zoomScale="50" zoomScaleNormal="50" workbookViewId="0">
      <pane xSplit="1" ySplit="3" topLeftCell="B4" activePane="bottomRight" state="frozen"/>
      <selection pane="topRight" activeCell="B1" sqref="B1"/>
      <selection pane="bottomLeft" activeCell="A4" sqref="A4"/>
      <selection pane="bottomRight" activeCell="U18" sqref="U18"/>
    </sheetView>
  </sheetViews>
  <sheetFormatPr defaultRowHeight="14.5"/>
  <cols>
    <col min="1" max="1" width="18.453125" bestFit="1" customWidth="1"/>
    <col min="2" max="2" width="8.7265625" customWidth="1"/>
    <col min="3" max="3" width="8.7265625" style="67" customWidth="1"/>
    <col min="4" max="28" width="8.7265625" customWidth="1"/>
  </cols>
  <sheetData>
    <row r="1" spans="1:30">
      <c r="A1" s="7" t="s">
        <v>0</v>
      </c>
      <c r="B1" s="7"/>
      <c r="C1" s="68"/>
      <c r="D1" s="7"/>
      <c r="E1" s="7"/>
      <c r="F1" s="7"/>
      <c r="G1" s="7"/>
      <c r="H1" s="7"/>
      <c r="I1" s="7"/>
      <c r="J1" s="7"/>
      <c r="K1" s="7"/>
      <c r="L1" s="7"/>
      <c r="M1" s="7"/>
      <c r="N1" s="7"/>
      <c r="O1" s="7"/>
      <c r="P1" s="7"/>
      <c r="Q1" s="7"/>
      <c r="R1" s="7"/>
      <c r="S1" s="7"/>
      <c r="T1" s="7"/>
      <c r="U1" s="7"/>
      <c r="V1" s="7"/>
    </row>
    <row r="3" spans="1:30">
      <c r="A3" s="66" t="s">
        <v>1</v>
      </c>
      <c r="B3" s="5" t="s">
        <v>1015</v>
      </c>
      <c r="C3" s="69"/>
      <c r="D3" s="5" t="s">
        <v>1016</v>
      </c>
      <c r="E3" s="5"/>
      <c r="F3" s="5" t="s">
        <v>1017</v>
      </c>
      <c r="G3" s="5"/>
      <c r="H3" t="s">
        <v>1018</v>
      </c>
      <c r="J3" t="s">
        <v>1019</v>
      </c>
      <c r="L3" t="s">
        <v>1020</v>
      </c>
      <c r="N3" t="s">
        <v>1021</v>
      </c>
      <c r="P3" t="s">
        <v>1022</v>
      </c>
      <c r="R3" t="s">
        <v>830</v>
      </c>
      <c r="S3" s="1"/>
      <c r="T3" s="1" t="s">
        <v>829</v>
      </c>
      <c r="U3" s="1"/>
      <c r="V3" s="1" t="s">
        <v>13</v>
      </c>
      <c r="W3" s="1" t="s">
        <v>2</v>
      </c>
      <c r="X3" s="1" t="s">
        <v>3</v>
      </c>
      <c r="Y3" s="1" t="s">
        <v>4</v>
      </c>
      <c r="Z3" s="1" t="s">
        <v>1041</v>
      </c>
      <c r="AA3" s="1" t="s">
        <v>1055</v>
      </c>
      <c r="AB3" t="s">
        <v>1062</v>
      </c>
      <c r="AC3" s="1" t="s">
        <v>1252</v>
      </c>
      <c r="AD3" s="1" t="s">
        <v>1384</v>
      </c>
    </row>
    <row r="4" spans="1:30" s="95" customFormat="1">
      <c r="A4" s="92" t="s">
        <v>5</v>
      </c>
      <c r="B4" s="93">
        <v>2368.4458517553485</v>
      </c>
      <c r="C4" s="94"/>
      <c r="D4" s="93">
        <v>2110.6374498806526</v>
      </c>
      <c r="F4" s="93">
        <v>2254.1070806159632</v>
      </c>
      <c r="H4" s="93">
        <v>2019.3397053059052</v>
      </c>
      <c r="J4" s="93">
        <v>2825.9994227988445</v>
      </c>
      <c r="L4" s="93">
        <v>2674.5009878644714</v>
      </c>
      <c r="N4" s="93">
        <v>2437.5964487952779</v>
      </c>
      <c r="O4" s="92"/>
      <c r="P4" s="93">
        <v>2919.4709785438117</v>
      </c>
      <c r="Q4" s="92"/>
      <c r="R4" s="96">
        <v>2503.3450894313842</v>
      </c>
      <c r="S4" s="96"/>
      <c r="T4" s="96">
        <v>2670.3534510935724</v>
      </c>
      <c r="U4" s="96"/>
      <c r="V4" s="96">
        <f>'End-2020'!I2</f>
        <v>2545.0917876468202</v>
      </c>
      <c r="W4" s="95">
        <f>'Mid-2021'!I2</f>
        <v>2677.1810999420441</v>
      </c>
      <c r="X4" s="95">
        <f>'End-2021'!I2</f>
        <v>2709.0534829765124</v>
      </c>
      <c r="Y4" s="95">
        <f>'Mid-2022'!I2</f>
        <v>2725.7598613166547</v>
      </c>
      <c r="Z4" s="95">
        <f>'End-2022'!J2</f>
        <v>2568.4968614189079</v>
      </c>
      <c r="AA4" s="95">
        <f>'Mid-2023'!J2</f>
        <v>2723.2109787246472</v>
      </c>
      <c r="AB4" s="91">
        <f>'End-2023'!J2</f>
        <v>2705.6111444159874</v>
      </c>
      <c r="AC4" s="95">
        <f>'Mid-2024'!J2</f>
        <v>3220.6797970657099</v>
      </c>
      <c r="AD4" s="95">
        <f>'End-2024'!J2</f>
        <v>3382.0145041003971</v>
      </c>
    </row>
    <row r="5" spans="1:30" s="95" customFormat="1">
      <c r="A5" s="92" t="s">
        <v>6</v>
      </c>
      <c r="B5" s="93">
        <v>425.3700182021928</v>
      </c>
      <c r="C5" s="94"/>
      <c r="D5" s="93">
        <v>380.96476447057529</v>
      </c>
      <c r="F5" s="93">
        <v>488.59452509731562</v>
      </c>
      <c r="H5" s="93">
        <v>462.63125578111578</v>
      </c>
      <c r="J5" s="93">
        <v>750.47826524050311</v>
      </c>
      <c r="L5" s="93">
        <v>763.23607085621995</v>
      </c>
      <c r="N5" s="93">
        <v>713.30986930447625</v>
      </c>
      <c r="O5" s="92"/>
      <c r="P5" s="93">
        <v>1073.3739926114024</v>
      </c>
      <c r="Q5" s="92"/>
      <c r="R5" s="96">
        <v>809.79407071183164</v>
      </c>
      <c r="S5" s="96"/>
      <c r="T5" s="96">
        <v>1109.8241684625295</v>
      </c>
      <c r="U5" s="96"/>
      <c r="V5" s="96">
        <f>'End-2020'!I3</f>
        <v>1208.5895256498857</v>
      </c>
      <c r="W5" s="95">
        <f>'Mid-2021'!I3</f>
        <v>1148.1612062707559</v>
      </c>
      <c r="X5" s="95">
        <f>'End-2021'!I3</f>
        <v>1021.9919866750057</v>
      </c>
      <c r="Y5" s="95">
        <f>'Mid-2022'!I3</f>
        <v>908.70914565546548</v>
      </c>
      <c r="Z5" s="95">
        <f>'End-2022'!J3</f>
        <v>776.10696028025166</v>
      </c>
      <c r="AA5" s="95">
        <f>'Mid-2023'!J3</f>
        <v>765.53937774242445</v>
      </c>
      <c r="AB5" s="91">
        <f>'End-2023'!J3</f>
        <v>714.06104100739265</v>
      </c>
      <c r="AC5" s="95">
        <f>'Mid-2024'!J3</f>
        <v>770.25916148335818</v>
      </c>
      <c r="AD5" s="95">
        <f>'End-2024'!J3</f>
        <v>969.28462211936437</v>
      </c>
    </row>
    <row r="6" spans="1:30" s="95" customFormat="1">
      <c r="A6" s="92" t="s">
        <v>7</v>
      </c>
      <c r="B6" s="93">
        <v>237.69818812891774</v>
      </c>
      <c r="C6" s="94"/>
      <c r="D6" s="93">
        <v>234.47688525720747</v>
      </c>
      <c r="F6" s="93">
        <v>307.43737630020183</v>
      </c>
      <c r="H6" s="93">
        <v>450.39134094575883</v>
      </c>
      <c r="J6" s="93">
        <v>812.1904154532084</v>
      </c>
      <c r="L6" s="93">
        <v>754.67387627086055</v>
      </c>
      <c r="N6" s="93">
        <v>785.80287276975628</v>
      </c>
      <c r="O6" s="92"/>
      <c r="P6" s="93">
        <v>1629.5331385434181</v>
      </c>
      <c r="Q6" s="92"/>
      <c r="R6" s="96">
        <v>1381.4741801609377</v>
      </c>
      <c r="S6" s="96"/>
      <c r="T6" s="96">
        <v>2084.1092641621449</v>
      </c>
      <c r="U6" s="96"/>
      <c r="V6" s="96">
        <f>'End-2020'!I4</f>
        <v>4386.2981878650844</v>
      </c>
      <c r="W6" s="95">
        <f>'Mid-2021'!I4</f>
        <v>4745.2845918880366</v>
      </c>
      <c r="X6" s="95">
        <f>'End-2021'!I4</f>
        <v>3422.2405629174605</v>
      </c>
      <c r="Y6" s="95">
        <f>'Mid-2022'!I4</f>
        <v>2915.818666140312</v>
      </c>
      <c r="Z6" s="95">
        <f>'End-2022'!J4</f>
        <v>2395.190196375208</v>
      </c>
      <c r="AA6" s="95">
        <f>'Mid-2023'!J4</f>
        <v>2177.4934395707969</v>
      </c>
      <c r="AB6" s="91">
        <f>'End-2023'!J4</f>
        <v>1994.7034146647766</v>
      </c>
      <c r="AC6" s="95">
        <f>'Mid-2024'!J4</f>
        <v>1971.7433971608648</v>
      </c>
      <c r="AD6" s="95">
        <f>'End-2024'!J4</f>
        <v>2277.0010481806721</v>
      </c>
    </row>
    <row r="7" spans="1:30" s="95" customFormat="1">
      <c r="A7" s="92" t="s">
        <v>8</v>
      </c>
      <c r="B7" s="93">
        <v>3031.514058086459</v>
      </c>
      <c r="C7" s="94"/>
      <c r="D7" s="93">
        <v>2726.0790996084352</v>
      </c>
      <c r="F7" s="93">
        <v>3050.1389820134805</v>
      </c>
      <c r="H7" s="93">
        <v>2932.36230203278</v>
      </c>
      <c r="J7" s="96">
        <f>SUM(J4:J6)</f>
        <v>4388.6681034925559</v>
      </c>
      <c r="L7" s="96">
        <f>SUM(L4:L6)</f>
        <v>4192.4109349915525</v>
      </c>
      <c r="N7" s="96">
        <f>SUM(N4:N6)</f>
        <v>3936.7091908695102</v>
      </c>
      <c r="O7" s="92"/>
      <c r="P7" s="96">
        <f>SUM(P4:P6)</f>
        <v>5622.3781096986322</v>
      </c>
      <c r="Q7" s="92"/>
      <c r="R7" s="96">
        <f>SUM(R4:R6)</f>
        <v>4694.613340304154</v>
      </c>
      <c r="S7" s="96"/>
      <c r="T7" s="96">
        <f>SUM(T4:T6)</f>
        <v>5864.2868837182468</v>
      </c>
      <c r="U7" s="96"/>
      <c r="V7" s="96">
        <f>SUM(V4:V6)</f>
        <v>8139.9795011617898</v>
      </c>
      <c r="W7" s="96">
        <f>SUM(W4:W6)</f>
        <v>8570.6268981008361</v>
      </c>
      <c r="X7" s="96">
        <f>SUM(X4:X6)</f>
        <v>7153.286032568978</v>
      </c>
      <c r="Y7" s="96">
        <f>SUM(Y4:Y6)</f>
        <v>6550.2876731124325</v>
      </c>
      <c r="Z7" s="95">
        <f>'End-2022'!J5</f>
        <v>5739.7940180743681</v>
      </c>
      <c r="AA7" s="95">
        <f>'Mid-2023'!J5</f>
        <v>5666.2437960378684</v>
      </c>
      <c r="AB7" s="91">
        <f>'End-2023'!J5</f>
        <v>5414.3756000881567</v>
      </c>
      <c r="AC7" s="95">
        <f>'Mid-2024'!J5</f>
        <v>5962.6823557099324</v>
      </c>
      <c r="AD7" s="95">
        <f>'End-2024'!J5</f>
        <v>6628.3001744004332</v>
      </c>
    </row>
    <row r="8" spans="1:30">
      <c r="A8" s="3" t="s">
        <v>9</v>
      </c>
      <c r="O8" s="3"/>
      <c r="Q8" s="3"/>
      <c r="R8" s="9"/>
      <c r="S8" s="9"/>
      <c r="T8" s="9"/>
      <c r="U8" s="9"/>
      <c r="V8" s="9"/>
      <c r="W8" s="6"/>
      <c r="X8" s="6"/>
      <c r="Y8" s="6"/>
    </row>
    <row r="9" spans="1:30">
      <c r="A9" s="4" t="s">
        <v>10</v>
      </c>
      <c r="B9" s="75">
        <f>B4/$B$7</f>
        <v>0.78127490302662495</v>
      </c>
      <c r="C9" s="74">
        <f>AVERAGE(B9,D9)</f>
        <v>0.77775707878014733</v>
      </c>
      <c r="D9" s="75">
        <f>D4/$D$7</f>
        <v>0.77423925453366982</v>
      </c>
      <c r="E9" s="74">
        <f>AVERAGE(D9,F9)</f>
        <v>0.75662854045215555</v>
      </c>
      <c r="F9" s="75">
        <f>F4/$F$7</f>
        <v>0.7390178263706414</v>
      </c>
      <c r="G9" s="74">
        <f>AVERAGE(F9,H9)</f>
        <v>0.71382852606297453</v>
      </c>
      <c r="H9" s="75">
        <f>H4/$H$7</f>
        <v>0.68863922575530767</v>
      </c>
      <c r="I9" s="74">
        <f>AVERAGE(H9,J9)</f>
        <v>0.66628511085526121</v>
      </c>
      <c r="J9" s="75">
        <f>J4/$J$7</f>
        <v>0.64393099595521464</v>
      </c>
      <c r="K9" s="74">
        <f>AVERAGE(J9,L9)</f>
        <v>0.64093482485608755</v>
      </c>
      <c r="L9" s="75">
        <f>L4/$L$7</f>
        <v>0.63793865375696057</v>
      </c>
      <c r="M9" s="74">
        <f>$L9+($N9-$L9)*2/4</f>
        <v>0.62856756370644373</v>
      </c>
      <c r="N9" s="73">
        <f>N4/$N$7</f>
        <v>0.61919647365592689</v>
      </c>
      <c r="O9" s="74">
        <f>$N9+($P9-$N9)*2/4</f>
        <v>0.56922778517759409</v>
      </c>
      <c r="P9" s="73">
        <f>P4/$P$7</f>
        <v>0.51925909669926129</v>
      </c>
      <c r="Q9" s="97">
        <f>$P9+($R9-$P9)*2/4</f>
        <v>0.52624842704829655</v>
      </c>
      <c r="R9" s="73">
        <f>R4/$R$7</f>
        <v>0.53323775739733181</v>
      </c>
      <c r="S9" s="74">
        <f>$R9+($T9-$R9)*2/4</f>
        <v>0.49429817748157578</v>
      </c>
      <c r="T9" s="73">
        <f>T4/$T$7</f>
        <v>0.45535859756581976</v>
      </c>
      <c r="U9" s="74">
        <f>$T9+($V9-$T9)*2/4</f>
        <v>0.38401211186208095</v>
      </c>
      <c r="V9" s="73">
        <f>V4/$V$7</f>
        <v>0.31266562615834209</v>
      </c>
      <c r="W9" s="73">
        <f>W4/$W$7</f>
        <v>0.31236701022830432</v>
      </c>
      <c r="X9" s="73">
        <f>X4/$X$7</f>
        <v>0.37871454750196853</v>
      </c>
      <c r="Y9" s="73">
        <f>Y4/$Y$7</f>
        <v>0.41612826754240606</v>
      </c>
      <c r="Z9" s="73">
        <f>Z4/$Z$7</f>
        <v>0.44748937911897535</v>
      </c>
      <c r="AA9" s="73">
        <f>AA4/$AA$7</f>
        <v>0.48060250789576997</v>
      </c>
      <c r="AB9" s="73">
        <f>AB4/$AB$7</f>
        <v>0.49970880194789863</v>
      </c>
      <c r="AC9" s="73">
        <f>AC4/$AC$7</f>
        <v>0.5401394213095303</v>
      </c>
      <c r="AD9" s="73">
        <f>AD4/AD7</f>
        <v>0.51023858532573463</v>
      </c>
    </row>
    <row r="10" spans="1:30">
      <c r="A10" s="4" t="s">
        <v>11</v>
      </c>
      <c r="B10" s="75">
        <f t="shared" ref="B10:B11" si="0">B5/$B$7</f>
        <v>0.14031603022507283</v>
      </c>
      <c r="C10" s="74">
        <f t="shared" ref="C10:C11" si="1">AVERAGE(B10,D10)</f>
        <v>0.14003213661643843</v>
      </c>
      <c r="D10" s="75">
        <f t="shared" ref="D10:D11" si="2">D5/$D$7</f>
        <v>0.13974824300780406</v>
      </c>
      <c r="E10" s="74">
        <f t="shared" ref="E10:E11" si="3">AVERAGE(D10,F10)</f>
        <v>0.14996793492986943</v>
      </c>
      <c r="F10" s="75">
        <f t="shared" ref="F10:F11" si="4">F5/$F$7</f>
        <v>0.16018762685193477</v>
      </c>
      <c r="G10" s="74">
        <f t="shared" ref="G10:G11" si="5">AVERAGE(F10,H10)</f>
        <v>0.15897752698694334</v>
      </c>
      <c r="H10" s="75">
        <f t="shared" ref="H10:H11" si="6">H5/$H$7</f>
        <v>0.15776742712195191</v>
      </c>
      <c r="I10" s="74">
        <f t="shared" ref="I10:I11" si="7">AVERAGE(H10,J10)</f>
        <v>0.16438553866404804</v>
      </c>
      <c r="J10" s="75">
        <f t="shared" ref="J10:J11" si="8">J5/$J$7</f>
        <v>0.17100365020614416</v>
      </c>
      <c r="K10" s="74">
        <f t="shared" ref="K10:K11" si="9">AVERAGE(J10,L10)</f>
        <v>0.17652773867537291</v>
      </c>
      <c r="L10" s="75">
        <f t="shared" ref="L10:L11" si="10">L5/$L$7</f>
        <v>0.18205182714460166</v>
      </c>
      <c r="M10" s="74">
        <f>$L10+($N10-$L10)*2/4</f>
        <v>0.18162314017959891</v>
      </c>
      <c r="N10" s="73">
        <f t="shared" ref="N10:N11" si="11">N5/$N$7</f>
        <v>0.18119445321459618</v>
      </c>
      <c r="O10" s="74">
        <f>$N10+($P10-$N10)*2/4</f>
        <v>0.18605274130843732</v>
      </c>
      <c r="P10" s="73">
        <f t="shared" ref="P10:P11" si="12">P5/$P$7</f>
        <v>0.19091102940227847</v>
      </c>
      <c r="Q10" s="97">
        <f>$P10+($R10-$P10)*2/4</f>
        <v>0.18170266776906013</v>
      </c>
      <c r="R10" s="73">
        <f t="shared" ref="R10:R11" si="13">R5/$R$7</f>
        <v>0.1724943061358418</v>
      </c>
      <c r="S10" s="74">
        <f>$R10+($T10-$R10)*2/4</f>
        <v>0.18087282456634923</v>
      </c>
      <c r="T10" s="73">
        <f t="shared" ref="T10:T11" si="14">T5/$T$7</f>
        <v>0.18925134299685664</v>
      </c>
      <c r="U10" s="74">
        <f>$T10+($V10-$T10)*2/4</f>
        <v>0.16886354430126449</v>
      </c>
      <c r="V10" s="73">
        <f t="shared" ref="V10:V11" si="15">V5/$V$7</f>
        <v>0.14847574560567237</v>
      </c>
      <c r="W10" s="73">
        <f t="shared" ref="W10:W11" si="16">W5/$W$7</f>
        <v>0.13396467025360498</v>
      </c>
      <c r="X10" s="73">
        <f t="shared" ref="X10:X11" si="17">X5/$X$7</f>
        <v>0.14287028115775977</v>
      </c>
      <c r="Y10" s="73">
        <f t="shared" ref="Y10:Y11" si="18">Y5/$Y$7</f>
        <v>0.13872812783254199</v>
      </c>
      <c r="Z10" s="73">
        <f t="shared" ref="Z10:Z11" si="19">Z5/$Z$7</f>
        <v>0.1352151240682721</v>
      </c>
      <c r="AA10" s="73">
        <f t="shared" ref="AA10:AA11" si="20">AA5/$AA$7</f>
        <v>0.13510526643377563</v>
      </c>
      <c r="AB10" s="73">
        <f>AB5/$AB$7</f>
        <v>0.13188243552881079</v>
      </c>
      <c r="AC10" s="73">
        <f>AC5/$AC$7</f>
        <v>0.12917997564397327</v>
      </c>
      <c r="AD10" s="73">
        <f>AD5/AD7</f>
        <v>0.14623426770303768</v>
      </c>
    </row>
    <row r="11" spans="1:30">
      <c r="A11" s="4" t="s">
        <v>12</v>
      </c>
      <c r="B11" s="75">
        <f t="shared" si="0"/>
        <v>7.8409066748302225E-2</v>
      </c>
      <c r="C11" s="74">
        <f t="shared" si="1"/>
        <v>8.2210784603414216E-2</v>
      </c>
      <c r="D11" s="75">
        <f t="shared" si="2"/>
        <v>8.6012502458526222E-2</v>
      </c>
      <c r="E11" s="74">
        <f t="shared" si="3"/>
        <v>9.3403524617975048E-2</v>
      </c>
      <c r="F11" s="75">
        <f t="shared" si="4"/>
        <v>0.10079454677742389</v>
      </c>
      <c r="G11" s="74">
        <f t="shared" si="5"/>
        <v>0.12719394695008213</v>
      </c>
      <c r="H11" s="75">
        <f t="shared" si="6"/>
        <v>0.15359334712274036</v>
      </c>
      <c r="I11" s="74">
        <f t="shared" si="7"/>
        <v>0.16932935048069081</v>
      </c>
      <c r="J11" s="75">
        <f t="shared" si="8"/>
        <v>0.18506535383864123</v>
      </c>
      <c r="K11" s="74">
        <f t="shared" si="9"/>
        <v>0.18253743646853943</v>
      </c>
      <c r="L11" s="75">
        <f t="shared" si="10"/>
        <v>0.1800095190984376</v>
      </c>
      <c r="M11" s="74">
        <f>$L11+($N11-$L11)*2/4</f>
        <v>0.1898092961139573</v>
      </c>
      <c r="N11" s="73">
        <f t="shared" si="11"/>
        <v>0.19960907312947701</v>
      </c>
      <c r="O11" s="74">
        <f>$N11+($P11-$N11)*2/4</f>
        <v>0.24471947351396864</v>
      </c>
      <c r="P11" s="73">
        <f t="shared" si="12"/>
        <v>0.28982987389846027</v>
      </c>
      <c r="Q11" s="97">
        <f>$P11+($R11-$P11)*2/4</f>
        <v>0.29204890518264326</v>
      </c>
      <c r="R11" s="73">
        <f t="shared" si="13"/>
        <v>0.29426793646682625</v>
      </c>
      <c r="S11" s="74">
        <f>$R11+($T11-$R11)*2/4</f>
        <v>0.32482899795207493</v>
      </c>
      <c r="T11" s="73">
        <f t="shared" si="14"/>
        <v>0.3553900594373236</v>
      </c>
      <c r="U11" s="74">
        <f>$T11+($V11-$T11)*2/4</f>
        <v>0.44712434383665461</v>
      </c>
      <c r="V11" s="73">
        <f t="shared" si="15"/>
        <v>0.53885862823598563</v>
      </c>
      <c r="W11" s="73">
        <f t="shared" si="16"/>
        <v>0.5536683195180907</v>
      </c>
      <c r="X11" s="73">
        <f t="shared" si="17"/>
        <v>0.47841517134027178</v>
      </c>
      <c r="Y11" s="73">
        <f t="shared" si="18"/>
        <v>0.44514360462505193</v>
      </c>
      <c r="Z11" s="73">
        <f t="shared" si="19"/>
        <v>0.41729549681275241</v>
      </c>
      <c r="AA11" s="73">
        <f t="shared" si="20"/>
        <v>0.38429222567045446</v>
      </c>
      <c r="AB11" s="73">
        <f t="shared" ref="AB11" si="21">AB6/$AB$7</f>
        <v>0.36840876252329058</v>
      </c>
      <c r="AC11" s="73">
        <f t="shared" ref="AC11" si="22">AC6/$AC$7</f>
        <v>0.33068060304649649</v>
      </c>
      <c r="AD11" s="73">
        <f>AD6/AD7</f>
        <v>0.34352714697122777</v>
      </c>
    </row>
    <row r="13" spans="1:30">
      <c r="A13" s="53"/>
      <c r="B13" s="53"/>
      <c r="C13" s="70"/>
      <c r="D13" s="53"/>
      <c r="E13" s="53"/>
      <c r="F13" s="53"/>
      <c r="G13" s="53"/>
      <c r="H13" s="53"/>
      <c r="I13" s="53"/>
      <c r="J13" s="53"/>
      <c r="K13" s="53"/>
      <c r="L13" s="53"/>
      <c r="M13" s="53"/>
      <c r="N13" s="53"/>
      <c r="O13" s="53"/>
      <c r="P13" s="53"/>
      <c r="Q13" s="53"/>
    </row>
    <row r="14" spans="1:30">
      <c r="W14" s="147"/>
      <c r="X14" s="147"/>
      <c r="Y14" s="147"/>
      <c r="Z14" s="147"/>
      <c r="AA14" s="147"/>
      <c r="AB14" s="147"/>
      <c r="AC14" s="147"/>
    </row>
    <row r="16" spans="1:30">
      <c r="A16" s="87"/>
      <c r="B16" s="2"/>
      <c r="C16" s="71"/>
      <c r="D16" s="2"/>
      <c r="E16" s="2"/>
      <c r="F16" s="2"/>
      <c r="G16" s="2"/>
      <c r="H16" s="2"/>
      <c r="I16" s="2"/>
      <c r="J16" s="2"/>
      <c r="K16" s="2"/>
      <c r="L16" s="2"/>
      <c r="M16" s="2"/>
      <c r="N16" s="2"/>
      <c r="O16" s="2"/>
      <c r="P16" s="2"/>
      <c r="Q16" s="2"/>
      <c r="R16" s="1"/>
      <c r="S16" s="1"/>
      <c r="T16" s="1"/>
      <c r="U16" s="1"/>
      <c r="V16" s="1"/>
      <c r="W16" s="1"/>
      <c r="X16" s="1"/>
      <c r="Y16" s="1"/>
    </row>
    <row r="17" spans="1:22">
      <c r="A17" s="2"/>
      <c r="B17" s="2"/>
      <c r="C17" s="71"/>
      <c r="D17" s="2"/>
      <c r="E17" s="2"/>
      <c r="F17" s="2"/>
      <c r="G17" s="2"/>
      <c r="H17" s="2"/>
      <c r="I17" s="2"/>
      <c r="J17" s="2"/>
      <c r="K17" s="2"/>
      <c r="L17" s="2"/>
      <c r="M17" s="2"/>
      <c r="N17" s="2"/>
      <c r="O17" s="2"/>
      <c r="P17" s="2"/>
      <c r="Q17" s="2"/>
      <c r="R17" s="5"/>
      <c r="S17" s="5"/>
      <c r="T17" s="5"/>
      <c r="U17" s="5"/>
    </row>
    <row r="18" spans="1:22">
      <c r="A18" s="2"/>
      <c r="B18" s="2"/>
      <c r="C18" s="71"/>
      <c r="D18" s="2"/>
      <c r="E18" s="2"/>
      <c r="F18" s="2"/>
      <c r="G18" s="2"/>
      <c r="H18" s="2"/>
      <c r="I18" s="2"/>
      <c r="J18" s="2"/>
      <c r="K18" s="2"/>
      <c r="L18" s="2"/>
      <c r="M18" s="2"/>
      <c r="N18" s="2"/>
      <c r="O18" s="2"/>
      <c r="P18" s="2"/>
      <c r="Q18" s="2"/>
      <c r="R18" s="5"/>
      <c r="S18" s="5"/>
      <c r="T18" s="5"/>
      <c r="U18" s="5"/>
    </row>
    <row r="19" spans="1:22">
      <c r="A19" s="2"/>
      <c r="B19" s="2"/>
      <c r="C19" s="71"/>
      <c r="D19" s="2"/>
      <c r="E19" s="2"/>
      <c r="F19" s="2"/>
      <c r="G19" s="2"/>
      <c r="H19" s="2"/>
      <c r="I19" s="2"/>
      <c r="J19" s="2"/>
      <c r="K19" s="2"/>
      <c r="L19" s="2"/>
      <c r="M19" s="2"/>
      <c r="N19" s="2"/>
      <c r="O19" s="2"/>
      <c r="P19" s="2"/>
      <c r="Q19" s="2"/>
      <c r="R19" s="5"/>
      <c r="S19" s="5"/>
      <c r="T19" s="5"/>
      <c r="U19" s="5"/>
    </row>
    <row r="20" spans="1:22">
      <c r="A20" s="8"/>
      <c r="B20" s="8"/>
      <c r="C20" s="72"/>
      <c r="D20" s="8"/>
      <c r="E20" s="8"/>
      <c r="F20" s="8"/>
      <c r="G20" s="8"/>
      <c r="H20" s="8"/>
      <c r="I20" s="8"/>
      <c r="J20" s="8"/>
      <c r="K20" s="8"/>
      <c r="L20" s="8"/>
      <c r="M20" s="8"/>
      <c r="N20" s="8"/>
      <c r="O20" s="8"/>
      <c r="P20" s="8"/>
      <c r="Q20" s="8"/>
      <c r="R20" s="52"/>
      <c r="S20" s="52"/>
      <c r="T20" s="52"/>
      <c r="U20" s="52"/>
      <c r="V20" s="52"/>
    </row>
  </sheetData>
  <phoneticPr fontId="24" type="noConversion"/>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C30FA-B5C6-44BC-9375-01A48F578AE5}">
  <sheetPr>
    <pageSetUpPr fitToPage="1"/>
  </sheetPr>
  <dimension ref="A1:N8323"/>
  <sheetViews>
    <sheetView tabSelected="1" topLeftCell="A7" zoomScaleNormal="100" workbookViewId="0">
      <selection activeCell="K7" sqref="K7"/>
    </sheetView>
  </sheetViews>
  <sheetFormatPr defaultRowHeight="14.5"/>
  <cols>
    <col min="1" max="1" width="12.7265625" customWidth="1"/>
    <col min="2" max="2" width="14.81640625" customWidth="1"/>
    <col min="3" max="3" width="19.453125" customWidth="1"/>
    <col min="4" max="4" width="17.26953125" style="102" customWidth="1"/>
    <col min="5" max="5" width="9.81640625" customWidth="1"/>
    <col min="6" max="6" width="13" customWidth="1"/>
    <col min="7" max="7" width="19.1796875" customWidth="1"/>
    <col min="10" max="10" width="10.81640625" customWidth="1"/>
  </cols>
  <sheetData>
    <row r="1" spans="1:14" ht="41.5" customHeight="1" thickBot="1">
      <c r="A1" s="81" t="s">
        <v>1376</v>
      </c>
      <c r="B1" s="81" t="s">
        <v>14</v>
      </c>
      <c r="C1" s="81" t="s">
        <v>1043</v>
      </c>
      <c r="D1" s="101" t="s">
        <v>1387</v>
      </c>
      <c r="E1" s="88" t="s">
        <v>1234</v>
      </c>
      <c r="F1" s="88" t="s">
        <v>15</v>
      </c>
      <c r="G1" s="88" t="s">
        <v>16</v>
      </c>
      <c r="H1" s="125"/>
      <c r="I1" s="125" t="s">
        <v>619</v>
      </c>
      <c r="J1" s="125" t="s">
        <v>620</v>
      </c>
      <c r="K1" s="125" t="s">
        <v>621</v>
      </c>
    </row>
    <row r="2" spans="1:14">
      <c r="A2" s="148" t="s">
        <v>337</v>
      </c>
      <c r="B2" s="148" t="s">
        <v>336</v>
      </c>
      <c r="C2" t="str">
        <f>INDEX('All rankings'!$C$103:$C$1801, MATCH($B2,'All rankings'!$D$103:$D$1801,0))</f>
        <v xml:space="preserve">Tencent </v>
      </c>
      <c r="D2" s="102">
        <v>495.22252573457092</v>
      </c>
      <c r="E2">
        <v>1</v>
      </c>
      <c r="F2" t="str">
        <f>VLOOKUP(B2,'End-2023'!$B$2:$F$101,5,FALSE)</f>
        <v>NPE</v>
      </c>
      <c r="G2" t="str">
        <f>INDEX('All rankings'!$G$103:$G$1801, MATCH($B2,'All rankings'!$D$103:$D$1801,0))</f>
        <v>Platform</v>
      </c>
      <c r="H2" s="125" t="s">
        <v>623</v>
      </c>
      <c r="I2" s="125">
        <f>COUNTIF(F2:F101,"SOE")</f>
        <v>45</v>
      </c>
      <c r="J2" s="126">
        <f>SUMIF(F2:F101,"SOE",D2:D101)</f>
        <v>3382.0145041003971</v>
      </c>
      <c r="K2" s="128">
        <f>J2/$J$5</f>
        <v>0.51023858532573463</v>
      </c>
      <c r="M2" s="152"/>
      <c r="N2" s="152"/>
    </row>
    <row r="3" spans="1:14">
      <c r="A3" s="148" t="s">
        <v>625</v>
      </c>
      <c r="B3" s="148" t="s">
        <v>626</v>
      </c>
      <c r="C3" t="str">
        <f>INDEX('All rankings'!$C$103:$C$1801, MATCH($B3,'All rankings'!$D$103:$D$1801,0))</f>
        <v>Industrial and Commercial Bank of China</v>
      </c>
      <c r="D3" s="149">
        <v>317.79937048835075</v>
      </c>
      <c r="E3">
        <v>2</v>
      </c>
      <c r="F3" t="str">
        <f>VLOOKUP(B3,'End-2023'!$B$2:$F$101,5,FALSE)</f>
        <v>SOE</v>
      </c>
      <c r="G3" t="str">
        <f>INDEX('All rankings'!$G$103:$G$1801, MATCH($B3,'All rankings'!$D$103:$D$1801,0))</f>
        <v>Bank</v>
      </c>
      <c r="H3" s="125" t="s">
        <v>266</v>
      </c>
      <c r="I3" s="125">
        <f>COUNTIF(F2:F101,"MOE")</f>
        <v>21</v>
      </c>
      <c r="J3" s="126">
        <f>SUMIF(F2:F101,"MOE",D2:D101)</f>
        <v>969.28462211936437</v>
      </c>
      <c r="K3" s="128">
        <f t="shared" ref="K3:K5" si="0">J3/$J$5</f>
        <v>0.14623426770303768</v>
      </c>
      <c r="M3" s="152"/>
      <c r="N3" s="152"/>
    </row>
    <row r="4" spans="1:14">
      <c r="A4" s="148" t="s">
        <v>26</v>
      </c>
      <c r="B4" s="148" t="s">
        <v>338</v>
      </c>
      <c r="C4" t="str">
        <f>INDEX('All rankings'!$C$103:$C$1801, MATCH($B4,'All rankings'!$D$103:$D$1801,0))</f>
        <v>Kweichow Moutai</v>
      </c>
      <c r="D4" s="149">
        <v>266.32427900506377</v>
      </c>
      <c r="E4">
        <v>3</v>
      </c>
      <c r="F4" t="str">
        <f>VLOOKUP(B4,'End-2023'!$B$2:$F$101,5,FALSE)</f>
        <v>SOE</v>
      </c>
      <c r="G4" t="str">
        <f>INDEX('All rankings'!$G$103:$G$1801, MATCH($B4,'All rankings'!$D$103:$D$1801,0))</f>
        <v>Consumer Products &amp; Services</v>
      </c>
      <c r="H4" s="125" t="s">
        <v>622</v>
      </c>
      <c r="I4" s="125">
        <f>COUNTIF(F2:F101,"NPE")</f>
        <v>34</v>
      </c>
      <c r="J4" s="126">
        <f>SUMIF(F2:F101,"NPE",D2:D101)</f>
        <v>2277.0010481806721</v>
      </c>
      <c r="K4" s="128">
        <f>J4/$J$5</f>
        <v>0.34352714697122777</v>
      </c>
      <c r="M4" s="152"/>
      <c r="N4" s="152"/>
    </row>
    <row r="5" spans="1:14">
      <c r="A5" s="148" t="s">
        <v>631</v>
      </c>
      <c r="B5" s="148" t="s">
        <v>632</v>
      </c>
      <c r="C5" t="str">
        <f>INDEX('All rankings'!$C$103:$C$1801, MATCH($B5,'All rankings'!$D$103:$D$1801,0))</f>
        <v>Agricultural Bank of China</v>
      </c>
      <c r="D5" s="149">
        <v>254.69725082029103</v>
      </c>
      <c r="E5">
        <v>4</v>
      </c>
      <c r="F5" t="str">
        <f>VLOOKUP(B5,'End-2023'!$B$2:$F$101,5,FALSE)</f>
        <v>SOE</v>
      </c>
      <c r="G5" t="str">
        <f>INDEX('All rankings'!$G$103:$G$1801, MATCH($B5,'All rankings'!$D$103:$D$1801,0))</f>
        <v>Bank</v>
      </c>
      <c r="H5" s="125" t="s">
        <v>627</v>
      </c>
      <c r="I5" s="125">
        <f>SUM(I2:I4)</f>
        <v>100</v>
      </c>
      <c r="J5" s="127">
        <f>SUM(J2:J4)</f>
        <v>6628.3001744004332</v>
      </c>
      <c r="K5" s="128">
        <f t="shared" si="0"/>
        <v>1</v>
      </c>
    </row>
    <row r="6" spans="1:14">
      <c r="A6" s="148" t="s">
        <v>634</v>
      </c>
      <c r="B6" s="148" t="s">
        <v>354</v>
      </c>
      <c r="C6" t="str">
        <f>INDEX('All rankings'!$C$103:$C$1801, MATCH($B6,'All rankings'!$D$103:$D$1801,0))</f>
        <v>China Mobile</v>
      </c>
      <c r="D6" s="149">
        <v>218.19592996992654</v>
      </c>
      <c r="E6">
        <v>5</v>
      </c>
      <c r="F6" t="str">
        <f>VLOOKUP(B6,'End-2023'!$B$2:$F$101,5,FALSE)</f>
        <v>SOE</v>
      </c>
      <c r="G6" t="str">
        <f>INDEX('All rankings'!$G$103:$G$1801, MATCH($B6,'All rankings'!$D$103:$D$1801,0))</f>
        <v>Telecom</v>
      </c>
    </row>
    <row r="7" spans="1:14">
      <c r="A7" s="148" t="s">
        <v>633</v>
      </c>
      <c r="B7" s="148" t="s">
        <v>352</v>
      </c>
      <c r="C7" t="str">
        <f>INDEX('All rankings'!$C$103:$C$1801, MATCH($B7,'All rankings'!$D$103:$D$1801,0))</f>
        <v>China Petroleum</v>
      </c>
      <c r="D7" s="149">
        <v>217.98496948111961</v>
      </c>
      <c r="E7">
        <v>6</v>
      </c>
      <c r="F7" t="str">
        <f>VLOOKUP(B7,'End-2023'!$B$2:$F$101,5,FALSE)</f>
        <v>SOE</v>
      </c>
      <c r="G7" t="str">
        <f>INDEX('All rankings'!$G$103:$G$1801, MATCH($B7,'All rankings'!$D$103:$D$1801,0))</f>
        <v>Oil, gas &amp; chemicals</v>
      </c>
    </row>
    <row r="8" spans="1:14">
      <c r="A8" s="148" t="s">
        <v>628</v>
      </c>
      <c r="B8" s="148" t="s">
        <v>629</v>
      </c>
      <c r="C8" t="str">
        <f>INDEX('All rankings'!$C$103:$C$1801, MATCH($B8,'All rankings'!$D$103:$D$1801,0))</f>
        <v>China Construction Bank</v>
      </c>
      <c r="D8" s="149">
        <v>212.42694982466196</v>
      </c>
      <c r="E8">
        <v>7</v>
      </c>
      <c r="F8" t="str">
        <f>VLOOKUP(B8,'End-2023'!$B$2:$F$101,5,FALSE)</f>
        <v>SOE</v>
      </c>
      <c r="G8" t="str">
        <f>INDEX('All rankings'!$G$103:$G$1801, MATCH($B8,'All rankings'!$D$103:$D$1801,0))</f>
        <v>Bank</v>
      </c>
    </row>
    <row r="9" spans="1:14">
      <c r="A9" s="148" t="s">
        <v>635</v>
      </c>
      <c r="B9" s="148" t="s">
        <v>356</v>
      </c>
      <c r="C9" t="str">
        <f>INDEX('All rankings'!$C$103:$C$1801, MATCH($B9,'All rankings'!$D$103:$D$1801,0))</f>
        <v>Bank of China</v>
      </c>
      <c r="D9" s="149">
        <v>204.32156682262814</v>
      </c>
      <c r="E9">
        <v>8</v>
      </c>
      <c r="F9" t="str">
        <f>VLOOKUP(B9,'End-2023'!$B$2:$F$101,5,FALSE)</f>
        <v>SOE</v>
      </c>
      <c r="G9" t="str">
        <f>INDEX('All rankings'!$G$103:$G$1801, MATCH($B9,'All rankings'!$D$103:$D$1801,0))</f>
        <v>Bank</v>
      </c>
    </row>
    <row r="10" spans="1:14">
      <c r="A10" s="148" t="s">
        <v>624</v>
      </c>
      <c r="B10" s="148" t="s">
        <v>341</v>
      </c>
      <c r="C10" t="str">
        <f>INDEX('All rankings'!$C$103:$C$1801, MATCH($B10,'All rankings'!$D$103:$D$1801,0))</f>
        <v>Alibaba</v>
      </c>
      <c r="D10" s="102">
        <v>202.26606030341799</v>
      </c>
      <c r="E10">
        <v>9</v>
      </c>
      <c r="F10" t="str">
        <f>VLOOKUP(B10,'End-2023'!$B$2:$F$101,5,FALSE)</f>
        <v>NPE</v>
      </c>
      <c r="G10" t="str">
        <f>INDEX('All rankings'!$G$103:$G$1801, MATCH($B10,'All rankings'!$D$103:$D$1801,0))</f>
        <v>Platform</v>
      </c>
    </row>
    <row r="11" spans="1:14">
      <c r="A11" s="148" t="s">
        <v>43</v>
      </c>
      <c r="B11" s="148" t="s">
        <v>344</v>
      </c>
      <c r="C11" t="str">
        <f>INDEX('All rankings'!$C$103:$C$1801, MATCH($B11,'All rankings'!$D$103:$D$1801,0))</f>
        <v>Ningde Era</v>
      </c>
      <c r="D11" s="149">
        <v>162.94614626731959</v>
      </c>
      <c r="E11">
        <v>10</v>
      </c>
      <c r="F11" t="str">
        <f>VLOOKUP(B11,'End-2023'!$B$2:$F$101,5,FALSE)</f>
        <v>NPE</v>
      </c>
      <c r="G11" t="str">
        <f>INDEX('All rankings'!$G$103:$G$1801, MATCH($B11,'All rankings'!$D$103:$D$1801,0))</f>
        <v>Manufacturing</v>
      </c>
    </row>
    <row r="12" spans="1:14">
      <c r="A12" s="148" t="s">
        <v>630</v>
      </c>
      <c r="B12" s="148" t="s">
        <v>347</v>
      </c>
      <c r="C12" t="str">
        <f>INDEX('All rankings'!$C$103:$C$1801, MATCH($B12,'All rankings'!$D$103:$D$1801,0))</f>
        <v>China Merchants Bank</v>
      </c>
      <c r="D12" s="149">
        <v>136.43812822219894</v>
      </c>
      <c r="E12">
        <v>11</v>
      </c>
      <c r="F12" t="str">
        <f>VLOOKUP(B12,'End-2023'!$B$2:$F$101,5,FALSE)</f>
        <v>MOE</v>
      </c>
      <c r="G12" t="str">
        <f>INDEX('All rankings'!$G$103:$G$1801, MATCH($B12,'All rankings'!$D$103:$D$1801,0))</f>
        <v>Bank</v>
      </c>
    </row>
    <row r="13" spans="1:14">
      <c r="A13" s="148" t="s">
        <v>637</v>
      </c>
      <c r="B13" s="148" t="s">
        <v>362</v>
      </c>
      <c r="C13" t="str">
        <f>INDEX('All rankings'!$C$103:$C$1801, MATCH($B13,'All rankings'!$D$103:$D$1801,0))</f>
        <v>China Life</v>
      </c>
      <c r="D13" s="149">
        <v>135.50716415780425</v>
      </c>
      <c r="E13">
        <v>12</v>
      </c>
      <c r="F13" t="str">
        <f>VLOOKUP(B13,'End-2023'!$B$2:$F$101,5,FALSE)</f>
        <v>SOE</v>
      </c>
      <c r="G13" t="str">
        <f>INDEX('All rankings'!$G$103:$G$1801, MATCH($B13,'All rankings'!$D$103:$D$1801,0))</f>
        <v>Other financial services</v>
      </c>
    </row>
    <row r="14" spans="1:14">
      <c r="A14" s="148" t="s">
        <v>57</v>
      </c>
      <c r="B14" s="148" t="s">
        <v>367</v>
      </c>
      <c r="C14" t="str">
        <f>INDEX('All rankings'!$C$103:$C$1801, MATCH($B14,'All rankings'!$D$103:$D$1801,0))</f>
        <v>Pinduoduo</v>
      </c>
      <c r="D14" s="102">
        <v>134.69686194885</v>
      </c>
      <c r="E14">
        <v>13</v>
      </c>
      <c r="F14" t="str">
        <f>VLOOKUP(B14,'End-2023'!$B$2:$F$101,5,FALSE)</f>
        <v>NPE</v>
      </c>
      <c r="G14" t="str">
        <f>INDEX('All rankings'!$G$103:$G$1801, MATCH($B14,'All rankings'!$D$103:$D$1801,0))</f>
        <v>Platform</v>
      </c>
    </row>
    <row r="15" spans="1:14">
      <c r="A15" s="148" t="s">
        <v>636</v>
      </c>
      <c r="B15" s="148" t="s">
        <v>358</v>
      </c>
      <c r="C15" t="str">
        <f>INDEX('All rankings'!$C$103:$C$1801, MATCH($B15,'All rankings'!$D$103:$D$1801,0))</f>
        <v>Ping An of China</v>
      </c>
      <c r="D15" s="149">
        <v>123.0106080675811</v>
      </c>
      <c r="E15">
        <v>14</v>
      </c>
      <c r="F15" t="str">
        <f>VLOOKUP(B15,'End-2023'!$B$2:$F$101,5,FALSE)</f>
        <v>MOE</v>
      </c>
      <c r="G15" t="str">
        <f>INDEX('All rankings'!$G$103:$G$1801, MATCH($B15,'All rankings'!$D$103:$D$1801,0))</f>
        <v>Other financial services</v>
      </c>
    </row>
    <row r="16" spans="1:14">
      <c r="A16" s="148" t="s">
        <v>1025</v>
      </c>
      <c r="B16" s="148" t="s">
        <v>376</v>
      </c>
      <c r="C16" t="str">
        <f>INDEX('All rankings'!$C$103:$C$1801, MATCH($B16,'All rankings'!$D$103:$D$1801,0))</f>
        <v>China National Offsore Oil Corporation</v>
      </c>
      <c r="D16" s="149">
        <v>121.98183103861848</v>
      </c>
      <c r="E16">
        <v>15</v>
      </c>
      <c r="F16" t="str">
        <f>VLOOKUP(B16,'End-2023'!$B$2:$F$101,5,FALSE)</f>
        <v>SOE</v>
      </c>
      <c r="G16" t="str">
        <f>INDEX('All rankings'!$G$103:$G$1801, MATCH($B16,'All rankings'!$D$103:$D$1801,0))</f>
        <v>Oil, gas &amp; chemicals</v>
      </c>
    </row>
    <row r="17" spans="1:7">
      <c r="A17" s="148" t="s">
        <v>34</v>
      </c>
      <c r="B17" s="148" t="s">
        <v>350</v>
      </c>
      <c r="C17" t="str">
        <f>INDEX('All rankings'!$C$103:$C$1801, MATCH($B17,'All rankings'!$D$103:$D$1801,0))</f>
        <v>Meituan</v>
      </c>
      <c r="D17" s="102">
        <v>118.07534003473313</v>
      </c>
      <c r="E17">
        <v>16</v>
      </c>
      <c r="F17" t="str">
        <f>VLOOKUP(B17,'End-2023'!$B$2:$F$101,5,FALSE)</f>
        <v>NPE</v>
      </c>
      <c r="G17" t="str">
        <f>INDEX('All rankings'!$G$103:$G$1801, MATCH($B17,'All rankings'!$D$103:$D$1801,0))</f>
        <v>Platform</v>
      </c>
    </row>
    <row r="18" spans="1:7">
      <c r="A18" s="148" t="s">
        <v>641</v>
      </c>
      <c r="B18" s="148" t="s">
        <v>365</v>
      </c>
      <c r="C18" t="str">
        <f>INDEX('All rankings'!$C$103:$C$1801, MATCH($B18,'All rankings'!$D$103:$D$1801,0))</f>
        <v>China Shenhua</v>
      </c>
      <c r="D18" s="149">
        <v>114.36766089455345</v>
      </c>
      <c r="E18">
        <v>17</v>
      </c>
      <c r="F18" t="str">
        <f>VLOOKUP(B18,'End-2023'!$B$2:$F$101,5,FALSE)</f>
        <v>SOE</v>
      </c>
      <c r="G18" t="str">
        <f>INDEX('All rankings'!$G$103:$G$1801, MATCH($B18,'All rankings'!$D$103:$D$1801,0))</f>
        <v>Coal and electricity</v>
      </c>
    </row>
    <row r="19" spans="1:7">
      <c r="A19" s="148" t="s">
        <v>95</v>
      </c>
      <c r="B19" s="148" t="s">
        <v>399</v>
      </c>
      <c r="C19" t="str">
        <f>INDEX('All rankings'!$C$103:$C$1801, MATCH($B19,'All rankings'!$D$103:$D$1801,0))</f>
        <v xml:space="preserve">Xiaomi </v>
      </c>
      <c r="D19" s="102">
        <v>111.4596427746595</v>
      </c>
      <c r="E19">
        <v>18</v>
      </c>
      <c r="F19" t="str">
        <f>VLOOKUP(B19,'End-2023'!$B$2:$F$101,5,FALSE)</f>
        <v>NPE</v>
      </c>
      <c r="G19" t="str">
        <f>INDEX('All rankings'!$G$103:$G$1801, MATCH($B19,'All rankings'!$D$103:$D$1801,0))</f>
        <v>Manufacturing</v>
      </c>
    </row>
    <row r="20" spans="1:7">
      <c r="A20" s="148" t="s">
        <v>638</v>
      </c>
      <c r="B20" s="148" t="s">
        <v>357</v>
      </c>
      <c r="C20" t="str">
        <f>INDEX('All rankings'!$C$103:$C$1801, MATCH($B20,'All rankings'!$D$103:$D$1801,0))</f>
        <v>BYD</v>
      </c>
      <c r="D20" s="149">
        <v>108.93232603170387</v>
      </c>
      <c r="E20">
        <v>19</v>
      </c>
      <c r="F20" t="str">
        <f>VLOOKUP(B20,'End-2023'!$B$2:$F$101,5,FALSE)</f>
        <v>NPE</v>
      </c>
      <c r="G20" t="str">
        <f>INDEX('All rankings'!$G$103:$G$1801, MATCH($B20,'All rankings'!$D$103:$D$1801,0))</f>
        <v>Manufacturing</v>
      </c>
    </row>
    <row r="21" spans="1:7">
      <c r="A21" s="148" t="s">
        <v>642</v>
      </c>
      <c r="B21" s="148" t="s">
        <v>371</v>
      </c>
      <c r="C21" t="str">
        <f>INDEX('All rankings'!$C$103:$C$1801, MATCH($B21,'All rankings'!$D$103:$D$1801,0))</f>
        <v>Sinopec</v>
      </c>
      <c r="D21" s="149">
        <v>104.14218995681141</v>
      </c>
      <c r="E21">
        <v>20</v>
      </c>
      <c r="F21" t="str">
        <f>VLOOKUP(B21,'End-2023'!$B$2:$F$101,5,FALSE)</f>
        <v>SOE</v>
      </c>
      <c r="G21" t="str">
        <f>INDEX('All rankings'!$G$103:$G$1801, MATCH($B21,'All rankings'!$D$103:$D$1801,0))</f>
        <v>Oil, gas &amp; chemicals</v>
      </c>
    </row>
    <row r="22" spans="1:7">
      <c r="A22" s="148" t="s">
        <v>126</v>
      </c>
      <c r="B22" s="148" t="s">
        <v>366</v>
      </c>
      <c r="C22" t="str">
        <f>INDEX('All rankings'!$C$103:$C$1801, MATCH($B22,'All rankings'!$D$103:$D$1801,0))</f>
        <v>Yangtze Power</v>
      </c>
      <c r="D22" s="149">
        <v>100.583695051444</v>
      </c>
      <c r="E22">
        <v>21</v>
      </c>
      <c r="F22" s="20" t="str">
        <f>VLOOKUP(B22,'End-2023'!$B$2:$F$101,5,FALSE)</f>
        <v>SOE</v>
      </c>
      <c r="G22" t="str">
        <f>INDEX('All rankings'!$G$103:$G$1801, MATCH($B22,'All rankings'!$D$103:$D$1801,0))</f>
        <v>Coal and electricity</v>
      </c>
    </row>
    <row r="23" spans="1:7">
      <c r="A23" s="148" t="s">
        <v>649</v>
      </c>
      <c r="B23" s="148" t="s">
        <v>391</v>
      </c>
      <c r="C23" t="str">
        <f>INDEX('All rankings'!$C$103:$C$1801, MATCH($B23,'All rankings'!$D$103:$D$1801,0))</f>
        <v xml:space="preserve">China Telecom </v>
      </c>
      <c r="D23" s="149">
        <v>86.677312087592227</v>
      </c>
      <c r="E23">
        <v>22</v>
      </c>
      <c r="F23" t="str">
        <f>VLOOKUP(B23,'End-2023'!$B$2:$F$101,5,FALSE)</f>
        <v>SOE</v>
      </c>
      <c r="G23" t="str">
        <f>INDEX('All rankings'!$G$103:$G$1801, MATCH($B23,'All rankings'!$D$103:$D$1801,0))</f>
        <v>Telecom</v>
      </c>
    </row>
    <row r="24" spans="1:7">
      <c r="A24" s="148" t="s">
        <v>107</v>
      </c>
      <c r="B24" s="148" t="s">
        <v>378</v>
      </c>
      <c r="C24" t="str">
        <f>INDEX('All rankings'!$C$103:$C$1801, MATCH($B24,'All rankings'!$D$103:$D$1801,0))</f>
        <v>Midea Group</v>
      </c>
      <c r="D24" s="149">
        <v>79.630485045002644</v>
      </c>
      <c r="E24">
        <v>23</v>
      </c>
      <c r="F24" t="str">
        <f>VLOOKUP(B24,'End-2023'!$B$2:$F$101,5,FALSE)</f>
        <v>NPE</v>
      </c>
      <c r="G24" t="str">
        <f>INDEX('All rankings'!$G$103:$G$1801, MATCH($B24,'All rankings'!$D$103:$D$1801,0))</f>
        <v>Manufacturing</v>
      </c>
    </row>
    <row r="25" spans="1:7">
      <c r="A25" s="148" t="s">
        <v>51</v>
      </c>
      <c r="B25" s="148" t="s">
        <v>360</v>
      </c>
      <c r="C25" t="str">
        <f>INDEX('All rankings'!$C$103:$C$1801, MATCH($B25,'All rankings'!$D$103:$D$1801,0))</f>
        <v>Wuliangye</v>
      </c>
      <c r="D25" s="149">
        <v>75.619106479912091</v>
      </c>
      <c r="E25">
        <v>24</v>
      </c>
      <c r="F25" t="str">
        <f>VLOOKUP(B25,'End-2023'!$B$2:$F$101,5,FALSE)</f>
        <v>SOE</v>
      </c>
      <c r="G25" t="str">
        <f>INDEX('All rankings'!$G$103:$G$1801, MATCH($B25,'All rankings'!$D$103:$D$1801,0))</f>
        <v>Consumer Products &amp; Services</v>
      </c>
    </row>
    <row r="26" spans="1:7">
      <c r="A26" s="148" t="s">
        <v>643</v>
      </c>
      <c r="B26" s="148" t="s">
        <v>644</v>
      </c>
      <c r="C26" t="str">
        <f>INDEX('All rankings'!$C$103:$C$1801, MATCH($B26,'All rankings'!$D$103:$D$1801,0))</f>
        <v>China Postal Savings Bank</v>
      </c>
      <c r="D26" s="149">
        <v>74.379154432974516</v>
      </c>
      <c r="E26">
        <v>25</v>
      </c>
      <c r="F26" t="str">
        <f>VLOOKUP(B26,'End-2023'!$B$2:$F$101,5,FALSE)</f>
        <v>SOE</v>
      </c>
      <c r="G26" t="str">
        <f>INDEX('All rankings'!$G$103:$G$1801, MATCH($B26,'All rankings'!$D$103:$D$1801,0))</f>
        <v>Bank</v>
      </c>
    </row>
    <row r="27" spans="1:7">
      <c r="A27" s="148" t="s">
        <v>648</v>
      </c>
      <c r="B27" s="148" t="s">
        <v>386</v>
      </c>
      <c r="C27" t="str">
        <f>INDEX('All rankings'!$C$103:$C$1801, MATCH($B27,'All rankings'!$D$103:$D$1801,0))</f>
        <v>Bank of Communications</v>
      </c>
      <c r="D27" s="149">
        <v>71.247879259795781</v>
      </c>
      <c r="E27">
        <v>26</v>
      </c>
      <c r="F27" t="str">
        <f>VLOOKUP(B27,'End-2023'!$B$2:$F$101,5,FALSE)</f>
        <v>MOE</v>
      </c>
      <c r="G27" t="str">
        <f>INDEX('All rankings'!$G$103:$G$1801, MATCH($B27,'All rankings'!$D$103:$D$1801,0))</f>
        <v>Bank</v>
      </c>
    </row>
    <row r="28" spans="1:7">
      <c r="A28" s="148" t="s">
        <v>842</v>
      </c>
      <c r="B28" s="148" t="s">
        <v>381</v>
      </c>
      <c r="C28" t="str">
        <f>INDEX('All rankings'!$C$103:$C$1801, MATCH($B28,'All rankings'!$D$103:$D$1801,0))</f>
        <v>NetEase</v>
      </c>
      <c r="D28" s="102">
        <v>57.245924683240098</v>
      </c>
      <c r="E28">
        <v>27</v>
      </c>
      <c r="F28" t="str">
        <f>VLOOKUP(B28,'End-2023'!$B$2:$F$101,5,FALSE)</f>
        <v>NPE</v>
      </c>
      <c r="G28" t="str">
        <f>INDEX('All rankings'!$G$103:$G$1801, MATCH($B28,'All rankings'!$D$103:$D$1801,0))</f>
        <v>Platform</v>
      </c>
    </row>
    <row r="29" spans="1:7">
      <c r="A29" s="148" t="s">
        <v>651</v>
      </c>
      <c r="B29" s="148" t="s">
        <v>395</v>
      </c>
      <c r="C29" t="str">
        <f>INDEX('All rankings'!$C$103:$C$1801, MATCH($B29,'All rankings'!$D$103:$D$1801,0))</f>
        <v>CITIC Securities</v>
      </c>
      <c r="D29" s="149">
        <v>56.71486396392104</v>
      </c>
      <c r="E29">
        <v>28</v>
      </c>
      <c r="F29" t="str">
        <f>VLOOKUP(B29,'End-2023'!$B$2:$F$101,5,FALSE)</f>
        <v>MOE</v>
      </c>
      <c r="G29" t="str">
        <f>INDEX('All rankings'!$G$103:$G$1801, MATCH($B29,'All rankings'!$D$103:$D$1801,0))</f>
        <v>Other financial services</v>
      </c>
    </row>
    <row r="30" spans="1:7">
      <c r="A30" s="148" t="s">
        <v>172</v>
      </c>
      <c r="B30" s="148" t="s">
        <v>390</v>
      </c>
      <c r="C30" t="str">
        <f>INDEX('All rankings'!$C$103:$C$1801, MATCH($B30,'All rankings'!$D$103:$D$1801,0))</f>
        <v>Eastmoney</v>
      </c>
      <c r="D30" s="149">
        <v>56.700059360149687</v>
      </c>
      <c r="E30">
        <v>29</v>
      </c>
      <c r="F30" t="str">
        <f>VLOOKUP(B30,'End-2023'!$B$2:$F$101,5,FALSE)</f>
        <v>NPE</v>
      </c>
      <c r="G30" t="str">
        <f>INDEX('All rankings'!$G$103:$G$1801, MATCH($B30,'All rankings'!$D$103:$D$1801,0))</f>
        <v>Other financial services</v>
      </c>
    </row>
    <row r="31" spans="1:7">
      <c r="A31" s="148" t="s">
        <v>639</v>
      </c>
      <c r="B31" s="148" t="s">
        <v>364</v>
      </c>
      <c r="C31" t="str">
        <f>INDEX('All rankings'!$C$103:$C$1801, MATCH($B31,'All rankings'!$D$103:$D$1801,0))</f>
        <v>JD.com</v>
      </c>
      <c r="D31" s="102">
        <v>55.774067184244799</v>
      </c>
      <c r="E31">
        <v>30</v>
      </c>
      <c r="F31" t="s">
        <v>7</v>
      </c>
      <c r="G31" t="str">
        <f>INDEX('All rankings'!$G$103:$G$1801, MATCH($B31,'All rankings'!$D$103:$D$1801,0))</f>
        <v>Platform</v>
      </c>
    </row>
    <row r="32" spans="1:7">
      <c r="A32" s="148" t="s">
        <v>142</v>
      </c>
      <c r="B32" s="148" t="s">
        <v>380</v>
      </c>
      <c r="C32" t="str">
        <f>INDEX('All rankings'!$C$103:$C$1801, MATCH($B32,'All rankings'!$D$103:$D$1801,0))</f>
        <v>Industrial Bank</v>
      </c>
      <c r="D32" s="149">
        <v>55.37195249442992</v>
      </c>
      <c r="E32">
        <v>31</v>
      </c>
      <c r="F32" t="str">
        <f>VLOOKUP(B32,'End-2023'!$B$2:$F$101,5,FALSE)</f>
        <v>MOE</v>
      </c>
      <c r="G32" t="str">
        <f>INDEX('All rankings'!$G$103:$G$1801, MATCH($B32,'All rankings'!$D$103:$D$1801,0))</f>
        <v>Bank</v>
      </c>
    </row>
    <row r="33" spans="1:7">
      <c r="A33" s="148" t="s">
        <v>653</v>
      </c>
      <c r="B33" s="148" t="s">
        <v>418</v>
      </c>
      <c r="C33" t="str">
        <f>INDEX('All rankings'!$C$103:$C$1801, MATCH($B33,'All rankings'!$D$103:$D$1801,0))</f>
        <v xml:space="preserve">Zijin Mining </v>
      </c>
      <c r="D33" s="149">
        <v>54.215892582258085</v>
      </c>
      <c r="E33">
        <v>32</v>
      </c>
      <c r="F33" t="str">
        <f>VLOOKUP(B33,'End-2023'!$B$2:$F$101,5,FALSE)</f>
        <v>MOE</v>
      </c>
      <c r="G33" t="str">
        <f>INDEX('All rankings'!$G$103:$G$1801, MATCH($B33,'All rankings'!$D$103:$D$1801,0))</f>
        <v>Steel, metals &amp; materials</v>
      </c>
    </row>
    <row r="34" spans="1:7">
      <c r="A34" s="148" t="s">
        <v>673</v>
      </c>
      <c r="B34" s="148" t="s">
        <v>475</v>
      </c>
      <c r="C34" t="str">
        <f>INDEX('All rankings'!$C$103:$C$1801, MATCH($B34,'All rankings'!$D$103:$D$1801,0))</f>
        <v>Semiconductor Manufacturing International Corporation</v>
      </c>
      <c r="D34" s="149">
        <v>50.699664651608565</v>
      </c>
      <c r="E34">
        <v>33</v>
      </c>
      <c r="F34" t="str">
        <f>VLOOKUP(B34,'End-2023'!$B$2:$F$101,5,FALSE)</f>
        <v>MOE</v>
      </c>
      <c r="G34" t="str">
        <f>INDEX('All rankings'!$G$103:$G$1801, MATCH($B34,'All rankings'!$D$103:$D$1801,0))</f>
        <v>Manufacturing</v>
      </c>
    </row>
    <row r="35" spans="1:7">
      <c r="A35" s="148" t="s">
        <v>160</v>
      </c>
      <c r="B35" s="148" t="s">
        <v>377</v>
      </c>
      <c r="C35" t="str">
        <f>INDEX('All rankings'!$C$103:$C$1801, MATCH($B35,'All rankings'!$D$103:$D$1801,0))</f>
        <v>Nongfu Spring</v>
      </c>
      <c r="D35" s="102">
        <v>49.153883246221582</v>
      </c>
      <c r="E35">
        <v>34</v>
      </c>
      <c r="F35" t="str">
        <f>VLOOKUP(B35,'End-2023'!$B$2:$F$101,5,FALSE)</f>
        <v>NPE</v>
      </c>
      <c r="G35" t="str">
        <f>INDEX('All rankings'!$G$103:$G$1801, MATCH($B35,'All rankings'!$D$103:$D$1801,0))</f>
        <v>Consumer Products &amp; Services</v>
      </c>
    </row>
    <row r="36" spans="1:7">
      <c r="A36" s="148" t="s">
        <v>656</v>
      </c>
      <c r="B36" s="148" t="s">
        <v>441</v>
      </c>
      <c r="C36" t="str">
        <f>INDEX('All rankings'!$C$103:$C$1801, MATCH($B36,'All rankings'!$D$103:$D$1801,0))</f>
        <v>CITIC Bank</v>
      </c>
      <c r="D36" s="149">
        <v>48.664542396530102</v>
      </c>
      <c r="E36">
        <v>35</v>
      </c>
      <c r="F36" t="str">
        <f>VLOOKUP(B36,'End-2023'!$B$2:$F$101,5,FALSE)</f>
        <v>SOE</v>
      </c>
      <c r="G36" t="str">
        <f>INDEX('All rankings'!$G$103:$G$1801, MATCH($B36,'All rankings'!$D$103:$D$1801,0))</f>
        <v>Bank</v>
      </c>
    </row>
    <row r="37" spans="1:7">
      <c r="A37" s="148" t="s">
        <v>1047</v>
      </c>
      <c r="B37" s="148" t="s">
        <v>1048</v>
      </c>
      <c r="C37" t="str">
        <f>INDEX('All rankings'!$C$103:$C$1801, MATCH($B37,'All rankings'!$D$103:$D$1801,0))</f>
        <v>Hygon Information Technology</v>
      </c>
      <c r="D37" s="149">
        <v>48.43394950905487</v>
      </c>
      <c r="E37">
        <v>36</v>
      </c>
      <c r="F37" t="str">
        <f>VLOOKUP(B37,'End-2023'!$B$2:$F$101,5,FALSE)</f>
        <v>MOE</v>
      </c>
      <c r="G37" t="str">
        <f>INDEX('All rankings'!$G$103:$G$1801, MATCH($B37,'All rankings'!$D$103:$D$1801,0))</f>
        <v>Manufacturing</v>
      </c>
    </row>
    <row r="38" spans="1:7">
      <c r="A38" s="148" t="s">
        <v>740</v>
      </c>
      <c r="B38" s="148" t="s">
        <v>1027</v>
      </c>
      <c r="C38" t="str">
        <f>INDEX('All rankings'!$C$103:$C$1801, MATCH($B38,'All rankings'!$D$103:$D$1801,0))</f>
        <v>Ctrip</v>
      </c>
      <c r="D38" s="102">
        <v>47.549662276845794</v>
      </c>
      <c r="E38">
        <v>37</v>
      </c>
      <c r="F38" t="str">
        <f>VLOOKUP(B38,'End-2023'!$B$2:$F$101,5,FALSE)</f>
        <v>NPE</v>
      </c>
      <c r="G38" t="str">
        <f>INDEX('All rankings'!$G$103:$G$1801, MATCH($B38,'All rankings'!$D$103:$D$1801,0))</f>
        <v>Consumer Products &amp; Services</v>
      </c>
    </row>
    <row r="39" spans="1:7">
      <c r="A39" s="148" t="s">
        <v>92</v>
      </c>
      <c r="B39" s="148" t="s">
        <v>383</v>
      </c>
      <c r="C39" t="str">
        <f>INDEX('All rankings'!$C$103:$C$1801, MATCH($B39,'All rankings'!$D$103:$D$1801,0))</f>
        <v>Mindray</v>
      </c>
      <c r="D39" s="149">
        <v>43.009926474597968</v>
      </c>
      <c r="E39">
        <v>38</v>
      </c>
      <c r="F39" t="str">
        <f>VLOOKUP(B39,'End-2023'!$B$2:$F$101,5,FALSE)</f>
        <v>NPE</v>
      </c>
      <c r="G39" t="str">
        <f>INDEX('All rankings'!$G$103:$G$1801, MATCH($B39,'All rankings'!$D$103:$D$1801,0))</f>
        <v>Manufacturing</v>
      </c>
    </row>
    <row r="40" spans="1:7">
      <c r="A40" s="148" t="s">
        <v>224</v>
      </c>
      <c r="B40" s="148" t="s">
        <v>413</v>
      </c>
      <c r="C40" t="str">
        <f>INDEX('All rankings'!$C$103:$C$1801, MATCH($B40,'All rankings'!$D$103:$D$1801,0))</f>
        <v>Beijing-Shanghai High-Speed Railway</v>
      </c>
      <c r="D40" s="149">
        <v>42.081123087719106</v>
      </c>
      <c r="E40">
        <v>39</v>
      </c>
      <c r="F40" t="str">
        <f>VLOOKUP(B40,'End-2023'!$B$2:$F$101,5,FALSE)</f>
        <v>SOE</v>
      </c>
      <c r="G40" t="str">
        <f>INDEX('All rankings'!$G$103:$G$1801, MATCH($B40,'All rankings'!$D$103:$D$1801,0))</f>
        <v>Transportation &amp; logistics</v>
      </c>
    </row>
    <row r="41" spans="1:7">
      <c r="A41" s="148" t="s">
        <v>211</v>
      </c>
      <c r="B41" s="148" t="s">
        <v>654</v>
      </c>
      <c r="C41" t="str">
        <f>INDEX('All rankings'!$C$103:$C$1801, MATCH($B41,'All rankings'!$D$103:$D$1801,0))</f>
        <v>Shanghai Pudong Development Bank</v>
      </c>
      <c r="D41" s="149">
        <v>42.01684863496466</v>
      </c>
      <c r="E41">
        <v>40</v>
      </c>
      <c r="F41" s="153" t="str">
        <f>VLOOKUP(B41,'End-2023'!$B$2:$F$101,5,FALSE)</f>
        <v>SOE</v>
      </c>
      <c r="G41" t="str">
        <f>INDEX('All rankings'!$G$103:$G$1801, MATCH($B41,'All rankings'!$D$103:$D$1801,0))</f>
        <v>Bank</v>
      </c>
    </row>
    <row r="42" spans="1:7">
      <c r="A42" s="148" t="s">
        <v>667</v>
      </c>
      <c r="B42" s="148" t="s">
        <v>668</v>
      </c>
      <c r="C42" t="str">
        <f>INDEX('All rankings'!$C$103:$C$1801, MATCH($B42,'All rankings'!$D$103:$D$1801,0))</f>
        <v>People's Insurance Company of China</v>
      </c>
      <c r="D42" s="149">
        <v>41.979545193723645</v>
      </c>
      <c r="E42">
        <v>41</v>
      </c>
      <c r="F42" t="str">
        <f>VLOOKUP(B42,'End-2023'!$B$2:$F$101,5,FALSE)</f>
        <v>SOE</v>
      </c>
      <c r="G42" t="str">
        <f>INDEX('All rankings'!$G$103:$G$1801, MATCH($B42,'All rankings'!$D$103:$D$1801,0))</f>
        <v>Other financial services</v>
      </c>
    </row>
    <row r="43" spans="1:7">
      <c r="A43" s="148" t="s">
        <v>665</v>
      </c>
      <c r="B43" s="148" t="s">
        <v>440</v>
      </c>
      <c r="C43" t="str">
        <f>INDEX('All rankings'!$C$103:$C$1801, MATCH($B43,'All rankings'!$D$103:$D$1801,0))</f>
        <v xml:space="preserve">China Pacific Insurance </v>
      </c>
      <c r="D43" s="149">
        <v>41.461798292916363</v>
      </c>
      <c r="E43">
        <v>42</v>
      </c>
      <c r="F43" t="str">
        <f>VLOOKUP(B43,'End-2023'!$B$2:$F$101,5,FALSE)</f>
        <v>MOE</v>
      </c>
      <c r="G43" t="str">
        <f>INDEX('All rankings'!$G$103:$G$1801, MATCH($B43,'All rankings'!$D$103:$D$1801,0))</f>
        <v>Other financial services</v>
      </c>
    </row>
    <row r="44" spans="1:7">
      <c r="A44" s="148" t="s">
        <v>184</v>
      </c>
      <c r="B44" s="148" t="s">
        <v>416</v>
      </c>
      <c r="C44" t="str">
        <f>INDEX('All rankings'!$C$103:$C$1801, MATCH($B44,'All rankings'!$D$103:$D$1801,0))</f>
        <v>Luxshare Precision</v>
      </c>
      <c r="D44" s="149">
        <v>41.040202284992489</v>
      </c>
      <c r="E44">
        <v>43</v>
      </c>
      <c r="F44" t="str">
        <f>VLOOKUP(B44,'End-2023'!$B$2:$F$101,5,FALSE)</f>
        <v>NPE</v>
      </c>
      <c r="G44" t="str">
        <f>INDEX('All rankings'!$G$103:$G$1801, MATCH($B44,'All rankings'!$D$103:$D$1801,0))</f>
        <v>Manufacturing</v>
      </c>
    </row>
    <row r="45" spans="1:7">
      <c r="A45" s="148" t="s">
        <v>139</v>
      </c>
      <c r="B45" s="148" t="s">
        <v>419</v>
      </c>
      <c r="C45" t="str">
        <f>INDEX('All rankings'!$C$103:$C$1801, MATCH($B45,'All rankings'!$D$103:$D$1801,0))</f>
        <v>Hengrui Medicine</v>
      </c>
      <c r="D45" s="149">
        <v>40.731762892521282</v>
      </c>
      <c r="E45">
        <v>44</v>
      </c>
      <c r="F45" t="str">
        <f>VLOOKUP(B45,'End-2023'!$B$2:$F$101,5,FALSE)</f>
        <v>NPE</v>
      </c>
      <c r="G45" t="str">
        <f>INDEX('All rankings'!$G$103:$G$1801, MATCH($B45,'All rankings'!$D$103:$D$1801,0))</f>
        <v>Pharma &amp; life sciences</v>
      </c>
    </row>
    <row r="46" spans="1:7">
      <c r="A46" s="148" t="s">
        <v>86</v>
      </c>
      <c r="B46" s="148" t="s">
        <v>389</v>
      </c>
      <c r="C46" t="str">
        <f>INDEX('All rankings'!$C$103:$C$1801, MATCH($B46,'All rankings'!$D$103:$D$1801,0))</f>
        <v>Hikvision</v>
      </c>
      <c r="D46" s="149">
        <v>39.432862474013689</v>
      </c>
      <c r="E46">
        <v>45</v>
      </c>
      <c r="F46" t="str">
        <f>VLOOKUP(B46,'End-2023'!$B$2:$F$101,5,FALSE)</f>
        <v>MOE</v>
      </c>
      <c r="G46" t="str">
        <f>INDEX('All rankings'!$G$103:$G$1801, MATCH($B46,'All rankings'!$D$103:$D$1801,0))</f>
        <v>Manufacturing</v>
      </c>
    </row>
    <row r="47" spans="1:7" s="64" customFormat="1">
      <c r="A47" s="150" t="s">
        <v>1359</v>
      </c>
      <c r="B47" s="150" t="s">
        <v>1377</v>
      </c>
      <c r="C47" s="64" t="s">
        <v>1378</v>
      </c>
      <c r="D47" s="151">
        <v>38.212473356240608</v>
      </c>
      <c r="E47" s="64">
        <v>46</v>
      </c>
      <c r="F47" s="64" t="s">
        <v>6</v>
      </c>
      <c r="G47" s="64" t="s">
        <v>44</v>
      </c>
    </row>
    <row r="48" spans="1:7">
      <c r="A48" s="148" t="s">
        <v>98</v>
      </c>
      <c r="B48" s="148" t="s">
        <v>379</v>
      </c>
      <c r="C48" t="str">
        <f>INDEX('All rankings'!$C$103:$C$1801, MATCH($B48,'All rankings'!$D$103:$D$1801,0))</f>
        <v>Haitian Flavouring &amp; Food</v>
      </c>
      <c r="D48" s="149">
        <v>35.506032631684384</v>
      </c>
      <c r="E48">
        <v>47</v>
      </c>
      <c r="F48" t="str">
        <f>VLOOKUP(B48,'End-2023'!$B$2:$F$101,5,FALSE)</f>
        <v>NPE</v>
      </c>
      <c r="G48" t="str">
        <f>INDEX('All rankings'!$G$103:$G$1801, MATCH($B48,'All rankings'!$D$103:$D$1801,0))</f>
        <v>Consumer Products &amp; Services</v>
      </c>
    </row>
    <row r="49" spans="1:7">
      <c r="A49" s="148" t="s">
        <v>190</v>
      </c>
      <c r="B49" s="148" t="s">
        <v>450</v>
      </c>
      <c r="C49" t="str">
        <f>INDEX('All rankings'!$C$103:$C$1801, MATCH($B49,'All rankings'!$D$103:$D$1801,0))</f>
        <v>Gree Electric</v>
      </c>
      <c r="D49" s="149">
        <v>35.415932742814817</v>
      </c>
      <c r="E49">
        <v>48</v>
      </c>
      <c r="F49" t="str">
        <f>VLOOKUP(B49,'End-2023'!$B$2:$F$101,5,FALSE)</f>
        <v>NPE</v>
      </c>
      <c r="G49" t="str">
        <f>INDEX('All rankings'!$G$103:$G$1801, MATCH($B49,'All rankings'!$D$103:$D$1801,0))</f>
        <v>Manufacturing</v>
      </c>
    </row>
    <row r="50" spans="1:7">
      <c r="A50" s="148" t="s">
        <v>505</v>
      </c>
      <c r="B50" s="148" t="s">
        <v>504</v>
      </c>
      <c r="C50" t="str">
        <f>INDEX('All rankings'!$C$103:$C$1801, MATCH($B50,'All rankings'!$D$103:$D$1801,0))</f>
        <v>PICC Property and Casualty</v>
      </c>
      <c r="D50" s="102">
        <v>35.105989162282754</v>
      </c>
      <c r="E50">
        <v>49</v>
      </c>
      <c r="F50" t="str">
        <f>VLOOKUP(B50,'End-2023'!$B$2:$F$101,5,FALSE)</f>
        <v>SOE</v>
      </c>
      <c r="G50" t="str">
        <f>INDEX('All rankings'!$G$103:$G$1801, MATCH($B50,'All rankings'!$D$103:$D$1801,0))</f>
        <v>Other financial services</v>
      </c>
    </row>
    <row r="51" spans="1:7">
      <c r="A51" s="148" t="s">
        <v>663</v>
      </c>
      <c r="B51" s="148" t="s">
        <v>414</v>
      </c>
      <c r="C51" t="str">
        <f>INDEX('All rankings'!$C$103:$C$1801, MATCH($B51,'All rankings'!$D$103:$D$1801,0))</f>
        <v>Haier Smart Home</v>
      </c>
      <c r="D51" s="149">
        <v>34.894056557291336</v>
      </c>
      <c r="E51">
        <v>50</v>
      </c>
      <c r="F51" t="str">
        <f>VLOOKUP(B51,'End-2023'!$B$2:$F$101,5,FALSE)</f>
        <v>NPE</v>
      </c>
      <c r="G51" t="str">
        <f>INDEX('All rankings'!$G$103:$G$1801, MATCH($B51,'All rankings'!$D$103:$D$1801,0))</f>
        <v>Manufacturing</v>
      </c>
    </row>
    <row r="52" spans="1:7">
      <c r="A52" s="148" t="s">
        <v>321</v>
      </c>
      <c r="B52" s="148" t="s">
        <v>432</v>
      </c>
      <c r="C52" t="str">
        <f>INDEX('All rankings'!$C$103:$C$1801, MATCH($B52,'All rankings'!$D$103:$D$1801,0))</f>
        <v>China State Construction Engineering Corporation</v>
      </c>
      <c r="D52" s="149">
        <v>34.73122456513272</v>
      </c>
      <c r="E52">
        <v>51</v>
      </c>
      <c r="F52" t="str">
        <f>VLOOKUP(B52,'End-2023'!$B$2:$F$101,5,FALSE)</f>
        <v>SOE</v>
      </c>
      <c r="G52" t="str">
        <f>INDEX('All rankings'!$G$103:$G$1801, MATCH($B52,'All rankings'!$D$103:$D$1801,0))</f>
        <v>Infrastructure &amp; construction</v>
      </c>
    </row>
    <row r="53" spans="1:7">
      <c r="A53" s="148" t="s">
        <v>302</v>
      </c>
      <c r="B53" s="148" t="s">
        <v>452</v>
      </c>
      <c r="C53" t="str">
        <f>INDEX('All rankings'!$C$103:$C$1801, MATCH($B53,'All rankings'!$D$103:$D$1801,0))</f>
        <v>CITIC Ltd</v>
      </c>
      <c r="D53" s="102">
        <v>34.491274083047969</v>
      </c>
      <c r="E53">
        <v>52</v>
      </c>
      <c r="F53" t="str">
        <f>VLOOKUP(B53,'End-2023'!$B$2:$F$101,5,FALSE)</f>
        <v>SOE</v>
      </c>
      <c r="G53" t="str">
        <f>INDEX('All rankings'!$G$103:$G$1801, MATCH($B53,'All rankings'!$D$103:$D$1801,0))</f>
        <v>Conglomerate</v>
      </c>
    </row>
    <row r="54" spans="1:7">
      <c r="A54" s="148" t="s">
        <v>227</v>
      </c>
      <c r="B54" s="148" t="s">
        <v>437</v>
      </c>
      <c r="C54" t="str">
        <f>INDEX('All rankings'!$C$103:$C$1801, MATCH($B54,'All rankings'!$D$103:$D$1801,0))</f>
        <v>SAIC Motor</v>
      </c>
      <c r="D54" s="149">
        <v>33.429305057898837</v>
      </c>
      <c r="E54">
        <v>53</v>
      </c>
      <c r="F54" t="str">
        <f>VLOOKUP(B54,'End-2023'!$B$2:$F$101,5,FALSE)</f>
        <v>SOE</v>
      </c>
      <c r="G54" t="str">
        <f>INDEX('All rankings'!$G$103:$G$1801, MATCH($B54,'All rankings'!$D$103:$D$1801,0))</f>
        <v>Manufacturing</v>
      </c>
    </row>
    <row r="55" spans="1:7">
      <c r="A55" s="148" t="s">
        <v>655</v>
      </c>
      <c r="B55" s="148" t="s">
        <v>438</v>
      </c>
      <c r="C55" t="str">
        <f>INDEX('All rankings'!$C$103:$C$1801, MATCH($B55,'All rankings'!$D$103:$D$1801,0))</f>
        <v>COSCO Shipping Holdings</v>
      </c>
      <c r="D55" s="149">
        <v>32.792306255753722</v>
      </c>
      <c r="E55">
        <v>54</v>
      </c>
      <c r="F55" s="64" t="str">
        <f>VLOOKUP(B55,'End-2023'!$B$2:$F$101,5,FALSE)</f>
        <v>SOE</v>
      </c>
      <c r="G55" t="str">
        <f>INDEX('All rankings'!$G$103:$G$1801, MATCH($B55,'All rankings'!$D$103:$D$1801,0))</f>
        <v>Transportation &amp; logistics</v>
      </c>
    </row>
    <row r="56" spans="1:7">
      <c r="A56" s="148" t="s">
        <v>136</v>
      </c>
      <c r="B56" s="148" t="s">
        <v>400</v>
      </c>
      <c r="C56" t="str">
        <f>INDEX('All rankings'!$C$103:$C$1801, MATCH($B56,'All rankings'!$D$103:$D$1801,0))</f>
        <v>Ping An Bank</v>
      </c>
      <c r="D56" s="149">
        <v>31.585504829530908</v>
      </c>
      <c r="E56">
        <v>55</v>
      </c>
      <c r="F56" t="str">
        <f>VLOOKUP(B56,'End-2023'!$B$2:$F$101,5,FALSE)</f>
        <v>MOE</v>
      </c>
      <c r="G56" t="str">
        <f>INDEX('All rankings'!$G$103:$G$1801, MATCH($B56,'All rankings'!$D$103:$D$1801,0))</f>
        <v>Bank</v>
      </c>
    </row>
    <row r="57" spans="1:7">
      <c r="A57" s="148" t="s">
        <v>444</v>
      </c>
      <c r="B57" s="148" t="s">
        <v>443</v>
      </c>
      <c r="C57" t="str">
        <f>INDEX('All rankings'!$C$103:$C$1801, MATCH($B57,'All rankings'!$D$103:$D$1801,0))</f>
        <v>Shaanxi Coal Industry</v>
      </c>
      <c r="D57" s="149">
        <v>31.370777919982196</v>
      </c>
      <c r="E57">
        <v>56</v>
      </c>
      <c r="F57" t="str">
        <f>VLOOKUP(B57,'End-2023'!$B$2:$F$101,5,FALSE)</f>
        <v>SOE</v>
      </c>
      <c r="G57" t="str">
        <f>INDEX('All rankings'!$G$103:$G$1801, MATCH($B57,'All rankings'!$D$103:$D$1801,0))</f>
        <v>Coal and electricity</v>
      </c>
    </row>
    <row r="58" spans="1:7">
      <c r="A58" s="148" t="s">
        <v>148</v>
      </c>
      <c r="B58" s="148" t="s">
        <v>382</v>
      </c>
      <c r="C58" t="str">
        <f>INDEX('All rankings'!$C$103:$C$1801, MATCH($B58,'All rankings'!$D$103:$D$1801,0))</f>
        <v>Shanxi Fen Wine</v>
      </c>
      <c r="D58" s="149">
        <v>31.262813607286741</v>
      </c>
      <c r="E58">
        <v>57</v>
      </c>
      <c r="F58" t="str">
        <f>VLOOKUP(B58,'End-2023'!$B$2:$F$101,5,FALSE)</f>
        <v>SOE</v>
      </c>
      <c r="G58" t="str">
        <f>INDEX('All rankings'!$G$103:$G$1801, MATCH($B58,'All rankings'!$D$103:$D$1801,0))</f>
        <v>Consumer Products &amp; Services</v>
      </c>
    </row>
    <row r="59" spans="1:7">
      <c r="A59" s="148" t="s">
        <v>1360</v>
      </c>
      <c r="B59" s="148" t="s">
        <v>703</v>
      </c>
      <c r="C59" t="str">
        <f>INDEX('All rankings'!$C$103:$C$1801, MATCH($B59,'All rankings'!$D$103:$D$1801,0))</f>
        <v>CRRC</v>
      </c>
      <c r="D59" s="149">
        <v>31.181672617078213</v>
      </c>
      <c r="E59">
        <v>58</v>
      </c>
      <c r="F59" t="str">
        <f>VLOOKUP(B59,'End-2023'!$B$2:$F$101,5,FALSE)</f>
        <v>SOE</v>
      </c>
      <c r="G59" t="str">
        <f>INDEX('All rankings'!$G$103:$G$1801, MATCH($B59,'All rankings'!$D$103:$D$1801,0))</f>
        <v>Manufacturing</v>
      </c>
    </row>
    <row r="60" spans="1:7">
      <c r="A60" s="148" t="s">
        <v>169</v>
      </c>
      <c r="B60" s="148" t="s">
        <v>394</v>
      </c>
      <c r="C60" t="str">
        <f>INDEX('All rankings'!$C$103:$C$1801, MATCH($B60,'All rankings'!$D$103:$D$1801,0))</f>
        <v>Wanhua Chemical</v>
      </c>
      <c r="D60" s="149">
        <v>31.164225942504594</v>
      </c>
      <c r="E60">
        <v>59</v>
      </c>
      <c r="F60" t="str">
        <f>VLOOKUP(B60,'End-2023'!$B$2:$F$101,5,FALSE)</f>
        <v>MOE</v>
      </c>
      <c r="G60" t="str">
        <f>INDEX('All rankings'!$G$103:$G$1801, MATCH($B60,'All rankings'!$D$103:$D$1801,0))</f>
        <v>Oil, gas &amp; chemicals</v>
      </c>
    </row>
    <row r="61" spans="1:7">
      <c r="A61" s="148" t="s">
        <v>678</v>
      </c>
      <c r="B61" s="148" t="s">
        <v>679</v>
      </c>
      <c r="C61" t="str">
        <f>INDEX('All rankings'!$C$103:$C$1801, MATCH($B61,'All rankings'!$D$103:$D$1801,0))</f>
        <v xml:space="preserve">China Everbright Bank </v>
      </c>
      <c r="D61" s="149">
        <v>29.916566303040735</v>
      </c>
      <c r="E61">
        <v>60</v>
      </c>
      <c r="F61" t="str">
        <f>VLOOKUP(B61,'End-2023'!$B$2:$F$101,5,FALSE)</f>
        <v>SOE</v>
      </c>
      <c r="G61" t="str">
        <f>INDEX('All rankings'!$G$103:$G$1801, MATCH($B61,'All rankings'!$D$103:$D$1801,0))</f>
        <v>Bank</v>
      </c>
    </row>
    <row r="62" spans="1:7">
      <c r="A62" s="148" t="s">
        <v>652</v>
      </c>
      <c r="B62" s="148" t="s">
        <v>387</v>
      </c>
      <c r="C62" t="str">
        <f>INDEX('All rankings'!$C$103:$C$1801, MATCH($B62,'All rankings'!$D$103:$D$1801,0))</f>
        <v>Baidu</v>
      </c>
      <c r="D62" s="102">
        <v>29.886145640065902</v>
      </c>
      <c r="E62">
        <v>61</v>
      </c>
      <c r="F62" t="str">
        <f>VLOOKUP(B62,'End-2023'!$B$2:$F$101,5,FALSE)</f>
        <v>NPE</v>
      </c>
      <c r="G62" t="str">
        <f>INDEX('All rankings'!$G$103:$G$1801, MATCH($B62,'All rankings'!$D$103:$D$1801,0))</f>
        <v>Platform</v>
      </c>
    </row>
    <row r="63" spans="1:7">
      <c r="A63" s="148" t="s">
        <v>187</v>
      </c>
      <c r="B63" s="148" t="s">
        <v>398</v>
      </c>
      <c r="C63" t="str">
        <f>INDEX('All rankings'!$C$103:$C$1801, MATCH($B63,'All rankings'!$D$103:$D$1801,0))</f>
        <v>Muyuan shares</v>
      </c>
      <c r="D63" s="149">
        <v>29.212174160152468</v>
      </c>
      <c r="E63">
        <v>62</v>
      </c>
      <c r="F63" t="str">
        <f>VLOOKUP(B63,'End-2023'!$B$2:$F$101,5,FALSE)</f>
        <v>NPE</v>
      </c>
      <c r="G63" t="str">
        <f>INDEX('All rankings'!$G$103:$G$1801, MATCH($B63,'All rankings'!$D$103:$D$1801,0))</f>
        <v>Consumer Products &amp; Services</v>
      </c>
    </row>
    <row r="64" spans="1:7">
      <c r="A64" s="148" t="s">
        <v>736</v>
      </c>
      <c r="B64" s="148" t="s">
        <v>725</v>
      </c>
      <c r="C64" t="str">
        <f>INDEX('All rankings'!$C$103:$C$1801, MATCH($B64,'All rankings'!$D$103:$D$1801,0))</f>
        <v>China Unicom</v>
      </c>
      <c r="D64" s="102">
        <v>29.109933174071163</v>
      </c>
      <c r="E64">
        <v>63</v>
      </c>
      <c r="F64" t="str">
        <f>VLOOKUP(B64,'End-2023'!$B$2:$F$101,5,FALSE)</f>
        <v>SOE</v>
      </c>
      <c r="G64" t="str">
        <f>INDEX('All rankings'!$G$103:$G$1801, MATCH($B64,'All rankings'!$D$103:$D$1801,0))</f>
        <v>Telecom</v>
      </c>
    </row>
    <row r="65" spans="1:7">
      <c r="A65" s="148" t="s">
        <v>701</v>
      </c>
      <c r="B65" s="148" t="s">
        <v>702</v>
      </c>
      <c r="C65" t="str">
        <f>INDEX('All rankings'!$C$103:$C$1801, MATCH($B65,'All rankings'!$D$103:$D$1801,0))</f>
        <v>Naura Technology</v>
      </c>
      <c r="D65" s="149">
        <v>28.998180536280675</v>
      </c>
      <c r="E65">
        <v>64</v>
      </c>
      <c r="F65" s="64" t="str">
        <f>VLOOKUP(B65,'End-2023'!$B$2:$F$101,5,FALSE)</f>
        <v>SOE</v>
      </c>
      <c r="G65" t="str">
        <f>INDEX('All rankings'!$G$103:$G$1801, MATCH($B65,'All rankings'!$D$103:$D$1801,0))</f>
        <v>Manufacturing</v>
      </c>
    </row>
    <row r="66" spans="1:7">
      <c r="A66" s="148" t="s">
        <v>145</v>
      </c>
      <c r="B66" s="148" t="s">
        <v>424</v>
      </c>
      <c r="C66" t="str">
        <f>INDEX('All rankings'!$C$103:$C$1801, MATCH($B66,'All rankings'!$D$103:$D$1801,0))</f>
        <v>Anta Sports</v>
      </c>
      <c r="D66" s="102">
        <v>28.294748767347254</v>
      </c>
      <c r="E66">
        <v>65</v>
      </c>
      <c r="F66" t="str">
        <f>VLOOKUP(B66,'End-2023'!$B$2:$F$101,5,FALSE)</f>
        <v>NPE</v>
      </c>
      <c r="G66" t="str">
        <f>INDEX('All rankings'!$G$103:$G$1801, MATCH($B66,'All rankings'!$D$103:$D$1801,0))</f>
        <v>Consumer Products &amp; Services</v>
      </c>
    </row>
    <row r="67" spans="1:7">
      <c r="A67" s="148" t="s">
        <v>671</v>
      </c>
      <c r="B67" s="148" t="s">
        <v>672</v>
      </c>
      <c r="C67" t="str">
        <f>INDEX('All rankings'!$C$103:$C$1801, MATCH($B67,'All rankings'!$D$103:$D$1801,0))</f>
        <v>Nari Technology</v>
      </c>
      <c r="D67" s="149">
        <v>28.182602978014579</v>
      </c>
      <c r="E67">
        <v>66</v>
      </c>
      <c r="F67" t="str">
        <f>VLOOKUP(B67,'End-2023'!$B$2:$F$101,5,FALSE)</f>
        <v>SOE</v>
      </c>
      <c r="G67" t="str">
        <f>INDEX('All rankings'!$G$103:$G$1801, MATCH($B67,'All rankings'!$D$103:$D$1801,0))</f>
        <v>Manufacturing</v>
      </c>
    </row>
    <row r="68" spans="1:7" s="64" customFormat="1">
      <c r="A68" s="150" t="s">
        <v>1361</v>
      </c>
      <c r="B68" s="150" t="s">
        <v>1362</v>
      </c>
      <c r="C68" s="64" t="s">
        <v>1379</v>
      </c>
      <c r="D68" s="151">
        <v>28.015948851520506</v>
      </c>
      <c r="E68" s="64">
        <v>67</v>
      </c>
      <c r="F68" s="64" t="s">
        <v>6</v>
      </c>
      <c r="G68" s="64" t="s">
        <v>44</v>
      </c>
    </row>
    <row r="69" spans="1:7">
      <c r="A69" s="148" t="s">
        <v>199</v>
      </c>
      <c r="B69" s="148" t="s">
        <v>402</v>
      </c>
      <c r="C69" t="str">
        <f>INDEX('All rankings'!$C$103:$C$1801, MATCH($B69,'All rankings'!$D$103:$D$1801,0))</f>
        <v>SF Holding</v>
      </c>
      <c r="D69" s="149">
        <v>27.739898992112295</v>
      </c>
      <c r="E69">
        <v>68</v>
      </c>
      <c r="F69" t="str">
        <f>VLOOKUP(B69,'End-2023'!$B$2:$F$101,5,FALSE)</f>
        <v>NPE</v>
      </c>
      <c r="G69" t="str">
        <f>INDEX('All rankings'!$G$103:$G$1801, MATCH($B69,'All rankings'!$D$103:$D$1801,0))</f>
        <v>Transportation &amp; logistics</v>
      </c>
    </row>
    <row r="70" spans="1:7">
      <c r="A70" s="148" t="s">
        <v>689</v>
      </c>
      <c r="B70" s="148" t="s">
        <v>690</v>
      </c>
      <c r="C70" t="str">
        <f>INDEX('All rankings'!$C$103:$C$1801, MATCH($B70,'All rankings'!$D$103:$D$1801,0))</f>
        <v>China Nuclear Power</v>
      </c>
      <c r="D70" s="149">
        <v>27.398678588115573</v>
      </c>
      <c r="E70">
        <v>69</v>
      </c>
      <c r="F70" t="str">
        <f>VLOOKUP(B70,'End-2023'!$B$2:$F$101,5,FALSE)</f>
        <v>SOE</v>
      </c>
      <c r="G70" t="str">
        <f>INDEX('All rankings'!$G$103:$G$1801, MATCH($B70,'All rankings'!$D$103:$D$1801,0))</f>
        <v>Coal and electricity</v>
      </c>
    </row>
    <row r="71" spans="1:7">
      <c r="A71" s="148" t="s">
        <v>666</v>
      </c>
      <c r="B71" s="148" t="s">
        <v>403</v>
      </c>
      <c r="C71" t="str">
        <f>INDEX('All rankings'!$C$103:$C$1801, MATCH($B71,'All rankings'!$D$103:$D$1801,0))</f>
        <v>Great Wall Motor</v>
      </c>
      <c r="D71" s="149">
        <v>26.927031276283458</v>
      </c>
      <c r="E71">
        <v>70</v>
      </c>
      <c r="F71" t="str">
        <f>VLOOKUP(B71,'End-2023'!$B$2:$F$101,5,FALSE)</f>
        <v>NPE</v>
      </c>
      <c r="G71" t="str">
        <f>INDEX('All rankings'!$G$103:$G$1801, MATCH($B71,'All rankings'!$D$103:$D$1801,0))</f>
        <v>Manufacturing</v>
      </c>
    </row>
    <row r="72" spans="1:7">
      <c r="A72" s="148" t="s">
        <v>265</v>
      </c>
      <c r="B72" s="148" t="s">
        <v>409</v>
      </c>
      <c r="C72" t="str">
        <f>INDEX('All rankings'!$C$103:$C$1801, MATCH($B72,'All rankings'!$D$103:$D$1801,0))</f>
        <v>Yili</v>
      </c>
      <c r="D72" s="149">
        <v>26.726793622628122</v>
      </c>
      <c r="E72">
        <v>71</v>
      </c>
      <c r="F72" t="str">
        <f>VLOOKUP(B72,'End-2023'!$B$2:$F$101,5,FALSE)</f>
        <v>MOE</v>
      </c>
      <c r="G72" t="str">
        <f>INDEX('All rankings'!$G$103:$G$1801, MATCH($B72,'All rankings'!$D$103:$D$1801,0))</f>
        <v>Consumer Products &amp; Services</v>
      </c>
    </row>
    <row r="73" spans="1:7">
      <c r="A73" s="148" t="s">
        <v>1363</v>
      </c>
      <c r="B73" s="148" t="s">
        <v>785</v>
      </c>
      <c r="C73" t="str">
        <f>INDEX('All rankings'!$C$103:$C$1801, MATCH($B73,'All rankings'!$D$103:$D$1801,0))</f>
        <v>CGN Electric Power</v>
      </c>
      <c r="D73" s="149">
        <v>26.69810917363391</v>
      </c>
      <c r="E73">
        <v>72</v>
      </c>
      <c r="F73" t="str">
        <f>VLOOKUP(B73,'End-2023'!$B$2:$F$101,5,FALSE)</f>
        <v>SOE</v>
      </c>
      <c r="G73" t="str">
        <f>INDEX('All rankings'!$G$103:$G$1801, MATCH($B73,'All rankings'!$D$103:$D$1801,0))</f>
        <v>Coal and electricity</v>
      </c>
    </row>
    <row r="74" spans="1:7">
      <c r="A74" s="148" t="s">
        <v>677</v>
      </c>
      <c r="B74" s="148" t="s">
        <v>404</v>
      </c>
      <c r="C74" t="str">
        <f>INDEX('All rankings'!$C$103:$C$1801, MATCH($B74,'All rankings'!$D$103:$D$1801,0))</f>
        <v>Li Auto</v>
      </c>
      <c r="D74" s="102">
        <v>25.682885930325398</v>
      </c>
      <c r="E74">
        <v>73</v>
      </c>
      <c r="F74" t="str">
        <f>VLOOKUP(B74,'End-2023'!$B$2:$F$101,5,FALSE)</f>
        <v>NPE</v>
      </c>
      <c r="G74" t="str">
        <f>INDEX('All rankings'!$G$103:$G$1801, MATCH($B74,'All rankings'!$D$103:$D$1801,0))</f>
        <v>Manufacturing</v>
      </c>
    </row>
    <row r="75" spans="1:7">
      <c r="A75" s="148" t="s">
        <v>163</v>
      </c>
      <c r="B75" s="148" t="s">
        <v>384</v>
      </c>
      <c r="C75" t="str">
        <f>INDEX('All rankings'!$C$103:$C$1801, MATCH($B75,'All rankings'!$D$103:$D$1801,0))</f>
        <v>Luzhou Laojiao</v>
      </c>
      <c r="D75" s="149">
        <v>25.636905038061322</v>
      </c>
      <c r="E75">
        <v>74</v>
      </c>
      <c r="F75" t="str">
        <f>VLOOKUP(B75,'End-2023'!$B$2:$F$101,5,FALSE)</f>
        <v>SOE</v>
      </c>
      <c r="G75" t="str">
        <f>INDEX('All rankings'!$G$103:$G$1801, MATCH($B75,'All rankings'!$D$103:$D$1801,0))</f>
        <v>Consumer Products &amp; Services</v>
      </c>
    </row>
    <row r="76" spans="1:7">
      <c r="A76" s="148" t="s">
        <v>777</v>
      </c>
      <c r="B76" s="148" t="s">
        <v>778</v>
      </c>
      <c r="C76" t="str">
        <f>INDEX('All rankings'!$C$103:$C$1801, MATCH($B76,'All rankings'!$D$103:$D$1801,0))</f>
        <v xml:space="preserve">China Tower  </v>
      </c>
      <c r="D76" s="102">
        <v>25.377775888524422</v>
      </c>
      <c r="E76">
        <v>75</v>
      </c>
      <c r="F76" t="str">
        <f>VLOOKUP(B76,'End-2023'!$B$2:$F$101,5,FALSE)</f>
        <v>SOE</v>
      </c>
      <c r="G76" t="str">
        <f>INDEX('All rankings'!$G$103:$G$1801, MATCH($B76,'All rankings'!$D$103:$D$1801,0))</f>
        <v>Telecom</v>
      </c>
    </row>
    <row r="77" spans="1:7">
      <c r="A77" s="148" t="s">
        <v>1244</v>
      </c>
      <c r="B77" s="148" t="s">
        <v>1245</v>
      </c>
      <c r="C77" t="str">
        <f>INDEX('All rankings'!$C$103:$C$1801, MATCH($B77,'All rankings'!$D$103:$D$1801,0))</f>
        <v>Bank of Jiangsu</v>
      </c>
      <c r="D77" s="149">
        <v>25.069557373916311</v>
      </c>
      <c r="E77">
        <v>76</v>
      </c>
      <c r="F77" t="s">
        <v>6</v>
      </c>
      <c r="G77" t="str">
        <f>INDEX('All rankings'!$G$103:$G$1801, MATCH($B77,'All rankings'!$D$103:$D$1801,0))</f>
        <v>Bank</v>
      </c>
    </row>
    <row r="78" spans="1:7">
      <c r="A78" s="148" t="s">
        <v>1364</v>
      </c>
      <c r="B78" s="148" t="s">
        <v>728</v>
      </c>
      <c r="C78" t="str">
        <f>INDEX('All rankings'!$C$103:$C$1801, MATCH($B78,'All rankings'!$D$103:$D$1801,0))</f>
        <v>ZTE</v>
      </c>
      <c r="D78" s="149">
        <v>25.008122754375524</v>
      </c>
      <c r="E78">
        <v>77</v>
      </c>
      <c r="F78" t="s">
        <v>7</v>
      </c>
      <c r="G78" t="str">
        <f>INDEX('All rankings'!$G$103:$G$1801, MATCH($B78,'All rankings'!$D$103:$D$1801,0))</f>
        <v>Manufacturing</v>
      </c>
    </row>
    <row r="79" spans="1:7">
      <c r="A79" s="148" t="s">
        <v>685</v>
      </c>
      <c r="B79" s="148" t="s">
        <v>455</v>
      </c>
      <c r="C79" t="str">
        <f>INDEX('All rankings'!$C$103:$C$1801, MATCH($B79,'All rankings'!$D$103:$D$1801,0))</f>
        <v>China Securities</v>
      </c>
      <c r="D79" s="149">
        <v>24.863796822221079</v>
      </c>
      <c r="E79">
        <v>78</v>
      </c>
      <c r="F79" t="s">
        <v>5</v>
      </c>
      <c r="G79" t="str">
        <f>INDEX('All rankings'!$G$103:$G$1801, MATCH($B79,'All rankings'!$D$103:$D$1801,0))</f>
        <v>Other financial services</v>
      </c>
    </row>
    <row r="80" spans="1:7">
      <c r="A80" s="148" t="s">
        <v>686</v>
      </c>
      <c r="B80" s="148" t="s">
        <v>687</v>
      </c>
      <c r="C80" t="str">
        <f>INDEX('All rankings'!$C$103:$C$1801, MATCH($B80,'All rankings'!$D$103:$D$1801,0))</f>
        <v>China Minsheng Bank</v>
      </c>
      <c r="D80" s="149">
        <v>24.061476151537757</v>
      </c>
      <c r="E80">
        <v>79</v>
      </c>
      <c r="F80" t="str">
        <f>VLOOKUP(B80,'End-2023'!$B$2:$F$101,5,FALSE)</f>
        <v>MOE</v>
      </c>
      <c r="G80" t="str">
        <f>INDEX('All rankings'!$G$103:$G$1801, MATCH($B80,'All rankings'!$D$103:$D$1801,0))</f>
        <v>Bank</v>
      </c>
    </row>
    <row r="81" spans="1:7">
      <c r="A81" s="148" t="s">
        <v>729</v>
      </c>
      <c r="B81" s="148" t="s">
        <v>730</v>
      </c>
      <c r="C81" t="str">
        <f>INDEX('All rankings'!$C$103:$C$1801, MATCH($B81,'All rankings'!$D$103:$D$1801,0))</f>
        <v>Huaneng Lancang River Hydropower</v>
      </c>
      <c r="D81" s="149">
        <v>23.813365978520952</v>
      </c>
      <c r="E81">
        <v>80</v>
      </c>
      <c r="F81" t="str">
        <f>VLOOKUP(B81,'End-2023'!$B$2:$F$101,5,FALSE)</f>
        <v>SOE</v>
      </c>
      <c r="G81" t="str">
        <f>INDEX('All rankings'!$G$103:$G$1801, MATCH($B81,'All rankings'!$D$103:$D$1801,0))</f>
        <v>Coal and electricity</v>
      </c>
    </row>
    <row r="82" spans="1:7">
      <c r="A82" s="148" t="s">
        <v>80</v>
      </c>
      <c r="B82" s="148" t="s">
        <v>393</v>
      </c>
      <c r="C82" t="str">
        <f>INDEX('All rankings'!$C$103:$C$1801, MATCH($B82,'All rankings'!$D$103:$D$1801,0))</f>
        <v>Kuaishou Technology</v>
      </c>
      <c r="D82" s="102">
        <v>22.863521556193518</v>
      </c>
      <c r="E82">
        <v>81</v>
      </c>
      <c r="F82" t="str">
        <f>VLOOKUP(B82,'End-2023'!$B$2:$F$101,5,FALSE)</f>
        <v>NPE</v>
      </c>
      <c r="G82" t="str">
        <f>INDEX('All rankings'!$G$103:$G$1801, MATCH($B82,'All rankings'!$D$103:$D$1801,0))</f>
        <v>Platform</v>
      </c>
    </row>
    <row r="83" spans="1:7">
      <c r="A83" s="148" t="s">
        <v>281</v>
      </c>
      <c r="B83" s="148" t="s">
        <v>819</v>
      </c>
      <c r="C83" t="str">
        <f>INDEX('All rankings'!$C$103:$C$1801, MATCH($B83,'All rankings'!$D$103:$D$1801,0))</f>
        <v>BOE Technology</v>
      </c>
      <c r="D83" s="149">
        <v>22.809681752238333</v>
      </c>
      <c r="E83">
        <v>82</v>
      </c>
      <c r="F83" t="str">
        <f>VLOOKUP(B83,'End-2023'!$B$2:$F$101,5,FALSE)</f>
        <v>MOE</v>
      </c>
      <c r="G83" t="str">
        <f>INDEX('All rankings'!$G$103:$G$1801, MATCH($B83,'All rankings'!$D$103:$D$1801,0))</f>
        <v>Manufacturing</v>
      </c>
    </row>
    <row r="84" spans="1:7">
      <c r="A84" s="148" t="s">
        <v>717</v>
      </c>
      <c r="B84" s="148" t="s">
        <v>718</v>
      </c>
      <c r="C84" t="str">
        <f>INDEX('All rankings'!$C$103:$C$1801, MATCH($B84,'All rankings'!$D$103:$D$1801,0))</f>
        <v>China Merchants Securities</v>
      </c>
      <c r="D84" s="149">
        <v>22.409680562162094</v>
      </c>
      <c r="E84">
        <v>83</v>
      </c>
      <c r="F84" t="s">
        <v>5</v>
      </c>
      <c r="G84" t="str">
        <f>INDEX('All rankings'!$G$103:$G$1801, MATCH($B84,'All rankings'!$D$103:$D$1801,0))</f>
        <v>Other financial services</v>
      </c>
    </row>
    <row r="85" spans="1:7">
      <c r="A85" s="148" t="s">
        <v>749</v>
      </c>
      <c r="B85" s="148" t="s">
        <v>750</v>
      </c>
      <c r="C85" t="str">
        <f>INDEX('All rankings'!$C$103:$C$1801, MATCH($B85,'All rankings'!$D$103:$D$1801,0))</f>
        <v>China State Shipbuilding Corporation</v>
      </c>
      <c r="D85" s="149">
        <v>22.373342904913471</v>
      </c>
      <c r="E85">
        <v>84</v>
      </c>
      <c r="F85" t="str">
        <f>VLOOKUP(B85,'End-2023'!$B$2:$F$101,5,FALSE)</f>
        <v>SOE</v>
      </c>
      <c r="G85" t="str">
        <f>INDEX('All rankings'!$G$103:$G$1801, MATCH($B85,'All rankings'!$D$103:$D$1801,0))</f>
        <v>Manufacturing</v>
      </c>
    </row>
    <row r="86" spans="1:7">
      <c r="A86" s="148" t="s">
        <v>252</v>
      </c>
      <c r="B86" s="148" t="s">
        <v>420</v>
      </c>
      <c r="C86" t="str">
        <f>INDEX('All rankings'!$C$103:$C$1801, MATCH($B86,'All rankings'!$D$103:$D$1801,0))</f>
        <v>Bank of Ningbo</v>
      </c>
      <c r="D86" s="149">
        <v>22.332270345768183</v>
      </c>
      <c r="E86">
        <v>85</v>
      </c>
      <c r="F86" t="str">
        <f>VLOOKUP(B86,'End-2023'!$B$2:$F$101,5,FALSE)</f>
        <v>MOE</v>
      </c>
      <c r="G86" t="str">
        <f>INDEX('All rankings'!$G$103:$G$1801, MATCH($B86,'All rankings'!$D$103:$D$1801,0))</f>
        <v>Bank</v>
      </c>
    </row>
    <row r="87" spans="1:7">
      <c r="A87" s="148" t="s">
        <v>154</v>
      </c>
      <c r="B87" s="148" t="s">
        <v>739</v>
      </c>
      <c r="C87" t="str">
        <f>INDEX('All rankings'!$C$103:$C$1801, MATCH($B87,'All rankings'!$D$103:$D$1801,0))</f>
        <v>KE</v>
      </c>
      <c r="D87" s="102">
        <v>22.135406876525501</v>
      </c>
      <c r="E87">
        <v>86</v>
      </c>
      <c r="F87" t="str">
        <f>VLOOKUP(B87,'End-2023'!$B$2:$F$101,5,FALSE)</f>
        <v>NPE</v>
      </c>
      <c r="G87" t="str">
        <f>INDEX('All rankings'!$G$103:$G$1801, MATCH($B87,'All rankings'!$D$103:$D$1801,0))</f>
        <v>Platform</v>
      </c>
    </row>
    <row r="88" spans="1:7">
      <c r="A88" s="148" t="s">
        <v>650</v>
      </c>
      <c r="B88" s="148" t="s">
        <v>396</v>
      </c>
      <c r="C88" t="str">
        <f>INDEX('All rankings'!$C$103:$C$1801, MATCH($B88,'All rankings'!$D$103:$D$1801,0))</f>
        <v>Wuxi Apptec</v>
      </c>
      <c r="D88" s="149">
        <v>21.966328014750012</v>
      </c>
      <c r="E88">
        <v>87</v>
      </c>
      <c r="F88" t="str">
        <f>VLOOKUP(B88,'End-2023'!$B$2:$F$101,5,FALSE)</f>
        <v>NPE</v>
      </c>
      <c r="G88" t="str">
        <f>INDEX('All rankings'!$G$103:$G$1801, MATCH($B88,'All rankings'!$D$103:$D$1801,0))</f>
        <v>Pharma &amp; life sciences</v>
      </c>
    </row>
    <row r="89" spans="1:7">
      <c r="A89" s="148" t="s">
        <v>331</v>
      </c>
      <c r="B89" s="148" t="s">
        <v>697</v>
      </c>
      <c r="C89" t="str">
        <f>INDEX('All rankings'!$C$103:$C$1801, MATCH($B89,'All rankings'!$D$103:$D$1801,0))</f>
        <v>Inovance</v>
      </c>
      <c r="D89" s="149">
        <v>21.939761517589449</v>
      </c>
      <c r="E89">
        <v>88</v>
      </c>
      <c r="F89" t="str">
        <f>VLOOKUP(B89,'End-2023'!$B$2:$F$101,5,FALSE)</f>
        <v>NPE</v>
      </c>
      <c r="G89" t="str">
        <f>INDEX('All rankings'!$G$103:$G$1801, MATCH($B89,'All rankings'!$D$103:$D$1801,0))</f>
        <v>Manufacturing</v>
      </c>
    </row>
    <row r="90" spans="1:7" s="64" customFormat="1">
      <c r="A90" s="150" t="s">
        <v>1365</v>
      </c>
      <c r="B90" s="150" t="s">
        <v>1366</v>
      </c>
      <c r="C90" s="64" t="s">
        <v>1380</v>
      </c>
      <c r="D90" s="151">
        <v>21.760560562051921</v>
      </c>
      <c r="E90" s="64">
        <v>89</v>
      </c>
      <c r="F90" s="64" t="s">
        <v>7</v>
      </c>
      <c r="G90" s="64" t="s">
        <v>44</v>
      </c>
    </row>
    <row r="91" spans="1:7" s="64" customFormat="1">
      <c r="A91" s="150" t="s">
        <v>1367</v>
      </c>
      <c r="B91" s="150" t="s">
        <v>1368</v>
      </c>
      <c r="C91" s="64" t="s">
        <v>1381</v>
      </c>
      <c r="D91" s="151">
        <v>21.501307662344889</v>
      </c>
      <c r="E91" s="64">
        <v>90</v>
      </c>
      <c r="F91" s="64" t="s">
        <v>7</v>
      </c>
      <c r="G91" s="64" t="s">
        <v>48</v>
      </c>
    </row>
    <row r="92" spans="1:7">
      <c r="A92" s="148" t="s">
        <v>1369</v>
      </c>
      <c r="B92" s="148" t="s">
        <v>1370</v>
      </c>
      <c r="C92" t="str">
        <f>INDEX('All rankings'!$C$103:$C$1801, MATCH($B92,'All rankings'!$D$103:$D$1801,0))</f>
        <v>Guotai Junan</v>
      </c>
      <c r="D92" s="149">
        <v>21.490315680557845</v>
      </c>
      <c r="E92">
        <v>91</v>
      </c>
      <c r="F92" t="s">
        <v>6</v>
      </c>
      <c r="G92" t="str">
        <f>INDEX('All rankings'!$G$103:$G$1801, MATCH($B92,'All rankings'!$D$103:$D$1801,0))</f>
        <v>Other financial services</v>
      </c>
    </row>
    <row r="93" spans="1:7">
      <c r="A93" s="148" t="s">
        <v>694</v>
      </c>
      <c r="B93" s="148" t="s">
        <v>695</v>
      </c>
      <c r="C93" t="str">
        <f>INDEX('All rankings'!$C$103:$C$1801, MATCH($B93,'All rankings'!$D$103:$D$1801,0))</f>
        <v>Bao Steel</v>
      </c>
      <c r="D93" s="149">
        <v>21.409031931723334</v>
      </c>
      <c r="E93">
        <v>92</v>
      </c>
      <c r="F93" t="str">
        <f>VLOOKUP(B93,'End-2023'!$B$2:$F$101,5,FALSE)</f>
        <v>SOE</v>
      </c>
      <c r="G93" t="str">
        <f>INDEX('All rankings'!$G$103:$G$1801, MATCH($B93,'All rankings'!$D$103:$D$1801,0))</f>
        <v>Steel, metals &amp; materials</v>
      </c>
    </row>
    <row r="94" spans="1:7">
      <c r="A94" s="148" t="s">
        <v>683</v>
      </c>
      <c r="B94" s="148" t="s">
        <v>684</v>
      </c>
      <c r="C94" t="str">
        <f>INDEX('All rankings'!$C$103:$C$1801, MATCH($B94,'All rankings'!$D$103:$D$1801,0))</f>
        <v>Sungrow Power Supply</v>
      </c>
      <c r="D94" s="149">
        <v>21.293361448155363</v>
      </c>
      <c r="E94">
        <v>93</v>
      </c>
      <c r="F94" t="str">
        <f>VLOOKUP(B94,'End-2023'!$B$2:$F$101,5,FALSE)</f>
        <v>NPE</v>
      </c>
      <c r="G94" t="str">
        <f>INDEX('All rankings'!$G$103:$G$1801, MATCH($B94,'All rankings'!$D$103:$D$1801,0))</f>
        <v>Manufacturing</v>
      </c>
    </row>
    <row r="95" spans="1:7">
      <c r="A95" s="148" t="s">
        <v>1371</v>
      </c>
      <c r="B95" s="148" t="s">
        <v>1372</v>
      </c>
      <c r="C95" t="str">
        <f>INDEX('All rankings'!$C$103:$C$1801, MATCH($B95,'All rankings'!$D$103:$D$1801,0))</f>
        <v>Huatai Securities</v>
      </c>
      <c r="D95" s="149">
        <v>20.788774695142727</v>
      </c>
      <c r="E95">
        <v>94</v>
      </c>
      <c r="F95" t="s">
        <v>6</v>
      </c>
      <c r="G95" t="str">
        <f>INDEX('All rankings'!$G$103:$G$1801, MATCH($B95,'All rankings'!$D$103:$D$1801,0))</f>
        <v>Other financial services</v>
      </c>
    </row>
    <row r="96" spans="1:7">
      <c r="A96" s="148" t="s">
        <v>429</v>
      </c>
      <c r="B96" s="148" t="s">
        <v>659</v>
      </c>
      <c r="C96" t="str">
        <f>INDEX('All rankings'!$C$103:$C$1801, MATCH($B96,'All rankings'!$D$103:$D$1801,0))</f>
        <v xml:space="preserve">China Resources Land </v>
      </c>
      <c r="D96" s="102">
        <v>20.701187917615027</v>
      </c>
      <c r="E96">
        <v>95</v>
      </c>
      <c r="F96" t="str">
        <f>VLOOKUP(B96,'End-2023'!$B$2:$F$101,5,FALSE)</f>
        <v>SOE</v>
      </c>
      <c r="G96" t="str">
        <f>INDEX('All rankings'!$G$103:$G$1801, MATCH($B96,'All rankings'!$D$103:$D$1801,0))</f>
        <v>Real estate</v>
      </c>
    </row>
    <row r="97" spans="1:7">
      <c r="A97" s="148" t="s">
        <v>709</v>
      </c>
      <c r="B97" s="148" t="s">
        <v>714</v>
      </c>
      <c r="C97" t="str">
        <f>INDEX('All rankings'!$C$103:$C$1801, MATCH($B97,'All rankings'!$D$103:$D$1801,0))</f>
        <v>BeiGene</v>
      </c>
      <c r="D97" s="149">
        <v>20.538894547537005</v>
      </c>
      <c r="E97">
        <v>96</v>
      </c>
      <c r="F97" t="str">
        <f>VLOOKUP(B97,'End-2023'!$B$2:$F$101,5,FALSE)</f>
        <v>NPE</v>
      </c>
      <c r="G97" t="str">
        <f>INDEX('All rankings'!$G$103:$G$1801, MATCH($B97,'All rankings'!$D$103:$D$1801,0))</f>
        <v>Pharma &amp; life sciences</v>
      </c>
    </row>
    <row r="98" spans="1:7">
      <c r="A98" s="148" t="s">
        <v>1373</v>
      </c>
      <c r="B98" s="148" t="s">
        <v>1240</v>
      </c>
      <c r="C98" t="str">
        <f>INDEX('All rankings'!$C$103:$C$1801, MATCH($B98,'All rankings'!$D$103:$D$1801,0))</f>
        <v>China Coal Energy</v>
      </c>
      <c r="D98" s="149">
        <v>20.421877418061182</v>
      </c>
      <c r="E98">
        <v>97</v>
      </c>
      <c r="F98" t="s">
        <v>5</v>
      </c>
      <c r="G98" t="str">
        <f>INDEX('All rankings'!$G$103:$G$1801, MATCH($B98,'All rankings'!$D$103:$D$1801,0))</f>
        <v>Coal and electricity</v>
      </c>
    </row>
    <row r="99" spans="1:7">
      <c r="A99" s="148" t="s">
        <v>1374</v>
      </c>
      <c r="B99" s="148" t="s">
        <v>706</v>
      </c>
      <c r="C99" t="str">
        <f>INDEX('All rankings'!$C$103:$C$1801, MATCH($B99,'All rankings'!$D$103:$D$1801,0))</f>
        <v>China Railway</v>
      </c>
      <c r="D99" s="149">
        <v>20.400129832646488</v>
      </c>
      <c r="E99">
        <v>98</v>
      </c>
      <c r="F99" t="str">
        <f>VLOOKUP(B99,'End-2023'!$B$2:$F$101,5,FALSE)</f>
        <v>SOE</v>
      </c>
      <c r="G99" t="str">
        <f>INDEX('All rankings'!$G$103:$G$1801, MATCH($B99,'All rankings'!$D$103:$D$1801,0))</f>
        <v>Transportation &amp; logistics</v>
      </c>
    </row>
    <row r="100" spans="1:7">
      <c r="A100" s="148" t="s">
        <v>1375</v>
      </c>
      <c r="B100" s="148" t="s">
        <v>713</v>
      </c>
      <c r="C100" t="str">
        <f>INDEX('All rankings'!$C$103:$C$1801, MATCH($B100,'All rankings'!$D$103:$D$1801,0))</f>
        <v>China Communications Construction</v>
      </c>
      <c r="D100" s="149">
        <v>20.366391501421738</v>
      </c>
      <c r="E100">
        <v>99</v>
      </c>
      <c r="F100" t="s">
        <v>5</v>
      </c>
      <c r="G100" t="str">
        <f>INDEX('All rankings'!$G$103:$G$1801, MATCH($B100,'All rankings'!$D$103:$D$1801,0))</f>
        <v>Infrastructure &amp; construction</v>
      </c>
    </row>
    <row r="101" spans="1:7">
      <c r="A101" s="148" t="s">
        <v>1248</v>
      </c>
      <c r="B101" s="148" t="s">
        <v>1249</v>
      </c>
      <c r="C101" t="str">
        <f>INDEX('All rankings'!$C$103:$C$1801, MATCH($B101,'All rankings'!$D$103:$D$1801,0))</f>
        <v>Shanghai International Port Group</v>
      </c>
      <c r="D101" s="149">
        <v>19.821094458216017</v>
      </c>
      <c r="E101">
        <v>100</v>
      </c>
      <c r="F101" t="s">
        <v>5</v>
      </c>
      <c r="G101" t="str">
        <f>INDEX('All rankings'!$G$103:$G$1801, MATCH($B101,'All rankings'!$D$103:$D$1801,0))</f>
        <v>Infrastructure &amp; construction</v>
      </c>
    </row>
    <row r="102" spans="1:7">
      <c r="A102" s="148"/>
      <c r="B102" s="148"/>
      <c r="D102" s="149"/>
    </row>
    <row r="103" spans="1:7">
      <c r="D103"/>
    </row>
    <row r="104" spans="1:7">
      <c r="D104"/>
    </row>
    <row r="105" spans="1:7">
      <c r="D105"/>
    </row>
    <row r="106" spans="1:7">
      <c r="D106"/>
    </row>
    <row r="107" spans="1:7">
      <c r="D107"/>
    </row>
    <row r="108" spans="1:7">
      <c r="D108"/>
    </row>
    <row r="109" spans="1:7">
      <c r="D109"/>
    </row>
    <row r="110" spans="1:7">
      <c r="D110"/>
    </row>
    <row r="111" spans="1:7">
      <c r="D111"/>
    </row>
    <row r="112" spans="1:7">
      <c r="D112"/>
    </row>
    <row r="113" spans="4:4">
      <c r="D113"/>
    </row>
    <row r="114" spans="4:4">
      <c r="D114"/>
    </row>
    <row r="115" spans="4:4">
      <c r="D115"/>
    </row>
    <row r="116" spans="4:4">
      <c r="D116"/>
    </row>
    <row r="117" spans="4:4">
      <c r="D117"/>
    </row>
    <row r="118" spans="4:4">
      <c r="D118"/>
    </row>
    <row r="119" spans="4:4">
      <c r="D119"/>
    </row>
    <row r="120" spans="4:4">
      <c r="D120"/>
    </row>
    <row r="121" spans="4:4">
      <c r="D121"/>
    </row>
    <row r="122" spans="4:4">
      <c r="D122"/>
    </row>
    <row r="123" spans="4:4">
      <c r="D123"/>
    </row>
    <row r="124" spans="4:4">
      <c r="D124"/>
    </row>
    <row r="125" spans="4:4">
      <c r="D125"/>
    </row>
    <row r="126" spans="4:4">
      <c r="D126"/>
    </row>
    <row r="127" spans="4:4">
      <c r="D127"/>
    </row>
    <row r="128" spans="4:4">
      <c r="D128"/>
    </row>
    <row r="129" spans="4:4">
      <c r="D129"/>
    </row>
    <row r="130" spans="4:4">
      <c r="D130"/>
    </row>
    <row r="131" spans="4:4">
      <c r="D131"/>
    </row>
    <row r="132" spans="4:4">
      <c r="D132"/>
    </row>
    <row r="133" spans="4:4">
      <c r="D133"/>
    </row>
    <row r="134" spans="4:4">
      <c r="D134"/>
    </row>
    <row r="135" spans="4:4">
      <c r="D135"/>
    </row>
    <row r="136" spans="4:4">
      <c r="D136"/>
    </row>
    <row r="137" spans="4:4">
      <c r="D137"/>
    </row>
    <row r="138" spans="4:4">
      <c r="D138"/>
    </row>
    <row r="139" spans="4:4">
      <c r="D139"/>
    </row>
    <row r="140" spans="4:4">
      <c r="D140"/>
    </row>
    <row r="141" spans="4:4">
      <c r="D141"/>
    </row>
    <row r="142" spans="4:4">
      <c r="D142"/>
    </row>
    <row r="143" spans="4:4">
      <c r="D143"/>
    </row>
    <row r="144" spans="4:4">
      <c r="D144"/>
    </row>
    <row r="145" spans="4:4">
      <c r="D145"/>
    </row>
    <row r="146" spans="4:4">
      <c r="D146"/>
    </row>
    <row r="147" spans="4:4">
      <c r="D147"/>
    </row>
    <row r="148" spans="4:4">
      <c r="D148"/>
    </row>
    <row r="149" spans="4:4">
      <c r="D149"/>
    </row>
    <row r="150" spans="4:4">
      <c r="D150"/>
    </row>
    <row r="151" spans="4:4">
      <c r="D151"/>
    </row>
    <row r="152" spans="4:4">
      <c r="D152"/>
    </row>
    <row r="153" spans="4:4">
      <c r="D153"/>
    </row>
    <row r="154" spans="4:4">
      <c r="D154"/>
    </row>
    <row r="155" spans="4:4">
      <c r="D155"/>
    </row>
    <row r="156" spans="4:4">
      <c r="D156"/>
    </row>
    <row r="157" spans="4:4">
      <c r="D157"/>
    </row>
    <row r="158" spans="4:4">
      <c r="D158"/>
    </row>
    <row r="159" spans="4:4">
      <c r="D159"/>
    </row>
    <row r="160" spans="4:4">
      <c r="D160"/>
    </row>
    <row r="161" spans="4:4">
      <c r="D161"/>
    </row>
    <row r="162" spans="4:4">
      <c r="D162"/>
    </row>
    <row r="163" spans="4:4">
      <c r="D163"/>
    </row>
    <row r="164" spans="4:4">
      <c r="D164"/>
    </row>
    <row r="165" spans="4:4">
      <c r="D165"/>
    </row>
    <row r="166" spans="4:4">
      <c r="D166"/>
    </row>
    <row r="167" spans="4:4">
      <c r="D167"/>
    </row>
    <row r="168" spans="4:4">
      <c r="D168"/>
    </row>
    <row r="169" spans="4:4">
      <c r="D169"/>
    </row>
    <row r="170" spans="4:4">
      <c r="D170"/>
    </row>
    <row r="171" spans="4:4">
      <c r="D171"/>
    </row>
    <row r="172" spans="4:4">
      <c r="D172"/>
    </row>
    <row r="173" spans="4:4">
      <c r="D173"/>
    </row>
    <row r="174" spans="4:4">
      <c r="D174"/>
    </row>
    <row r="175" spans="4:4">
      <c r="D175"/>
    </row>
    <row r="176" spans="4:4">
      <c r="D176"/>
    </row>
    <row r="177" spans="4:4">
      <c r="D177"/>
    </row>
    <row r="178" spans="4:4">
      <c r="D178"/>
    </row>
    <row r="179" spans="4:4">
      <c r="D179"/>
    </row>
    <row r="180" spans="4:4">
      <c r="D180"/>
    </row>
    <row r="181" spans="4:4">
      <c r="D181"/>
    </row>
    <row r="182" spans="4:4">
      <c r="D182"/>
    </row>
    <row r="183" spans="4:4">
      <c r="D183"/>
    </row>
    <row r="184" spans="4:4">
      <c r="D184"/>
    </row>
    <row r="185" spans="4:4">
      <c r="D185"/>
    </row>
    <row r="186" spans="4:4">
      <c r="D186"/>
    </row>
    <row r="187" spans="4:4">
      <c r="D187"/>
    </row>
    <row r="188" spans="4:4">
      <c r="D188"/>
    </row>
    <row r="189" spans="4:4">
      <c r="D189"/>
    </row>
    <row r="190" spans="4:4">
      <c r="D190"/>
    </row>
    <row r="191" spans="4:4">
      <c r="D191"/>
    </row>
    <row r="192" spans="4:4">
      <c r="D192"/>
    </row>
    <row r="193" spans="4:4">
      <c r="D193"/>
    </row>
    <row r="194" spans="4:4">
      <c r="D194"/>
    </row>
    <row r="195" spans="4:4">
      <c r="D195"/>
    </row>
    <row r="196" spans="4:4">
      <c r="D196"/>
    </row>
    <row r="197" spans="4:4">
      <c r="D197"/>
    </row>
    <row r="198" spans="4:4">
      <c r="D198"/>
    </row>
    <row r="199" spans="4:4">
      <c r="D199"/>
    </row>
    <row r="200" spans="4:4">
      <c r="D200"/>
    </row>
    <row r="201" spans="4:4">
      <c r="D201"/>
    </row>
    <row r="202" spans="4:4">
      <c r="D202"/>
    </row>
    <row r="203" spans="4:4">
      <c r="D203"/>
    </row>
    <row r="204" spans="4:4">
      <c r="D204"/>
    </row>
    <row r="205" spans="4:4">
      <c r="D205"/>
    </row>
    <row r="206" spans="4:4">
      <c r="D206"/>
    </row>
    <row r="207" spans="4:4">
      <c r="D207"/>
    </row>
    <row r="208" spans="4:4">
      <c r="D208"/>
    </row>
    <row r="209" spans="4:4">
      <c r="D209"/>
    </row>
    <row r="210" spans="4:4">
      <c r="D210"/>
    </row>
    <row r="211" spans="4:4">
      <c r="D211"/>
    </row>
    <row r="212" spans="4:4">
      <c r="D212"/>
    </row>
    <row r="213" spans="4:4">
      <c r="D213"/>
    </row>
    <row r="214" spans="4:4">
      <c r="D214"/>
    </row>
    <row r="215" spans="4:4">
      <c r="D215"/>
    </row>
    <row r="216" spans="4:4">
      <c r="D216"/>
    </row>
    <row r="217" spans="4:4">
      <c r="D217"/>
    </row>
    <row r="218" spans="4:4">
      <c r="D218"/>
    </row>
    <row r="219" spans="4:4">
      <c r="D219"/>
    </row>
    <row r="220" spans="4:4">
      <c r="D220"/>
    </row>
    <row r="221" spans="4:4">
      <c r="D221"/>
    </row>
    <row r="222" spans="4:4">
      <c r="D222"/>
    </row>
    <row r="223" spans="4:4">
      <c r="D223"/>
    </row>
    <row r="224" spans="4:4">
      <c r="D224"/>
    </row>
    <row r="225" spans="4:4">
      <c r="D225"/>
    </row>
    <row r="226" spans="4:4">
      <c r="D226"/>
    </row>
    <row r="227" spans="4:4">
      <c r="D227"/>
    </row>
    <row r="228" spans="4:4">
      <c r="D228"/>
    </row>
    <row r="229" spans="4:4">
      <c r="D229"/>
    </row>
    <row r="230" spans="4:4">
      <c r="D230"/>
    </row>
    <row r="231" spans="4:4">
      <c r="D231"/>
    </row>
    <row r="232" spans="4:4">
      <c r="D232"/>
    </row>
    <row r="233" spans="4:4">
      <c r="D233"/>
    </row>
    <row r="234" spans="4:4">
      <c r="D234"/>
    </row>
    <row r="235" spans="4:4">
      <c r="D235"/>
    </row>
    <row r="236" spans="4:4">
      <c r="D236"/>
    </row>
    <row r="237" spans="4:4">
      <c r="D237"/>
    </row>
    <row r="238" spans="4:4">
      <c r="D238"/>
    </row>
    <row r="239" spans="4:4">
      <c r="D239"/>
    </row>
    <row r="240" spans="4:4">
      <c r="D240"/>
    </row>
    <row r="241" spans="4:4">
      <c r="D241"/>
    </row>
    <row r="242" spans="4:4">
      <c r="D242"/>
    </row>
    <row r="243" spans="4:4">
      <c r="D243"/>
    </row>
    <row r="244" spans="4:4">
      <c r="D244"/>
    </row>
    <row r="245" spans="4:4">
      <c r="D245"/>
    </row>
    <row r="246" spans="4:4">
      <c r="D246"/>
    </row>
    <row r="247" spans="4:4">
      <c r="D247"/>
    </row>
    <row r="248" spans="4:4">
      <c r="D248"/>
    </row>
    <row r="249" spans="4:4">
      <c r="D249"/>
    </row>
    <row r="250" spans="4:4">
      <c r="D250"/>
    </row>
    <row r="251" spans="4:4">
      <c r="D251"/>
    </row>
    <row r="252" spans="4:4">
      <c r="D252"/>
    </row>
    <row r="253" spans="4:4">
      <c r="D253"/>
    </row>
    <row r="254" spans="4:4">
      <c r="D254"/>
    </row>
    <row r="255" spans="4:4">
      <c r="D255"/>
    </row>
    <row r="256" spans="4:4">
      <c r="D256"/>
    </row>
    <row r="257" spans="4:4">
      <c r="D257"/>
    </row>
    <row r="258" spans="4:4">
      <c r="D258"/>
    </row>
    <row r="259" spans="4:4">
      <c r="D259"/>
    </row>
    <row r="260" spans="4:4">
      <c r="D260"/>
    </row>
    <row r="261" spans="4:4">
      <c r="D261"/>
    </row>
    <row r="262" spans="4:4">
      <c r="D262"/>
    </row>
    <row r="263" spans="4:4">
      <c r="D263"/>
    </row>
    <row r="264" spans="4:4">
      <c r="D264"/>
    </row>
    <row r="265" spans="4:4">
      <c r="D265"/>
    </row>
    <row r="266" spans="4:4">
      <c r="D266"/>
    </row>
    <row r="267" spans="4:4">
      <c r="D267"/>
    </row>
    <row r="268" spans="4:4">
      <c r="D268"/>
    </row>
    <row r="269" spans="4:4">
      <c r="D269"/>
    </row>
    <row r="270" spans="4:4">
      <c r="D270"/>
    </row>
    <row r="271" spans="4:4">
      <c r="D271"/>
    </row>
    <row r="272" spans="4:4">
      <c r="D272"/>
    </row>
    <row r="273" spans="4:4">
      <c r="D273"/>
    </row>
    <row r="274" spans="4:4">
      <c r="D274"/>
    </row>
    <row r="275" spans="4:4">
      <c r="D275"/>
    </row>
    <row r="276" spans="4:4">
      <c r="D276"/>
    </row>
    <row r="277" spans="4:4">
      <c r="D277"/>
    </row>
    <row r="278" spans="4:4">
      <c r="D278"/>
    </row>
    <row r="279" spans="4:4">
      <c r="D279"/>
    </row>
    <row r="280" spans="4:4">
      <c r="D280"/>
    </row>
    <row r="281" spans="4:4">
      <c r="D281"/>
    </row>
    <row r="282" spans="4:4">
      <c r="D282"/>
    </row>
    <row r="283" spans="4:4">
      <c r="D283"/>
    </row>
    <row r="284" spans="4:4">
      <c r="D284"/>
    </row>
    <row r="285" spans="4:4">
      <c r="D285"/>
    </row>
    <row r="286" spans="4:4">
      <c r="D286"/>
    </row>
    <row r="287" spans="4:4">
      <c r="D287"/>
    </row>
    <row r="288" spans="4:4">
      <c r="D288"/>
    </row>
    <row r="289" spans="4:4">
      <c r="D289"/>
    </row>
    <row r="290" spans="4:4">
      <c r="D290"/>
    </row>
    <row r="291" spans="4:4">
      <c r="D291"/>
    </row>
    <row r="292" spans="4:4">
      <c r="D292"/>
    </row>
    <row r="293" spans="4:4">
      <c r="D293"/>
    </row>
    <row r="294" spans="4:4">
      <c r="D294"/>
    </row>
    <row r="295" spans="4:4">
      <c r="D295"/>
    </row>
    <row r="296" spans="4:4">
      <c r="D296"/>
    </row>
    <row r="297" spans="4:4">
      <c r="D297"/>
    </row>
    <row r="298" spans="4:4">
      <c r="D298"/>
    </row>
    <row r="299" spans="4:4">
      <c r="D299"/>
    </row>
    <row r="300" spans="4:4">
      <c r="D300"/>
    </row>
    <row r="301" spans="4:4">
      <c r="D301"/>
    </row>
    <row r="302" spans="4:4">
      <c r="D302"/>
    </row>
    <row r="303" spans="4:4">
      <c r="D303"/>
    </row>
    <row r="304" spans="4:4">
      <c r="D304"/>
    </row>
    <row r="305" spans="4:4">
      <c r="D305"/>
    </row>
    <row r="306" spans="4:4">
      <c r="D306"/>
    </row>
    <row r="307" spans="4:4">
      <c r="D307"/>
    </row>
    <row r="308" spans="4:4">
      <c r="D308"/>
    </row>
    <row r="309" spans="4:4">
      <c r="D309"/>
    </row>
    <row r="310" spans="4:4">
      <c r="D310"/>
    </row>
    <row r="311" spans="4:4">
      <c r="D311"/>
    </row>
    <row r="312" spans="4:4">
      <c r="D312"/>
    </row>
    <row r="313" spans="4:4">
      <c r="D313"/>
    </row>
    <row r="314" spans="4:4">
      <c r="D314"/>
    </row>
    <row r="315" spans="4:4">
      <c r="D315"/>
    </row>
    <row r="316" spans="4:4">
      <c r="D316"/>
    </row>
    <row r="317" spans="4:4">
      <c r="D317"/>
    </row>
    <row r="318" spans="4:4">
      <c r="D318"/>
    </row>
    <row r="319" spans="4:4">
      <c r="D319"/>
    </row>
    <row r="320" spans="4:4">
      <c r="D320"/>
    </row>
    <row r="321" spans="4:4">
      <c r="D321"/>
    </row>
    <row r="322" spans="4:4">
      <c r="D322"/>
    </row>
    <row r="323" spans="4:4">
      <c r="D323"/>
    </row>
    <row r="324" spans="4:4">
      <c r="D324"/>
    </row>
    <row r="325" spans="4:4">
      <c r="D325"/>
    </row>
    <row r="326" spans="4:4">
      <c r="D326"/>
    </row>
    <row r="327" spans="4:4">
      <c r="D327"/>
    </row>
    <row r="328" spans="4:4">
      <c r="D328"/>
    </row>
    <row r="329" spans="4:4">
      <c r="D329"/>
    </row>
    <row r="330" spans="4:4">
      <c r="D330"/>
    </row>
    <row r="331" spans="4:4">
      <c r="D331"/>
    </row>
    <row r="332" spans="4:4">
      <c r="D332"/>
    </row>
    <row r="333" spans="4:4">
      <c r="D333"/>
    </row>
    <row r="334" spans="4:4">
      <c r="D334"/>
    </row>
    <row r="335" spans="4:4">
      <c r="D335"/>
    </row>
    <row r="336" spans="4:4">
      <c r="D336"/>
    </row>
    <row r="337" spans="4:4">
      <c r="D337"/>
    </row>
    <row r="338" spans="4:4">
      <c r="D338"/>
    </row>
    <row r="339" spans="4:4">
      <c r="D339"/>
    </row>
    <row r="340" spans="4:4">
      <c r="D340"/>
    </row>
    <row r="341" spans="4:4">
      <c r="D341"/>
    </row>
    <row r="342" spans="4:4">
      <c r="D342"/>
    </row>
    <row r="343" spans="4:4">
      <c r="D343"/>
    </row>
    <row r="344" spans="4:4">
      <c r="D344"/>
    </row>
    <row r="345" spans="4:4">
      <c r="D345"/>
    </row>
    <row r="346" spans="4:4">
      <c r="D346"/>
    </row>
    <row r="347" spans="4:4">
      <c r="D347"/>
    </row>
    <row r="348" spans="4:4">
      <c r="D348"/>
    </row>
    <row r="349" spans="4:4">
      <c r="D349"/>
    </row>
    <row r="350" spans="4:4">
      <c r="D350"/>
    </row>
    <row r="351" spans="4:4">
      <c r="D351"/>
    </row>
    <row r="352" spans="4:4">
      <c r="D352"/>
    </row>
    <row r="353" spans="4:4">
      <c r="D353"/>
    </row>
    <row r="354" spans="4:4">
      <c r="D354"/>
    </row>
    <row r="355" spans="4:4">
      <c r="D355"/>
    </row>
    <row r="356" spans="4:4">
      <c r="D356"/>
    </row>
    <row r="357" spans="4:4">
      <c r="D357"/>
    </row>
    <row r="358" spans="4:4">
      <c r="D358"/>
    </row>
    <row r="359" spans="4:4">
      <c r="D359"/>
    </row>
    <row r="360" spans="4:4">
      <c r="D360"/>
    </row>
    <row r="361" spans="4:4">
      <c r="D361"/>
    </row>
    <row r="362" spans="4:4">
      <c r="D362"/>
    </row>
    <row r="363" spans="4:4">
      <c r="D363"/>
    </row>
    <row r="364" spans="4:4">
      <c r="D364"/>
    </row>
    <row r="365" spans="4:4">
      <c r="D365"/>
    </row>
    <row r="366" spans="4:4">
      <c r="D366"/>
    </row>
    <row r="367" spans="4:4">
      <c r="D367"/>
    </row>
    <row r="368" spans="4:4">
      <c r="D368"/>
    </row>
    <row r="369" spans="4:4">
      <c r="D369"/>
    </row>
    <row r="370" spans="4:4">
      <c r="D370"/>
    </row>
    <row r="371" spans="4:4">
      <c r="D371"/>
    </row>
    <row r="372" spans="4:4">
      <c r="D372"/>
    </row>
    <row r="373" spans="4:4">
      <c r="D373"/>
    </row>
    <row r="374" spans="4:4">
      <c r="D374"/>
    </row>
    <row r="375" spans="4:4">
      <c r="D375"/>
    </row>
    <row r="376" spans="4:4">
      <c r="D376"/>
    </row>
    <row r="377" spans="4:4">
      <c r="D377"/>
    </row>
    <row r="378" spans="4:4">
      <c r="D378"/>
    </row>
    <row r="379" spans="4:4">
      <c r="D379"/>
    </row>
    <row r="380" spans="4:4">
      <c r="D380"/>
    </row>
    <row r="381" spans="4:4">
      <c r="D381"/>
    </row>
    <row r="382" spans="4:4">
      <c r="D382"/>
    </row>
    <row r="383" spans="4:4">
      <c r="D383"/>
    </row>
    <row r="384" spans="4:4">
      <c r="D384"/>
    </row>
    <row r="385" spans="4:4">
      <c r="D385"/>
    </row>
    <row r="386" spans="4:4">
      <c r="D386"/>
    </row>
    <row r="387" spans="4:4">
      <c r="D387"/>
    </row>
    <row r="388" spans="4:4">
      <c r="D388"/>
    </row>
    <row r="389" spans="4:4">
      <c r="D389"/>
    </row>
    <row r="390" spans="4:4">
      <c r="D390"/>
    </row>
    <row r="391" spans="4:4">
      <c r="D391"/>
    </row>
    <row r="392" spans="4:4">
      <c r="D392"/>
    </row>
    <row r="393" spans="4:4">
      <c r="D393"/>
    </row>
    <row r="394" spans="4:4">
      <c r="D394"/>
    </row>
    <row r="395" spans="4:4">
      <c r="D395"/>
    </row>
    <row r="396" spans="4:4">
      <c r="D396"/>
    </row>
    <row r="397" spans="4:4">
      <c r="D397"/>
    </row>
    <row r="398" spans="4:4">
      <c r="D398"/>
    </row>
    <row r="399" spans="4:4">
      <c r="D399"/>
    </row>
    <row r="400" spans="4:4">
      <c r="D400"/>
    </row>
    <row r="401" spans="4:4">
      <c r="D401"/>
    </row>
    <row r="402" spans="4:4">
      <c r="D402"/>
    </row>
    <row r="403" spans="4:4">
      <c r="D403"/>
    </row>
    <row r="404" spans="4:4">
      <c r="D404"/>
    </row>
    <row r="405" spans="4:4">
      <c r="D405"/>
    </row>
    <row r="406" spans="4:4">
      <c r="D406"/>
    </row>
    <row r="407" spans="4:4">
      <c r="D407"/>
    </row>
    <row r="408" spans="4:4">
      <c r="D408"/>
    </row>
    <row r="409" spans="4:4">
      <c r="D409"/>
    </row>
    <row r="410" spans="4:4">
      <c r="D410"/>
    </row>
    <row r="411" spans="4:4">
      <c r="D411"/>
    </row>
    <row r="412" spans="4:4">
      <c r="D412"/>
    </row>
    <row r="413" spans="4:4">
      <c r="D413"/>
    </row>
    <row r="414" spans="4:4">
      <c r="D414"/>
    </row>
    <row r="415" spans="4:4">
      <c r="D415"/>
    </row>
    <row r="416" spans="4:4">
      <c r="D416"/>
    </row>
    <row r="417" spans="4:4">
      <c r="D417"/>
    </row>
    <row r="418" spans="4:4">
      <c r="D418"/>
    </row>
    <row r="419" spans="4:4">
      <c r="D419"/>
    </row>
    <row r="420" spans="4:4">
      <c r="D420"/>
    </row>
    <row r="421" spans="4:4">
      <c r="D421"/>
    </row>
    <row r="422" spans="4:4">
      <c r="D422"/>
    </row>
    <row r="423" spans="4:4">
      <c r="D423"/>
    </row>
    <row r="424" spans="4:4">
      <c r="D424"/>
    </row>
    <row r="425" spans="4:4">
      <c r="D425"/>
    </row>
    <row r="426" spans="4:4">
      <c r="D426"/>
    </row>
    <row r="427" spans="4:4">
      <c r="D427"/>
    </row>
    <row r="428" spans="4:4">
      <c r="D428"/>
    </row>
    <row r="429" spans="4:4">
      <c r="D429"/>
    </row>
    <row r="430" spans="4:4">
      <c r="D430"/>
    </row>
    <row r="431" spans="4:4">
      <c r="D431"/>
    </row>
    <row r="432" spans="4:4">
      <c r="D432"/>
    </row>
    <row r="433" spans="4:4">
      <c r="D433"/>
    </row>
    <row r="434" spans="4:4">
      <c r="D434"/>
    </row>
    <row r="435" spans="4:4">
      <c r="D435"/>
    </row>
    <row r="436" spans="4:4">
      <c r="D436"/>
    </row>
    <row r="437" spans="4:4">
      <c r="D437"/>
    </row>
    <row r="438" spans="4:4">
      <c r="D438"/>
    </row>
    <row r="439" spans="4:4">
      <c r="D439"/>
    </row>
    <row r="440" spans="4:4">
      <c r="D440"/>
    </row>
    <row r="441" spans="4:4">
      <c r="D441"/>
    </row>
    <row r="442" spans="4:4">
      <c r="D442"/>
    </row>
    <row r="443" spans="4:4">
      <c r="D443"/>
    </row>
    <row r="444" spans="4:4">
      <c r="D444"/>
    </row>
    <row r="445" spans="4:4">
      <c r="D445"/>
    </row>
    <row r="446" spans="4:4">
      <c r="D446"/>
    </row>
    <row r="447" spans="4:4">
      <c r="D447"/>
    </row>
    <row r="448" spans="4:4">
      <c r="D448"/>
    </row>
    <row r="449" spans="4:4">
      <c r="D449"/>
    </row>
    <row r="450" spans="4:4">
      <c r="D450"/>
    </row>
    <row r="451" spans="4:4">
      <c r="D451"/>
    </row>
    <row r="452" spans="4:4">
      <c r="D452"/>
    </row>
    <row r="453" spans="4:4">
      <c r="D453"/>
    </row>
    <row r="454" spans="4:4">
      <c r="D454"/>
    </row>
    <row r="455" spans="4:4">
      <c r="D455"/>
    </row>
    <row r="456" spans="4:4">
      <c r="D456"/>
    </row>
    <row r="457" spans="4:4">
      <c r="D457"/>
    </row>
    <row r="458" spans="4:4">
      <c r="D458"/>
    </row>
    <row r="459" spans="4:4">
      <c r="D459"/>
    </row>
    <row r="460" spans="4:4">
      <c r="D460"/>
    </row>
    <row r="461" spans="4:4">
      <c r="D461"/>
    </row>
    <row r="462" spans="4:4">
      <c r="D462"/>
    </row>
    <row r="463" spans="4:4">
      <c r="D463"/>
    </row>
    <row r="464" spans="4:4">
      <c r="D464"/>
    </row>
    <row r="465" spans="4:4">
      <c r="D465"/>
    </row>
    <row r="466" spans="4:4">
      <c r="D466"/>
    </row>
    <row r="467" spans="4:4">
      <c r="D467"/>
    </row>
    <row r="468" spans="4:4">
      <c r="D468"/>
    </row>
    <row r="469" spans="4:4">
      <c r="D469"/>
    </row>
    <row r="470" spans="4:4">
      <c r="D470"/>
    </row>
    <row r="471" spans="4:4">
      <c r="D471"/>
    </row>
    <row r="472" spans="4:4">
      <c r="D472"/>
    </row>
    <row r="473" spans="4:4">
      <c r="D473"/>
    </row>
    <row r="474" spans="4:4">
      <c r="D474"/>
    </row>
    <row r="475" spans="4:4">
      <c r="D475"/>
    </row>
    <row r="476" spans="4:4">
      <c r="D476"/>
    </row>
    <row r="477" spans="4:4">
      <c r="D477"/>
    </row>
    <row r="478" spans="4:4">
      <c r="D478"/>
    </row>
    <row r="479" spans="4:4">
      <c r="D479"/>
    </row>
    <row r="480" spans="4:4">
      <c r="D480"/>
    </row>
    <row r="481" spans="4:4">
      <c r="D481"/>
    </row>
    <row r="482" spans="4:4">
      <c r="D482"/>
    </row>
    <row r="483" spans="4:4">
      <c r="D483"/>
    </row>
    <row r="484" spans="4:4">
      <c r="D484"/>
    </row>
    <row r="485" spans="4:4">
      <c r="D485"/>
    </row>
    <row r="486" spans="4:4">
      <c r="D486"/>
    </row>
    <row r="487" spans="4:4">
      <c r="D487"/>
    </row>
    <row r="488" spans="4:4">
      <c r="D488"/>
    </row>
    <row r="489" spans="4:4">
      <c r="D489"/>
    </row>
    <row r="490" spans="4:4">
      <c r="D490"/>
    </row>
    <row r="491" spans="4:4">
      <c r="D491"/>
    </row>
    <row r="492" spans="4:4">
      <c r="D492"/>
    </row>
    <row r="493" spans="4:4">
      <c r="D493"/>
    </row>
    <row r="494" spans="4:4">
      <c r="D494"/>
    </row>
    <row r="495" spans="4:4">
      <c r="D495"/>
    </row>
    <row r="496" spans="4:4">
      <c r="D496"/>
    </row>
    <row r="497" spans="4:4">
      <c r="D497"/>
    </row>
    <row r="498" spans="4:4">
      <c r="D498"/>
    </row>
    <row r="499" spans="4:4">
      <c r="D499"/>
    </row>
    <row r="500" spans="4:4">
      <c r="D500"/>
    </row>
    <row r="501" spans="4:4">
      <c r="D501"/>
    </row>
    <row r="502" spans="4:4">
      <c r="D502"/>
    </row>
    <row r="503" spans="4:4">
      <c r="D503"/>
    </row>
    <row r="504" spans="4:4">
      <c r="D504"/>
    </row>
    <row r="505" spans="4:4">
      <c r="D505"/>
    </row>
    <row r="506" spans="4:4">
      <c r="D506"/>
    </row>
    <row r="507" spans="4:4">
      <c r="D507"/>
    </row>
    <row r="508" spans="4:4">
      <c r="D508"/>
    </row>
    <row r="509" spans="4:4">
      <c r="D509"/>
    </row>
    <row r="510" spans="4:4">
      <c r="D510"/>
    </row>
    <row r="511" spans="4:4">
      <c r="D511"/>
    </row>
    <row r="512" spans="4:4">
      <c r="D512"/>
    </row>
    <row r="513" spans="4:4">
      <c r="D513"/>
    </row>
    <row r="514" spans="4:4">
      <c r="D514"/>
    </row>
    <row r="515" spans="4:4">
      <c r="D515"/>
    </row>
    <row r="516" spans="4:4">
      <c r="D516"/>
    </row>
    <row r="517" spans="4:4">
      <c r="D517"/>
    </row>
    <row r="518" spans="4:4">
      <c r="D518"/>
    </row>
    <row r="519" spans="4:4">
      <c r="D519"/>
    </row>
    <row r="520" spans="4:4">
      <c r="D520"/>
    </row>
    <row r="521" spans="4:4">
      <c r="D521"/>
    </row>
    <row r="522" spans="4:4">
      <c r="D522"/>
    </row>
    <row r="523" spans="4:4">
      <c r="D523"/>
    </row>
    <row r="524" spans="4:4">
      <c r="D524"/>
    </row>
    <row r="525" spans="4:4">
      <c r="D525"/>
    </row>
    <row r="526" spans="4:4">
      <c r="D526"/>
    </row>
    <row r="527" spans="4:4">
      <c r="D527"/>
    </row>
    <row r="528" spans="4:4">
      <c r="D528"/>
    </row>
    <row r="529" spans="4:4">
      <c r="D529"/>
    </row>
    <row r="530" spans="4:4">
      <c r="D530"/>
    </row>
    <row r="531" spans="4:4">
      <c r="D531"/>
    </row>
    <row r="532" spans="4:4">
      <c r="D532"/>
    </row>
    <row r="533" spans="4:4">
      <c r="D533"/>
    </row>
    <row r="534" spans="4:4">
      <c r="D534"/>
    </row>
    <row r="535" spans="4:4">
      <c r="D535"/>
    </row>
    <row r="536" spans="4:4">
      <c r="D536"/>
    </row>
    <row r="537" spans="4:4">
      <c r="D537"/>
    </row>
    <row r="538" spans="4:4">
      <c r="D538"/>
    </row>
    <row r="539" spans="4:4">
      <c r="D539"/>
    </row>
    <row r="540" spans="4:4">
      <c r="D540"/>
    </row>
    <row r="541" spans="4:4">
      <c r="D541"/>
    </row>
    <row r="542" spans="4:4">
      <c r="D542"/>
    </row>
    <row r="543" spans="4:4">
      <c r="D543"/>
    </row>
    <row r="544" spans="4:4">
      <c r="D544"/>
    </row>
    <row r="545" spans="4:4">
      <c r="D545"/>
    </row>
    <row r="546" spans="4:4">
      <c r="D546"/>
    </row>
    <row r="547" spans="4:4">
      <c r="D547"/>
    </row>
    <row r="548" spans="4:4">
      <c r="D548"/>
    </row>
    <row r="549" spans="4:4">
      <c r="D549"/>
    </row>
    <row r="550" spans="4:4">
      <c r="D550"/>
    </row>
    <row r="551" spans="4:4">
      <c r="D551"/>
    </row>
    <row r="552" spans="4:4">
      <c r="D552"/>
    </row>
    <row r="553" spans="4:4">
      <c r="D553"/>
    </row>
    <row r="554" spans="4:4">
      <c r="D554"/>
    </row>
    <row r="555" spans="4:4">
      <c r="D555"/>
    </row>
    <row r="556" spans="4:4">
      <c r="D556"/>
    </row>
    <row r="557" spans="4:4">
      <c r="D557"/>
    </row>
    <row r="558" spans="4:4">
      <c r="D558"/>
    </row>
    <row r="559" spans="4:4">
      <c r="D559"/>
    </row>
    <row r="560" spans="4:4">
      <c r="D560"/>
    </row>
    <row r="561" spans="4:4">
      <c r="D561"/>
    </row>
    <row r="562" spans="4:4">
      <c r="D562"/>
    </row>
    <row r="563" spans="4:4">
      <c r="D563"/>
    </row>
    <row r="564" spans="4:4">
      <c r="D564"/>
    </row>
    <row r="565" spans="4:4">
      <c r="D565"/>
    </row>
    <row r="566" spans="4:4">
      <c r="D566"/>
    </row>
    <row r="567" spans="4:4">
      <c r="D567"/>
    </row>
    <row r="568" spans="4:4">
      <c r="D568"/>
    </row>
    <row r="569" spans="4:4">
      <c r="D569"/>
    </row>
    <row r="570" spans="4:4">
      <c r="D570"/>
    </row>
    <row r="571" spans="4:4">
      <c r="D571"/>
    </row>
    <row r="572" spans="4:4">
      <c r="D572"/>
    </row>
    <row r="573" spans="4:4">
      <c r="D573"/>
    </row>
    <row r="574" spans="4:4">
      <c r="D574"/>
    </row>
    <row r="575" spans="4:4">
      <c r="D575"/>
    </row>
    <row r="576" spans="4:4">
      <c r="D576"/>
    </row>
    <row r="577" spans="4:4">
      <c r="D577"/>
    </row>
    <row r="578" spans="4:4">
      <c r="D578"/>
    </row>
    <row r="579" spans="4:4">
      <c r="D579"/>
    </row>
    <row r="580" spans="4:4">
      <c r="D580"/>
    </row>
    <row r="581" spans="4:4">
      <c r="D581"/>
    </row>
    <row r="582" spans="4:4">
      <c r="D582"/>
    </row>
    <row r="583" spans="4:4">
      <c r="D583"/>
    </row>
    <row r="584" spans="4:4">
      <c r="D584"/>
    </row>
    <row r="585" spans="4:4">
      <c r="D585"/>
    </row>
    <row r="586" spans="4:4">
      <c r="D586"/>
    </row>
    <row r="587" spans="4:4">
      <c r="D587"/>
    </row>
    <row r="588" spans="4:4">
      <c r="D588"/>
    </row>
    <row r="589" spans="4:4">
      <c r="D589"/>
    </row>
    <row r="590" spans="4:4">
      <c r="D590"/>
    </row>
    <row r="591" spans="4:4">
      <c r="D591"/>
    </row>
    <row r="592" spans="4:4">
      <c r="D592"/>
    </row>
    <row r="593" spans="4:4">
      <c r="D593"/>
    </row>
    <row r="594" spans="4:4">
      <c r="D594"/>
    </row>
    <row r="595" spans="4:4">
      <c r="D595"/>
    </row>
    <row r="596" spans="4:4">
      <c r="D596"/>
    </row>
    <row r="597" spans="4:4">
      <c r="D597"/>
    </row>
    <row r="598" spans="4:4">
      <c r="D598"/>
    </row>
    <row r="599" spans="4:4">
      <c r="D599"/>
    </row>
    <row r="600" spans="4:4">
      <c r="D600"/>
    </row>
    <row r="601" spans="4:4">
      <c r="D601"/>
    </row>
    <row r="602" spans="4:4">
      <c r="D602"/>
    </row>
    <row r="603" spans="4:4">
      <c r="D603"/>
    </row>
    <row r="604" spans="4:4">
      <c r="D604"/>
    </row>
    <row r="605" spans="4:4">
      <c r="D605"/>
    </row>
    <row r="606" spans="4:4">
      <c r="D606"/>
    </row>
    <row r="607" spans="4:4">
      <c r="D607"/>
    </row>
    <row r="608" spans="4:4">
      <c r="D608"/>
    </row>
    <row r="609" spans="4:4">
      <c r="D609"/>
    </row>
    <row r="610" spans="4:4">
      <c r="D610"/>
    </row>
    <row r="611" spans="4:4">
      <c r="D611"/>
    </row>
    <row r="612" spans="4:4">
      <c r="D612"/>
    </row>
    <row r="613" spans="4:4">
      <c r="D613"/>
    </row>
    <row r="614" spans="4:4">
      <c r="D614"/>
    </row>
    <row r="615" spans="4:4">
      <c r="D615"/>
    </row>
    <row r="616" spans="4:4">
      <c r="D616"/>
    </row>
    <row r="617" spans="4:4">
      <c r="D617"/>
    </row>
    <row r="618" spans="4:4">
      <c r="D618"/>
    </row>
    <row r="619" spans="4:4">
      <c r="D619"/>
    </row>
    <row r="620" spans="4:4">
      <c r="D620"/>
    </row>
    <row r="621" spans="4:4">
      <c r="D621"/>
    </row>
    <row r="622" spans="4:4">
      <c r="D622"/>
    </row>
    <row r="623" spans="4:4">
      <c r="D623"/>
    </row>
    <row r="624" spans="4:4">
      <c r="D624"/>
    </row>
    <row r="625" spans="4:4">
      <c r="D625"/>
    </row>
    <row r="626" spans="4:4">
      <c r="D626"/>
    </row>
    <row r="627" spans="4:4">
      <c r="D627"/>
    </row>
    <row r="628" spans="4:4">
      <c r="D628"/>
    </row>
    <row r="629" spans="4:4">
      <c r="D629"/>
    </row>
    <row r="630" spans="4:4">
      <c r="D630"/>
    </row>
    <row r="631" spans="4:4">
      <c r="D631"/>
    </row>
    <row r="632" spans="4:4">
      <c r="D632"/>
    </row>
    <row r="633" spans="4:4">
      <c r="D633"/>
    </row>
    <row r="634" spans="4:4">
      <c r="D634"/>
    </row>
    <row r="635" spans="4:4">
      <c r="D635"/>
    </row>
    <row r="636" spans="4:4">
      <c r="D636"/>
    </row>
    <row r="637" spans="4:4">
      <c r="D637"/>
    </row>
    <row r="638" spans="4:4">
      <c r="D638"/>
    </row>
    <row r="639" spans="4:4">
      <c r="D639"/>
    </row>
    <row r="640" spans="4:4">
      <c r="D640"/>
    </row>
    <row r="641" spans="4:4">
      <c r="D641"/>
    </row>
    <row r="642" spans="4:4">
      <c r="D642"/>
    </row>
    <row r="643" spans="4:4">
      <c r="D643"/>
    </row>
    <row r="644" spans="4:4">
      <c r="D644"/>
    </row>
    <row r="645" spans="4:4">
      <c r="D645"/>
    </row>
    <row r="646" spans="4:4">
      <c r="D646"/>
    </row>
    <row r="647" spans="4:4">
      <c r="D647"/>
    </row>
    <row r="648" spans="4:4">
      <c r="D648"/>
    </row>
    <row r="649" spans="4:4">
      <c r="D649"/>
    </row>
    <row r="650" spans="4:4">
      <c r="D650"/>
    </row>
    <row r="651" spans="4:4">
      <c r="D651"/>
    </row>
    <row r="652" spans="4:4">
      <c r="D652"/>
    </row>
    <row r="653" spans="4:4">
      <c r="D653"/>
    </row>
    <row r="654" spans="4:4">
      <c r="D654"/>
    </row>
    <row r="655" spans="4:4">
      <c r="D655"/>
    </row>
    <row r="656" spans="4:4">
      <c r="D656"/>
    </row>
    <row r="657" spans="4:4">
      <c r="D657"/>
    </row>
    <row r="658" spans="4:4">
      <c r="D658"/>
    </row>
    <row r="659" spans="4:4">
      <c r="D659"/>
    </row>
    <row r="660" spans="4:4">
      <c r="D660"/>
    </row>
    <row r="661" spans="4:4">
      <c r="D661"/>
    </row>
    <row r="662" spans="4:4">
      <c r="D662"/>
    </row>
    <row r="663" spans="4:4">
      <c r="D663"/>
    </row>
    <row r="664" spans="4:4">
      <c r="D664"/>
    </row>
    <row r="665" spans="4:4">
      <c r="D665"/>
    </row>
    <row r="666" spans="4:4">
      <c r="D666"/>
    </row>
    <row r="667" spans="4:4">
      <c r="D667"/>
    </row>
    <row r="668" spans="4:4">
      <c r="D668"/>
    </row>
    <row r="669" spans="4:4">
      <c r="D669"/>
    </row>
    <row r="670" spans="4:4">
      <c r="D670"/>
    </row>
    <row r="671" spans="4:4">
      <c r="D671"/>
    </row>
    <row r="672" spans="4:4">
      <c r="D672"/>
    </row>
    <row r="673" spans="4:4">
      <c r="D673"/>
    </row>
    <row r="674" spans="4:4">
      <c r="D674"/>
    </row>
    <row r="675" spans="4:4">
      <c r="D675"/>
    </row>
    <row r="676" spans="4:4">
      <c r="D676"/>
    </row>
    <row r="677" spans="4:4">
      <c r="D677"/>
    </row>
    <row r="678" spans="4:4">
      <c r="D678"/>
    </row>
    <row r="679" spans="4:4">
      <c r="D679"/>
    </row>
    <row r="680" spans="4:4">
      <c r="D680"/>
    </row>
    <row r="681" spans="4:4">
      <c r="D681"/>
    </row>
    <row r="682" spans="4:4">
      <c r="D682"/>
    </row>
    <row r="683" spans="4:4">
      <c r="D683"/>
    </row>
    <row r="684" spans="4:4">
      <c r="D684"/>
    </row>
    <row r="685" spans="4:4">
      <c r="D685"/>
    </row>
    <row r="686" spans="4:4">
      <c r="D686"/>
    </row>
    <row r="687" spans="4:4">
      <c r="D687"/>
    </row>
    <row r="688" spans="4:4">
      <c r="D688"/>
    </row>
    <row r="689" spans="4:4">
      <c r="D689"/>
    </row>
    <row r="690" spans="4:4">
      <c r="D690"/>
    </row>
    <row r="691" spans="4:4">
      <c r="D691"/>
    </row>
    <row r="692" spans="4:4">
      <c r="D692"/>
    </row>
    <row r="693" spans="4:4">
      <c r="D693"/>
    </row>
    <row r="694" spans="4:4">
      <c r="D694"/>
    </row>
    <row r="695" spans="4:4">
      <c r="D695"/>
    </row>
    <row r="696" spans="4:4">
      <c r="D696"/>
    </row>
    <row r="697" spans="4:4">
      <c r="D697"/>
    </row>
    <row r="698" spans="4:4">
      <c r="D698"/>
    </row>
    <row r="699" spans="4:4">
      <c r="D699"/>
    </row>
    <row r="700" spans="4:4">
      <c r="D700"/>
    </row>
    <row r="701" spans="4:4">
      <c r="D701"/>
    </row>
    <row r="702" spans="4:4">
      <c r="D702"/>
    </row>
    <row r="703" spans="4:4">
      <c r="D703"/>
    </row>
    <row r="704" spans="4:4">
      <c r="D704"/>
    </row>
    <row r="705" spans="4:4">
      <c r="D705"/>
    </row>
    <row r="706" spans="4:4">
      <c r="D706"/>
    </row>
    <row r="707" spans="4:4">
      <c r="D707"/>
    </row>
    <row r="708" spans="4:4">
      <c r="D708"/>
    </row>
    <row r="709" spans="4:4">
      <c r="D709"/>
    </row>
    <row r="710" spans="4:4">
      <c r="D710"/>
    </row>
    <row r="711" spans="4:4">
      <c r="D711"/>
    </row>
    <row r="712" spans="4:4">
      <c r="D712"/>
    </row>
    <row r="713" spans="4:4">
      <c r="D713"/>
    </row>
    <row r="714" spans="4:4">
      <c r="D714"/>
    </row>
    <row r="715" spans="4:4">
      <c r="D715"/>
    </row>
    <row r="716" spans="4:4">
      <c r="D716"/>
    </row>
    <row r="717" spans="4:4">
      <c r="D717"/>
    </row>
    <row r="718" spans="4:4">
      <c r="D718"/>
    </row>
    <row r="719" spans="4:4">
      <c r="D719"/>
    </row>
    <row r="720" spans="4:4">
      <c r="D720"/>
    </row>
    <row r="721" spans="4:4">
      <c r="D721"/>
    </row>
    <row r="722" spans="4:4">
      <c r="D722"/>
    </row>
    <row r="723" spans="4:4">
      <c r="D723"/>
    </row>
    <row r="724" spans="4:4">
      <c r="D724"/>
    </row>
    <row r="725" spans="4:4">
      <c r="D725"/>
    </row>
    <row r="726" spans="4:4">
      <c r="D726"/>
    </row>
    <row r="727" spans="4:4">
      <c r="D727"/>
    </row>
    <row r="728" spans="4:4">
      <c r="D728"/>
    </row>
    <row r="729" spans="4:4">
      <c r="D729"/>
    </row>
    <row r="730" spans="4:4">
      <c r="D730"/>
    </row>
    <row r="731" spans="4:4">
      <c r="D731"/>
    </row>
    <row r="732" spans="4:4">
      <c r="D732"/>
    </row>
    <row r="733" spans="4:4">
      <c r="D733"/>
    </row>
    <row r="734" spans="4:4">
      <c r="D734"/>
    </row>
    <row r="735" spans="4:4">
      <c r="D735"/>
    </row>
    <row r="736" spans="4:4">
      <c r="D736"/>
    </row>
    <row r="737" spans="4:4">
      <c r="D737"/>
    </row>
    <row r="738" spans="4:4">
      <c r="D738"/>
    </row>
    <row r="739" spans="4:4">
      <c r="D739"/>
    </row>
    <row r="740" spans="4:4">
      <c r="D740"/>
    </row>
    <row r="741" spans="4:4">
      <c r="D741"/>
    </row>
    <row r="742" spans="4:4">
      <c r="D742"/>
    </row>
    <row r="743" spans="4:4">
      <c r="D743"/>
    </row>
    <row r="744" spans="4:4">
      <c r="D744"/>
    </row>
    <row r="745" spans="4:4">
      <c r="D745"/>
    </row>
    <row r="746" spans="4:4">
      <c r="D746"/>
    </row>
    <row r="747" spans="4:4">
      <c r="D747"/>
    </row>
    <row r="748" spans="4:4">
      <c r="D748"/>
    </row>
    <row r="749" spans="4:4">
      <c r="D749"/>
    </row>
    <row r="750" spans="4:4">
      <c r="D750"/>
    </row>
    <row r="751" spans="4:4">
      <c r="D751"/>
    </row>
    <row r="752" spans="4:4">
      <c r="D752"/>
    </row>
    <row r="753" spans="4:4">
      <c r="D753"/>
    </row>
    <row r="754" spans="4:4">
      <c r="D754"/>
    </row>
    <row r="755" spans="4:4">
      <c r="D755"/>
    </row>
    <row r="756" spans="4:4">
      <c r="D756"/>
    </row>
    <row r="757" spans="4:4">
      <c r="D757"/>
    </row>
    <row r="758" spans="4:4">
      <c r="D758"/>
    </row>
    <row r="759" spans="4:4">
      <c r="D759"/>
    </row>
    <row r="760" spans="4:4">
      <c r="D760"/>
    </row>
    <row r="761" spans="4:4">
      <c r="D761"/>
    </row>
    <row r="762" spans="4:4">
      <c r="D762"/>
    </row>
    <row r="763" spans="4:4">
      <c r="D763"/>
    </row>
    <row r="764" spans="4:4">
      <c r="D764"/>
    </row>
    <row r="765" spans="4:4">
      <c r="D765"/>
    </row>
    <row r="766" spans="4:4">
      <c r="D766"/>
    </row>
    <row r="767" spans="4:4">
      <c r="D767"/>
    </row>
    <row r="768" spans="4:4">
      <c r="D768"/>
    </row>
    <row r="769" spans="4:4">
      <c r="D769"/>
    </row>
    <row r="770" spans="4:4">
      <c r="D770"/>
    </row>
    <row r="771" spans="4:4">
      <c r="D771"/>
    </row>
    <row r="772" spans="4:4">
      <c r="D772"/>
    </row>
    <row r="773" spans="4:4">
      <c r="D773"/>
    </row>
    <row r="774" spans="4:4">
      <c r="D774"/>
    </row>
    <row r="775" spans="4:4">
      <c r="D775"/>
    </row>
    <row r="776" spans="4:4">
      <c r="D776"/>
    </row>
    <row r="777" spans="4:4">
      <c r="D777"/>
    </row>
    <row r="778" spans="4:4">
      <c r="D778"/>
    </row>
    <row r="779" spans="4:4">
      <c r="D779"/>
    </row>
    <row r="780" spans="4:4">
      <c r="D780"/>
    </row>
    <row r="781" spans="4:4">
      <c r="D781"/>
    </row>
    <row r="782" spans="4:4">
      <c r="D782"/>
    </row>
    <row r="783" spans="4:4">
      <c r="D783"/>
    </row>
    <row r="784" spans="4:4">
      <c r="D784"/>
    </row>
    <row r="785" spans="4:4">
      <c r="D785"/>
    </row>
    <row r="786" spans="4:4">
      <c r="D786"/>
    </row>
    <row r="787" spans="4:4">
      <c r="D787"/>
    </row>
    <row r="788" spans="4:4">
      <c r="D788"/>
    </row>
    <row r="789" spans="4:4">
      <c r="D789"/>
    </row>
    <row r="790" spans="4:4">
      <c r="D790"/>
    </row>
    <row r="791" spans="4:4">
      <c r="D791"/>
    </row>
    <row r="792" spans="4:4">
      <c r="D792"/>
    </row>
    <row r="793" spans="4:4">
      <c r="D793"/>
    </row>
    <row r="794" spans="4:4">
      <c r="D794"/>
    </row>
    <row r="795" spans="4:4">
      <c r="D795"/>
    </row>
    <row r="796" spans="4:4">
      <c r="D796"/>
    </row>
    <row r="797" spans="4:4">
      <c r="D797"/>
    </row>
    <row r="798" spans="4:4">
      <c r="D798"/>
    </row>
    <row r="799" spans="4:4">
      <c r="D799"/>
    </row>
    <row r="800" spans="4:4">
      <c r="D800"/>
    </row>
    <row r="801" spans="4:4">
      <c r="D801"/>
    </row>
    <row r="802" spans="4:4">
      <c r="D802"/>
    </row>
    <row r="803" spans="4:4">
      <c r="D803"/>
    </row>
    <row r="804" spans="4:4">
      <c r="D804"/>
    </row>
    <row r="805" spans="4:4">
      <c r="D805"/>
    </row>
    <row r="806" spans="4:4">
      <c r="D806"/>
    </row>
    <row r="807" spans="4:4">
      <c r="D807"/>
    </row>
    <row r="808" spans="4:4">
      <c r="D808"/>
    </row>
    <row r="809" spans="4:4">
      <c r="D809"/>
    </row>
    <row r="810" spans="4:4">
      <c r="D810"/>
    </row>
    <row r="811" spans="4:4">
      <c r="D811"/>
    </row>
    <row r="812" spans="4:4">
      <c r="D812"/>
    </row>
    <row r="813" spans="4:4">
      <c r="D813"/>
    </row>
    <row r="814" spans="4:4">
      <c r="D814"/>
    </row>
    <row r="815" spans="4:4">
      <c r="D815"/>
    </row>
    <row r="816" spans="4:4">
      <c r="D816"/>
    </row>
    <row r="817" spans="4:4">
      <c r="D817"/>
    </row>
    <row r="818" spans="4:4">
      <c r="D818"/>
    </row>
    <row r="819" spans="4:4">
      <c r="D819"/>
    </row>
    <row r="820" spans="4:4">
      <c r="D820"/>
    </row>
    <row r="821" spans="4:4">
      <c r="D821"/>
    </row>
    <row r="822" spans="4:4">
      <c r="D822"/>
    </row>
    <row r="823" spans="4:4">
      <c r="D823"/>
    </row>
    <row r="824" spans="4:4">
      <c r="D824"/>
    </row>
    <row r="825" spans="4:4">
      <c r="D825"/>
    </row>
    <row r="826" spans="4:4">
      <c r="D826"/>
    </row>
    <row r="827" spans="4:4">
      <c r="D827"/>
    </row>
    <row r="828" spans="4:4">
      <c r="D828"/>
    </row>
    <row r="829" spans="4:4">
      <c r="D829"/>
    </row>
    <row r="830" spans="4:4">
      <c r="D830"/>
    </row>
    <row r="831" spans="4:4">
      <c r="D831"/>
    </row>
    <row r="832" spans="4:4">
      <c r="D832"/>
    </row>
    <row r="833" spans="4:4">
      <c r="D833"/>
    </row>
    <row r="834" spans="4:4">
      <c r="D834"/>
    </row>
    <row r="835" spans="4:4">
      <c r="D835"/>
    </row>
    <row r="836" spans="4:4">
      <c r="D836"/>
    </row>
    <row r="837" spans="4:4">
      <c r="D837"/>
    </row>
    <row r="838" spans="4:4">
      <c r="D838"/>
    </row>
    <row r="839" spans="4:4">
      <c r="D839"/>
    </row>
    <row r="840" spans="4:4">
      <c r="D840"/>
    </row>
    <row r="841" spans="4:4">
      <c r="D841"/>
    </row>
    <row r="842" spans="4:4">
      <c r="D842"/>
    </row>
    <row r="843" spans="4:4">
      <c r="D843"/>
    </row>
    <row r="844" spans="4:4">
      <c r="D844"/>
    </row>
    <row r="845" spans="4:4">
      <c r="D845"/>
    </row>
    <row r="846" spans="4:4">
      <c r="D846"/>
    </row>
    <row r="847" spans="4:4">
      <c r="D847"/>
    </row>
    <row r="848" spans="4:4">
      <c r="D848"/>
    </row>
    <row r="849" spans="4:4">
      <c r="D849"/>
    </row>
    <row r="850" spans="4:4">
      <c r="D850"/>
    </row>
    <row r="851" spans="4:4">
      <c r="D851"/>
    </row>
    <row r="852" spans="4:4">
      <c r="D852"/>
    </row>
    <row r="853" spans="4:4">
      <c r="D853"/>
    </row>
    <row r="854" spans="4:4">
      <c r="D854"/>
    </row>
    <row r="855" spans="4:4">
      <c r="D855"/>
    </row>
    <row r="856" spans="4:4">
      <c r="D856"/>
    </row>
    <row r="857" spans="4:4">
      <c r="D857"/>
    </row>
    <row r="858" spans="4:4">
      <c r="D858"/>
    </row>
    <row r="859" spans="4:4">
      <c r="D859"/>
    </row>
    <row r="860" spans="4:4">
      <c r="D860"/>
    </row>
    <row r="861" spans="4:4">
      <c r="D861"/>
    </row>
    <row r="862" spans="4:4">
      <c r="D862"/>
    </row>
    <row r="863" spans="4:4">
      <c r="D863"/>
    </row>
    <row r="864" spans="4:4">
      <c r="D864"/>
    </row>
    <row r="865" spans="4:4">
      <c r="D865"/>
    </row>
    <row r="866" spans="4:4">
      <c r="D866"/>
    </row>
    <row r="867" spans="4:4">
      <c r="D867"/>
    </row>
    <row r="868" spans="4:4">
      <c r="D868"/>
    </row>
    <row r="869" spans="4:4">
      <c r="D869"/>
    </row>
    <row r="870" spans="4:4">
      <c r="D870"/>
    </row>
    <row r="871" spans="4:4">
      <c r="D871"/>
    </row>
    <row r="872" spans="4:4">
      <c r="D872"/>
    </row>
    <row r="873" spans="4:4">
      <c r="D873"/>
    </row>
    <row r="874" spans="4:4">
      <c r="D874"/>
    </row>
    <row r="875" spans="4:4">
      <c r="D875"/>
    </row>
    <row r="876" spans="4:4">
      <c r="D876"/>
    </row>
    <row r="877" spans="4:4">
      <c r="D877"/>
    </row>
    <row r="878" spans="4:4">
      <c r="D878"/>
    </row>
    <row r="879" spans="4:4">
      <c r="D879"/>
    </row>
    <row r="880" spans="4:4">
      <c r="D880"/>
    </row>
    <row r="881" spans="4:4">
      <c r="D881"/>
    </row>
    <row r="882" spans="4:4">
      <c r="D882"/>
    </row>
    <row r="883" spans="4:4">
      <c r="D883"/>
    </row>
    <row r="884" spans="4:4">
      <c r="D884"/>
    </row>
    <row r="885" spans="4:4">
      <c r="D885"/>
    </row>
    <row r="886" spans="4:4">
      <c r="D886"/>
    </row>
    <row r="887" spans="4:4">
      <c r="D887"/>
    </row>
    <row r="888" spans="4:4">
      <c r="D888"/>
    </row>
    <row r="889" spans="4:4">
      <c r="D889"/>
    </row>
    <row r="890" spans="4:4">
      <c r="D890"/>
    </row>
    <row r="891" spans="4:4">
      <c r="D891"/>
    </row>
    <row r="892" spans="4:4">
      <c r="D892"/>
    </row>
    <row r="893" spans="4:4">
      <c r="D893"/>
    </row>
    <row r="894" spans="4:4">
      <c r="D894"/>
    </row>
    <row r="895" spans="4:4">
      <c r="D895"/>
    </row>
    <row r="896" spans="4:4">
      <c r="D896"/>
    </row>
    <row r="897" spans="4:4">
      <c r="D897"/>
    </row>
    <row r="898" spans="4:4">
      <c r="D898"/>
    </row>
    <row r="899" spans="4:4">
      <c r="D899"/>
    </row>
    <row r="900" spans="4:4">
      <c r="D900"/>
    </row>
    <row r="901" spans="4:4">
      <c r="D901"/>
    </row>
    <row r="902" spans="4:4">
      <c r="D902"/>
    </row>
    <row r="903" spans="4:4">
      <c r="D903"/>
    </row>
    <row r="904" spans="4:4">
      <c r="D904"/>
    </row>
    <row r="905" spans="4:4">
      <c r="D905"/>
    </row>
    <row r="906" spans="4:4">
      <c r="D906"/>
    </row>
    <row r="907" spans="4:4">
      <c r="D907"/>
    </row>
    <row r="908" spans="4:4">
      <c r="D908"/>
    </row>
    <row r="909" spans="4:4">
      <c r="D909"/>
    </row>
    <row r="910" spans="4:4">
      <c r="D910"/>
    </row>
    <row r="911" spans="4:4">
      <c r="D911"/>
    </row>
    <row r="912" spans="4:4">
      <c r="D912"/>
    </row>
    <row r="913" spans="4:4">
      <c r="D913"/>
    </row>
    <row r="914" spans="4:4">
      <c r="D914"/>
    </row>
    <row r="915" spans="4:4">
      <c r="D915"/>
    </row>
    <row r="916" spans="4:4">
      <c r="D916"/>
    </row>
    <row r="917" spans="4:4">
      <c r="D917"/>
    </row>
    <row r="918" spans="4:4">
      <c r="D918"/>
    </row>
    <row r="919" spans="4:4">
      <c r="D919"/>
    </row>
    <row r="920" spans="4:4">
      <c r="D920"/>
    </row>
    <row r="921" spans="4:4">
      <c r="D921"/>
    </row>
    <row r="922" spans="4:4">
      <c r="D922"/>
    </row>
    <row r="923" spans="4:4">
      <c r="D923"/>
    </row>
    <row r="924" spans="4:4">
      <c r="D924"/>
    </row>
    <row r="925" spans="4:4">
      <c r="D925"/>
    </row>
    <row r="926" spans="4:4">
      <c r="D926"/>
    </row>
    <row r="927" spans="4:4">
      <c r="D927"/>
    </row>
    <row r="928" spans="4:4">
      <c r="D928"/>
    </row>
    <row r="929" spans="4:4">
      <c r="D929"/>
    </row>
    <row r="930" spans="4:4">
      <c r="D930"/>
    </row>
    <row r="931" spans="4:4">
      <c r="D931"/>
    </row>
    <row r="932" spans="4:4">
      <c r="D932"/>
    </row>
    <row r="933" spans="4:4">
      <c r="D933"/>
    </row>
    <row r="934" spans="4:4">
      <c r="D934"/>
    </row>
    <row r="935" spans="4:4">
      <c r="D935"/>
    </row>
    <row r="936" spans="4:4">
      <c r="D936"/>
    </row>
    <row r="937" spans="4:4">
      <c r="D937"/>
    </row>
    <row r="938" spans="4:4">
      <c r="D938"/>
    </row>
    <row r="939" spans="4:4">
      <c r="D939"/>
    </row>
    <row r="940" spans="4:4">
      <c r="D940"/>
    </row>
    <row r="941" spans="4:4">
      <c r="D941"/>
    </row>
    <row r="942" spans="4:4">
      <c r="D942"/>
    </row>
    <row r="943" spans="4:4">
      <c r="D943"/>
    </row>
    <row r="944" spans="4:4">
      <c r="D944"/>
    </row>
    <row r="945" spans="4:4">
      <c r="D945"/>
    </row>
    <row r="946" spans="4:4">
      <c r="D946"/>
    </row>
    <row r="947" spans="4:4">
      <c r="D947"/>
    </row>
    <row r="948" spans="4:4">
      <c r="D948"/>
    </row>
    <row r="949" spans="4:4">
      <c r="D949"/>
    </row>
    <row r="950" spans="4:4">
      <c r="D950"/>
    </row>
    <row r="951" spans="4:4">
      <c r="D951"/>
    </row>
    <row r="952" spans="4:4">
      <c r="D952"/>
    </row>
    <row r="953" spans="4:4">
      <c r="D953"/>
    </row>
    <row r="954" spans="4:4">
      <c r="D954"/>
    </row>
    <row r="955" spans="4:4">
      <c r="D955"/>
    </row>
    <row r="956" spans="4:4">
      <c r="D956"/>
    </row>
    <row r="957" spans="4:4">
      <c r="D957"/>
    </row>
    <row r="958" spans="4:4">
      <c r="D958"/>
    </row>
    <row r="959" spans="4:4">
      <c r="D959"/>
    </row>
    <row r="960" spans="4:4">
      <c r="D960"/>
    </row>
    <row r="961" spans="4:4">
      <c r="D961"/>
    </row>
    <row r="962" spans="4:4">
      <c r="D962"/>
    </row>
    <row r="963" spans="4:4">
      <c r="D963"/>
    </row>
    <row r="964" spans="4:4">
      <c r="D964"/>
    </row>
    <row r="965" spans="4:4">
      <c r="D965"/>
    </row>
    <row r="966" spans="4:4">
      <c r="D966"/>
    </row>
    <row r="967" spans="4:4">
      <c r="D967"/>
    </row>
    <row r="968" spans="4:4">
      <c r="D968"/>
    </row>
    <row r="969" spans="4:4">
      <c r="D969"/>
    </row>
    <row r="970" spans="4:4">
      <c r="D970"/>
    </row>
    <row r="971" spans="4:4">
      <c r="D971"/>
    </row>
    <row r="972" spans="4:4">
      <c r="D972"/>
    </row>
    <row r="973" spans="4:4">
      <c r="D973"/>
    </row>
    <row r="974" spans="4:4">
      <c r="D974"/>
    </row>
    <row r="975" spans="4:4">
      <c r="D975"/>
    </row>
    <row r="976" spans="4:4">
      <c r="D976"/>
    </row>
    <row r="977" spans="4:4">
      <c r="D977"/>
    </row>
    <row r="978" spans="4:4">
      <c r="D978"/>
    </row>
    <row r="979" spans="4:4">
      <c r="D979"/>
    </row>
    <row r="980" spans="4:4">
      <c r="D980"/>
    </row>
    <row r="981" spans="4:4">
      <c r="D981"/>
    </row>
    <row r="982" spans="4:4">
      <c r="D982"/>
    </row>
    <row r="983" spans="4:4">
      <c r="D983"/>
    </row>
    <row r="984" spans="4:4">
      <c r="D984"/>
    </row>
    <row r="985" spans="4:4">
      <c r="D985"/>
    </row>
    <row r="986" spans="4:4">
      <c r="D986"/>
    </row>
    <row r="987" spans="4:4">
      <c r="D987"/>
    </row>
    <row r="988" spans="4:4">
      <c r="D988"/>
    </row>
    <row r="989" spans="4:4">
      <c r="D989"/>
    </row>
    <row r="990" spans="4:4">
      <c r="D990"/>
    </row>
    <row r="991" spans="4:4">
      <c r="D991"/>
    </row>
    <row r="992" spans="4:4">
      <c r="D992"/>
    </row>
    <row r="993" spans="4:4">
      <c r="D993"/>
    </row>
    <row r="994" spans="4:4">
      <c r="D994"/>
    </row>
    <row r="995" spans="4:4">
      <c r="D995"/>
    </row>
    <row r="996" spans="4:4">
      <c r="D996"/>
    </row>
    <row r="997" spans="4:4">
      <c r="D997"/>
    </row>
    <row r="998" spans="4:4">
      <c r="D998"/>
    </row>
    <row r="999" spans="4:4">
      <c r="D999"/>
    </row>
    <row r="1000" spans="4:4">
      <c r="D1000"/>
    </row>
    <row r="1001" spans="4:4">
      <c r="D1001"/>
    </row>
    <row r="1002" spans="4:4">
      <c r="D1002"/>
    </row>
    <row r="1003" spans="4:4">
      <c r="D1003"/>
    </row>
    <row r="1004" spans="4:4">
      <c r="D1004"/>
    </row>
    <row r="1005" spans="4:4">
      <c r="D1005"/>
    </row>
    <row r="1006" spans="4:4">
      <c r="D1006"/>
    </row>
    <row r="1007" spans="4:4">
      <c r="D1007"/>
    </row>
    <row r="1008" spans="4:4">
      <c r="D1008"/>
    </row>
    <row r="1009" spans="4:4">
      <c r="D1009"/>
    </row>
    <row r="1010" spans="4:4">
      <c r="D1010"/>
    </row>
    <row r="1011" spans="4:4">
      <c r="D1011"/>
    </row>
    <row r="1012" spans="4:4">
      <c r="D1012"/>
    </row>
    <row r="1013" spans="4:4">
      <c r="D1013"/>
    </row>
    <row r="1014" spans="4:4">
      <c r="D1014"/>
    </row>
    <row r="1015" spans="4:4">
      <c r="D1015"/>
    </row>
    <row r="1016" spans="4:4">
      <c r="D1016"/>
    </row>
    <row r="1017" spans="4:4">
      <c r="D1017"/>
    </row>
    <row r="1018" spans="4:4">
      <c r="D1018"/>
    </row>
    <row r="1019" spans="4:4">
      <c r="D1019"/>
    </row>
    <row r="1020" spans="4:4">
      <c r="D1020"/>
    </row>
    <row r="1021" spans="4:4">
      <c r="D1021"/>
    </row>
    <row r="1022" spans="4:4">
      <c r="D1022"/>
    </row>
    <row r="1023" spans="4:4">
      <c r="D1023"/>
    </row>
    <row r="1024" spans="4:4">
      <c r="D1024"/>
    </row>
    <row r="1025" spans="4:4">
      <c r="D1025"/>
    </row>
    <row r="1026" spans="4:4">
      <c r="D1026"/>
    </row>
    <row r="1027" spans="4:4">
      <c r="D1027"/>
    </row>
    <row r="1028" spans="4:4">
      <c r="D1028"/>
    </row>
    <row r="1029" spans="4:4">
      <c r="D1029"/>
    </row>
    <row r="1030" spans="4:4">
      <c r="D1030"/>
    </row>
    <row r="1031" spans="4:4">
      <c r="D1031"/>
    </row>
    <row r="1032" spans="4:4">
      <c r="D1032"/>
    </row>
    <row r="1033" spans="4:4">
      <c r="D1033"/>
    </row>
    <row r="1034" spans="4:4">
      <c r="D1034"/>
    </row>
    <row r="1035" spans="4:4">
      <c r="D1035"/>
    </row>
    <row r="1036" spans="4:4">
      <c r="D1036"/>
    </row>
    <row r="1037" spans="4:4">
      <c r="D1037"/>
    </row>
    <row r="1038" spans="4:4">
      <c r="D1038"/>
    </row>
    <row r="1039" spans="4:4">
      <c r="D1039"/>
    </row>
    <row r="1040" spans="4:4">
      <c r="D1040"/>
    </row>
    <row r="1041" spans="4:4">
      <c r="D1041"/>
    </row>
    <row r="1042" spans="4:4">
      <c r="D1042"/>
    </row>
    <row r="1043" spans="4:4">
      <c r="D1043"/>
    </row>
    <row r="1044" spans="4:4">
      <c r="D1044"/>
    </row>
    <row r="1045" spans="4:4">
      <c r="D1045"/>
    </row>
    <row r="1046" spans="4:4">
      <c r="D1046"/>
    </row>
    <row r="1047" spans="4:4">
      <c r="D1047"/>
    </row>
    <row r="1048" spans="4:4">
      <c r="D1048"/>
    </row>
    <row r="1049" spans="4:4">
      <c r="D1049"/>
    </row>
    <row r="1050" spans="4:4">
      <c r="D1050"/>
    </row>
    <row r="1051" spans="4:4">
      <c r="D1051"/>
    </row>
    <row r="1052" spans="4:4">
      <c r="D1052"/>
    </row>
    <row r="1053" spans="4:4">
      <c r="D1053"/>
    </row>
    <row r="1054" spans="4:4">
      <c r="D1054"/>
    </row>
    <row r="1055" spans="4:4">
      <c r="D1055"/>
    </row>
    <row r="1056" spans="4:4">
      <c r="D1056"/>
    </row>
    <row r="1057" spans="4:4">
      <c r="D1057"/>
    </row>
    <row r="1058" spans="4:4">
      <c r="D1058"/>
    </row>
    <row r="1059" spans="4:4">
      <c r="D1059"/>
    </row>
    <row r="1060" spans="4:4">
      <c r="D1060"/>
    </row>
    <row r="1061" spans="4:4">
      <c r="D1061"/>
    </row>
    <row r="1062" spans="4:4">
      <c r="D1062"/>
    </row>
    <row r="1063" spans="4:4">
      <c r="D1063"/>
    </row>
    <row r="1064" spans="4:4">
      <c r="D1064"/>
    </row>
    <row r="1065" spans="4:4">
      <c r="D1065"/>
    </row>
    <row r="1066" spans="4:4">
      <c r="D1066"/>
    </row>
    <row r="1067" spans="4:4">
      <c r="D1067"/>
    </row>
    <row r="1068" spans="4:4">
      <c r="D1068"/>
    </row>
    <row r="1069" spans="4:4">
      <c r="D1069"/>
    </row>
    <row r="1070" spans="4:4">
      <c r="D1070"/>
    </row>
    <row r="1071" spans="4:4">
      <c r="D1071"/>
    </row>
    <row r="1072" spans="4:4">
      <c r="D1072"/>
    </row>
    <row r="1073" spans="4:4">
      <c r="D1073"/>
    </row>
    <row r="1074" spans="4:4">
      <c r="D1074"/>
    </row>
    <row r="1075" spans="4:4">
      <c r="D1075"/>
    </row>
    <row r="1076" spans="4:4">
      <c r="D1076"/>
    </row>
    <row r="1077" spans="4:4">
      <c r="D1077"/>
    </row>
    <row r="1078" spans="4:4">
      <c r="D1078"/>
    </row>
    <row r="1079" spans="4:4">
      <c r="D1079"/>
    </row>
    <row r="1080" spans="4:4">
      <c r="D1080"/>
    </row>
    <row r="1081" spans="4:4">
      <c r="D1081"/>
    </row>
    <row r="1082" spans="4:4">
      <c r="D1082"/>
    </row>
    <row r="1083" spans="4:4">
      <c r="D1083"/>
    </row>
    <row r="1084" spans="4:4">
      <c r="D1084"/>
    </row>
    <row r="1085" spans="4:4">
      <c r="D1085"/>
    </row>
    <row r="1086" spans="4:4">
      <c r="D1086"/>
    </row>
    <row r="1087" spans="4:4">
      <c r="D1087"/>
    </row>
    <row r="1088" spans="4:4">
      <c r="D1088"/>
    </row>
    <row r="1089" spans="4:4">
      <c r="D1089"/>
    </row>
    <row r="1090" spans="4:4">
      <c r="D1090"/>
    </row>
    <row r="1091" spans="4:4">
      <c r="D1091"/>
    </row>
    <row r="1092" spans="4:4">
      <c r="D1092"/>
    </row>
    <row r="1093" spans="4:4">
      <c r="D1093"/>
    </row>
    <row r="1094" spans="4:4">
      <c r="D1094"/>
    </row>
    <row r="1095" spans="4:4">
      <c r="D1095"/>
    </row>
    <row r="1096" spans="4:4">
      <c r="D1096"/>
    </row>
    <row r="1097" spans="4:4">
      <c r="D1097"/>
    </row>
    <row r="1098" spans="4:4">
      <c r="D1098"/>
    </row>
    <row r="1099" spans="4:4">
      <c r="D1099"/>
    </row>
    <row r="1100" spans="4:4">
      <c r="D1100"/>
    </row>
    <row r="1101" spans="4:4">
      <c r="D1101"/>
    </row>
    <row r="1102" spans="4:4">
      <c r="D1102"/>
    </row>
    <row r="1103" spans="4:4">
      <c r="D1103"/>
    </row>
    <row r="1104" spans="4:4">
      <c r="D1104"/>
    </row>
    <row r="1105" spans="4:4">
      <c r="D1105"/>
    </row>
    <row r="1106" spans="4:4">
      <c r="D1106"/>
    </row>
    <row r="1107" spans="4:4">
      <c r="D1107"/>
    </row>
    <row r="1108" spans="4:4">
      <c r="D1108"/>
    </row>
    <row r="1109" spans="4:4">
      <c r="D1109"/>
    </row>
    <row r="1110" spans="4:4">
      <c r="D1110"/>
    </row>
    <row r="1111" spans="4:4">
      <c r="D1111"/>
    </row>
    <row r="1112" spans="4:4">
      <c r="D1112"/>
    </row>
    <row r="1113" spans="4:4">
      <c r="D1113"/>
    </row>
    <row r="1114" spans="4:4">
      <c r="D1114"/>
    </row>
    <row r="1115" spans="4:4">
      <c r="D1115"/>
    </row>
    <row r="1116" spans="4:4">
      <c r="D1116"/>
    </row>
    <row r="1117" spans="4:4">
      <c r="D1117"/>
    </row>
    <row r="1118" spans="4:4">
      <c r="D1118"/>
    </row>
    <row r="1119" spans="4:4">
      <c r="D1119"/>
    </row>
    <row r="1120" spans="4:4">
      <c r="D1120"/>
    </row>
    <row r="1121" spans="4:4">
      <c r="D1121"/>
    </row>
    <row r="1122" spans="4:4">
      <c r="D1122"/>
    </row>
    <row r="1123" spans="4:4">
      <c r="D1123"/>
    </row>
    <row r="1124" spans="4:4">
      <c r="D1124"/>
    </row>
    <row r="1125" spans="4:4">
      <c r="D1125"/>
    </row>
    <row r="1126" spans="4:4">
      <c r="D1126"/>
    </row>
    <row r="1127" spans="4:4">
      <c r="D1127"/>
    </row>
    <row r="1128" spans="4:4">
      <c r="D1128"/>
    </row>
    <row r="1129" spans="4:4">
      <c r="D1129"/>
    </row>
    <row r="1130" spans="4:4">
      <c r="D1130"/>
    </row>
    <row r="1131" spans="4:4">
      <c r="D1131"/>
    </row>
    <row r="1132" spans="4:4">
      <c r="D1132"/>
    </row>
    <row r="1133" spans="4:4">
      <c r="D1133"/>
    </row>
    <row r="1134" spans="4:4">
      <c r="D1134"/>
    </row>
    <row r="1135" spans="4:4">
      <c r="D1135"/>
    </row>
    <row r="1136" spans="4:4">
      <c r="D1136"/>
    </row>
    <row r="1137" spans="4:4">
      <c r="D1137"/>
    </row>
    <row r="1138" spans="4:4">
      <c r="D1138"/>
    </row>
    <row r="1139" spans="4:4">
      <c r="D1139"/>
    </row>
    <row r="1140" spans="4:4">
      <c r="D1140"/>
    </row>
    <row r="1141" spans="4:4">
      <c r="D1141"/>
    </row>
    <row r="1142" spans="4:4">
      <c r="D1142"/>
    </row>
    <row r="1143" spans="4:4">
      <c r="D1143"/>
    </row>
    <row r="1144" spans="4:4">
      <c r="D1144"/>
    </row>
    <row r="1145" spans="4:4">
      <c r="D1145"/>
    </row>
    <row r="1146" spans="4:4">
      <c r="D1146"/>
    </row>
    <row r="1147" spans="4:4">
      <c r="D1147"/>
    </row>
    <row r="1148" spans="4:4">
      <c r="D1148"/>
    </row>
    <row r="1149" spans="4:4">
      <c r="D1149"/>
    </row>
    <row r="1150" spans="4:4">
      <c r="D1150"/>
    </row>
    <row r="1151" spans="4:4">
      <c r="D1151"/>
    </row>
    <row r="1152" spans="4:4">
      <c r="D1152"/>
    </row>
    <row r="1153" spans="4:4">
      <c r="D1153"/>
    </row>
    <row r="1154" spans="4:4">
      <c r="D1154"/>
    </row>
    <row r="1155" spans="4:4">
      <c r="D1155"/>
    </row>
    <row r="1156" spans="4:4">
      <c r="D1156"/>
    </row>
    <row r="1157" spans="4:4">
      <c r="D1157"/>
    </row>
    <row r="1158" spans="4:4">
      <c r="D1158"/>
    </row>
    <row r="1159" spans="4:4">
      <c r="D1159"/>
    </row>
    <row r="1160" spans="4:4">
      <c r="D1160"/>
    </row>
    <row r="1161" spans="4:4">
      <c r="D1161"/>
    </row>
    <row r="1162" spans="4:4">
      <c r="D1162"/>
    </row>
    <row r="1163" spans="4:4">
      <c r="D1163"/>
    </row>
    <row r="1164" spans="4:4">
      <c r="D1164"/>
    </row>
    <row r="1165" spans="4:4">
      <c r="D1165"/>
    </row>
    <row r="1166" spans="4:4">
      <c r="D1166"/>
    </row>
    <row r="1167" spans="4:4">
      <c r="D1167"/>
    </row>
    <row r="1168" spans="4:4">
      <c r="D1168"/>
    </row>
    <row r="1169" spans="4:4">
      <c r="D1169"/>
    </row>
    <row r="1170" spans="4:4">
      <c r="D1170"/>
    </row>
    <row r="1171" spans="4:4">
      <c r="D1171"/>
    </row>
    <row r="1172" spans="4:4">
      <c r="D1172"/>
    </row>
    <row r="1173" spans="4:4">
      <c r="D1173"/>
    </row>
    <row r="1174" spans="4:4">
      <c r="D1174"/>
    </row>
    <row r="1175" spans="4:4">
      <c r="D1175"/>
    </row>
    <row r="1176" spans="4:4">
      <c r="D1176"/>
    </row>
    <row r="1177" spans="4:4">
      <c r="D1177"/>
    </row>
    <row r="1178" spans="4:4">
      <c r="D1178"/>
    </row>
    <row r="1179" spans="4:4">
      <c r="D1179"/>
    </row>
    <row r="1180" spans="4:4">
      <c r="D1180"/>
    </row>
    <row r="1181" spans="4:4">
      <c r="D1181"/>
    </row>
    <row r="1182" spans="4:4">
      <c r="D1182"/>
    </row>
    <row r="1183" spans="4:4">
      <c r="D1183"/>
    </row>
    <row r="1184" spans="4:4">
      <c r="D1184"/>
    </row>
    <row r="1185" spans="4:4">
      <c r="D1185"/>
    </row>
    <row r="1186" spans="4:4">
      <c r="D1186"/>
    </row>
    <row r="1187" spans="4:4">
      <c r="D1187"/>
    </row>
    <row r="1188" spans="4:4">
      <c r="D1188"/>
    </row>
    <row r="1189" spans="4:4">
      <c r="D1189"/>
    </row>
    <row r="1190" spans="4:4">
      <c r="D1190"/>
    </row>
    <row r="1191" spans="4:4">
      <c r="D1191"/>
    </row>
    <row r="1192" spans="4:4">
      <c r="D1192"/>
    </row>
    <row r="1193" spans="4:4">
      <c r="D1193"/>
    </row>
    <row r="1194" spans="4:4">
      <c r="D1194"/>
    </row>
    <row r="1195" spans="4:4">
      <c r="D1195"/>
    </row>
    <row r="1196" spans="4:4">
      <c r="D1196"/>
    </row>
    <row r="1197" spans="4:4">
      <c r="D1197"/>
    </row>
    <row r="1198" spans="4:4">
      <c r="D1198"/>
    </row>
    <row r="1199" spans="4:4">
      <c r="D1199"/>
    </row>
    <row r="1200" spans="4:4">
      <c r="D1200"/>
    </row>
    <row r="1201" spans="4:4">
      <c r="D1201"/>
    </row>
    <row r="1202" spans="4:4">
      <c r="D1202"/>
    </row>
    <row r="1203" spans="4:4">
      <c r="D1203"/>
    </row>
    <row r="1204" spans="4:4">
      <c r="D1204"/>
    </row>
    <row r="1205" spans="4:4">
      <c r="D1205"/>
    </row>
    <row r="1206" spans="4:4">
      <c r="D1206"/>
    </row>
    <row r="1207" spans="4:4">
      <c r="D1207"/>
    </row>
    <row r="1208" spans="4:4">
      <c r="D1208"/>
    </row>
    <row r="1209" spans="4:4">
      <c r="D1209"/>
    </row>
    <row r="1210" spans="4:4">
      <c r="D1210"/>
    </row>
    <row r="1211" spans="4:4">
      <c r="D1211"/>
    </row>
    <row r="1212" spans="4:4">
      <c r="D1212"/>
    </row>
    <row r="1213" spans="4:4">
      <c r="D1213"/>
    </row>
    <row r="1214" spans="4:4">
      <c r="D1214"/>
    </row>
    <row r="1215" spans="4:4">
      <c r="D1215"/>
    </row>
    <row r="1216" spans="4:4">
      <c r="D1216"/>
    </row>
    <row r="1217" spans="4:4">
      <c r="D1217"/>
    </row>
    <row r="1218" spans="4:4">
      <c r="D1218"/>
    </row>
    <row r="1219" spans="4:4">
      <c r="D1219"/>
    </row>
    <row r="1220" spans="4:4">
      <c r="D1220"/>
    </row>
    <row r="1221" spans="4:4">
      <c r="D1221"/>
    </row>
    <row r="1222" spans="4:4">
      <c r="D1222"/>
    </row>
    <row r="1223" spans="4:4">
      <c r="D1223"/>
    </row>
    <row r="1224" spans="4:4">
      <c r="D1224"/>
    </row>
    <row r="1225" spans="4:4">
      <c r="D1225"/>
    </row>
    <row r="1226" spans="4:4">
      <c r="D1226"/>
    </row>
    <row r="1227" spans="4:4">
      <c r="D1227"/>
    </row>
    <row r="1228" spans="4:4">
      <c r="D1228"/>
    </row>
    <row r="1229" spans="4:4">
      <c r="D1229"/>
    </row>
    <row r="1230" spans="4:4">
      <c r="D1230"/>
    </row>
    <row r="1231" spans="4:4">
      <c r="D1231"/>
    </row>
    <row r="1232" spans="4:4">
      <c r="D1232"/>
    </row>
    <row r="1233" spans="4:4">
      <c r="D1233"/>
    </row>
    <row r="1234" spans="4:4">
      <c r="D1234"/>
    </row>
    <row r="1235" spans="4:4">
      <c r="D1235"/>
    </row>
    <row r="1236" spans="4:4">
      <c r="D1236"/>
    </row>
    <row r="1237" spans="4:4">
      <c r="D1237"/>
    </row>
    <row r="1238" spans="4:4">
      <c r="D1238"/>
    </row>
    <row r="1239" spans="4:4">
      <c r="D1239"/>
    </row>
    <row r="1240" spans="4:4">
      <c r="D1240"/>
    </row>
    <row r="1241" spans="4:4">
      <c r="D1241"/>
    </row>
    <row r="1242" spans="4:4">
      <c r="D1242"/>
    </row>
    <row r="1243" spans="4:4">
      <c r="D1243"/>
    </row>
    <row r="1244" spans="4:4">
      <c r="D1244"/>
    </row>
    <row r="1245" spans="4:4">
      <c r="D1245"/>
    </row>
    <row r="1246" spans="4:4">
      <c r="D1246"/>
    </row>
    <row r="1247" spans="4:4">
      <c r="D1247"/>
    </row>
    <row r="1248" spans="4:4">
      <c r="D1248"/>
    </row>
    <row r="1249" spans="4:4">
      <c r="D1249"/>
    </row>
    <row r="1250" spans="4:4">
      <c r="D1250"/>
    </row>
    <row r="1251" spans="4:4">
      <c r="D1251"/>
    </row>
    <row r="1252" spans="4:4">
      <c r="D1252"/>
    </row>
    <row r="1253" spans="4:4">
      <c r="D1253"/>
    </row>
    <row r="1254" spans="4:4">
      <c r="D1254"/>
    </row>
    <row r="1255" spans="4:4">
      <c r="D1255"/>
    </row>
    <row r="1256" spans="4:4">
      <c r="D1256"/>
    </row>
    <row r="1257" spans="4:4">
      <c r="D1257"/>
    </row>
    <row r="1258" spans="4:4">
      <c r="D1258"/>
    </row>
    <row r="1259" spans="4:4">
      <c r="D1259"/>
    </row>
    <row r="1260" spans="4:4">
      <c r="D1260"/>
    </row>
    <row r="1261" spans="4:4">
      <c r="D1261"/>
    </row>
    <row r="1262" spans="4:4">
      <c r="D1262"/>
    </row>
    <row r="1263" spans="4:4">
      <c r="D1263"/>
    </row>
    <row r="1264" spans="4:4">
      <c r="D1264"/>
    </row>
    <row r="1265" spans="4:4">
      <c r="D1265"/>
    </row>
    <row r="1266" spans="4:4">
      <c r="D1266"/>
    </row>
    <row r="1267" spans="4:4">
      <c r="D1267"/>
    </row>
    <row r="1268" spans="4:4">
      <c r="D1268"/>
    </row>
    <row r="1269" spans="4:4">
      <c r="D1269"/>
    </row>
    <row r="1270" spans="4:4">
      <c r="D1270"/>
    </row>
    <row r="1271" spans="4:4">
      <c r="D1271"/>
    </row>
    <row r="1272" spans="4:4">
      <c r="D1272"/>
    </row>
    <row r="1273" spans="4:4">
      <c r="D1273"/>
    </row>
    <row r="1274" spans="4:4">
      <c r="D1274"/>
    </row>
    <row r="1275" spans="4:4">
      <c r="D1275"/>
    </row>
    <row r="1276" spans="4:4">
      <c r="D1276"/>
    </row>
    <row r="1277" spans="4:4">
      <c r="D1277"/>
    </row>
    <row r="1278" spans="4:4">
      <c r="D1278"/>
    </row>
    <row r="1279" spans="4:4">
      <c r="D1279"/>
    </row>
    <row r="1280" spans="4:4">
      <c r="D1280"/>
    </row>
    <row r="1281" spans="4:4">
      <c r="D1281"/>
    </row>
    <row r="1282" spans="4:4">
      <c r="D1282"/>
    </row>
    <row r="1283" spans="4:4">
      <c r="D1283"/>
    </row>
    <row r="1284" spans="4:4">
      <c r="D1284"/>
    </row>
    <row r="1285" spans="4:4">
      <c r="D1285"/>
    </row>
    <row r="1286" spans="4:4">
      <c r="D1286"/>
    </row>
    <row r="1287" spans="4:4">
      <c r="D1287"/>
    </row>
    <row r="1288" spans="4:4">
      <c r="D1288"/>
    </row>
    <row r="1289" spans="4:4">
      <c r="D1289"/>
    </row>
    <row r="1290" spans="4:4">
      <c r="D1290"/>
    </row>
    <row r="1291" spans="4:4">
      <c r="D1291"/>
    </row>
    <row r="1292" spans="4:4">
      <c r="D1292"/>
    </row>
    <row r="1293" spans="4:4">
      <c r="D1293"/>
    </row>
    <row r="1294" spans="4:4">
      <c r="D1294"/>
    </row>
    <row r="1295" spans="4:4">
      <c r="D1295"/>
    </row>
    <row r="1296" spans="4:4">
      <c r="D1296"/>
    </row>
    <row r="1297" spans="4:4">
      <c r="D1297"/>
    </row>
    <row r="1298" spans="4:4">
      <c r="D1298"/>
    </row>
    <row r="1299" spans="4:4">
      <c r="D1299"/>
    </row>
    <row r="1300" spans="4:4">
      <c r="D1300"/>
    </row>
    <row r="1301" spans="4:4">
      <c r="D1301"/>
    </row>
    <row r="1302" spans="4:4">
      <c r="D1302"/>
    </row>
    <row r="1303" spans="4:4">
      <c r="D1303"/>
    </row>
    <row r="1304" spans="4:4">
      <c r="D1304"/>
    </row>
    <row r="1305" spans="4:4">
      <c r="D1305"/>
    </row>
    <row r="1306" spans="4:4">
      <c r="D1306"/>
    </row>
    <row r="1307" spans="4:4">
      <c r="D1307"/>
    </row>
    <row r="1308" spans="4:4">
      <c r="D1308"/>
    </row>
    <row r="1309" spans="4:4">
      <c r="D1309"/>
    </row>
    <row r="1310" spans="4:4">
      <c r="D1310"/>
    </row>
    <row r="1311" spans="4:4">
      <c r="D1311"/>
    </row>
    <row r="1312" spans="4:4">
      <c r="D1312"/>
    </row>
    <row r="1313" spans="4:4">
      <c r="D1313"/>
    </row>
    <row r="1314" spans="4:4">
      <c r="D1314"/>
    </row>
    <row r="1315" spans="4:4">
      <c r="D1315"/>
    </row>
    <row r="1316" spans="4:4">
      <c r="D1316"/>
    </row>
    <row r="1317" spans="4:4">
      <c r="D1317"/>
    </row>
    <row r="1318" spans="4:4">
      <c r="D1318"/>
    </row>
    <row r="1319" spans="4:4">
      <c r="D1319"/>
    </row>
    <row r="1320" spans="4:4">
      <c r="D1320"/>
    </row>
    <row r="1321" spans="4:4">
      <c r="D1321"/>
    </row>
    <row r="1322" spans="4:4">
      <c r="D1322"/>
    </row>
    <row r="1323" spans="4:4">
      <c r="D1323"/>
    </row>
    <row r="1324" spans="4:4">
      <c r="D1324"/>
    </row>
    <row r="1325" spans="4:4">
      <c r="D1325"/>
    </row>
    <row r="1326" spans="4:4">
      <c r="D1326"/>
    </row>
    <row r="1327" spans="4:4">
      <c r="D1327"/>
    </row>
    <row r="1328" spans="4:4">
      <c r="D1328"/>
    </row>
    <row r="1329" spans="4:4">
      <c r="D1329"/>
    </row>
    <row r="1330" spans="4:4">
      <c r="D1330"/>
    </row>
    <row r="1331" spans="4:4">
      <c r="D1331"/>
    </row>
    <row r="1332" spans="4:4">
      <c r="D1332"/>
    </row>
    <row r="1333" spans="4:4">
      <c r="D1333"/>
    </row>
    <row r="1334" spans="4:4">
      <c r="D1334"/>
    </row>
    <row r="1335" spans="4:4">
      <c r="D1335"/>
    </row>
    <row r="1336" spans="4:4">
      <c r="D1336"/>
    </row>
    <row r="1337" spans="4:4">
      <c r="D1337"/>
    </row>
    <row r="1338" spans="4:4">
      <c r="D1338"/>
    </row>
    <row r="1339" spans="4:4">
      <c r="D1339"/>
    </row>
    <row r="1340" spans="4:4">
      <c r="D1340"/>
    </row>
    <row r="1341" spans="4:4">
      <c r="D1341"/>
    </row>
    <row r="1342" spans="4:4">
      <c r="D1342"/>
    </row>
    <row r="1343" spans="4:4">
      <c r="D1343"/>
    </row>
    <row r="1344" spans="4:4">
      <c r="D1344"/>
    </row>
    <row r="1345" spans="4:4">
      <c r="D1345"/>
    </row>
    <row r="1346" spans="4:4">
      <c r="D1346"/>
    </row>
    <row r="1347" spans="4:4">
      <c r="D1347"/>
    </row>
    <row r="1348" spans="4:4">
      <c r="D1348"/>
    </row>
    <row r="1349" spans="4:4">
      <c r="D1349"/>
    </row>
    <row r="1350" spans="4:4">
      <c r="D1350"/>
    </row>
    <row r="1351" spans="4:4">
      <c r="D1351"/>
    </row>
    <row r="1352" spans="4:4">
      <c r="D1352"/>
    </row>
    <row r="1353" spans="4:4">
      <c r="D1353"/>
    </row>
    <row r="1354" spans="4:4">
      <c r="D1354"/>
    </row>
    <row r="1355" spans="4:4">
      <c r="D1355"/>
    </row>
    <row r="1356" spans="4:4">
      <c r="D1356"/>
    </row>
    <row r="1357" spans="4:4">
      <c r="D1357"/>
    </row>
    <row r="1358" spans="4:4">
      <c r="D1358"/>
    </row>
    <row r="1359" spans="4:4">
      <c r="D1359"/>
    </row>
    <row r="1360" spans="4:4">
      <c r="D1360"/>
    </row>
    <row r="1361" spans="4:4">
      <c r="D1361"/>
    </row>
    <row r="1362" spans="4:4">
      <c r="D1362"/>
    </row>
    <row r="1363" spans="4:4">
      <c r="D1363"/>
    </row>
    <row r="1364" spans="4:4">
      <c r="D1364"/>
    </row>
    <row r="1365" spans="4:4">
      <c r="D1365"/>
    </row>
    <row r="1366" spans="4:4">
      <c r="D1366"/>
    </row>
    <row r="1367" spans="4:4">
      <c r="D1367"/>
    </row>
    <row r="1368" spans="4:4">
      <c r="D1368"/>
    </row>
    <row r="1369" spans="4:4">
      <c r="D1369"/>
    </row>
    <row r="1370" spans="4:4">
      <c r="D1370"/>
    </row>
    <row r="1371" spans="4:4">
      <c r="D1371"/>
    </row>
    <row r="1372" spans="4:4">
      <c r="D1372"/>
    </row>
    <row r="1373" spans="4:4">
      <c r="D1373"/>
    </row>
    <row r="1374" spans="4:4">
      <c r="D1374"/>
    </row>
    <row r="1375" spans="4:4">
      <c r="D1375"/>
    </row>
    <row r="1376" spans="4:4">
      <c r="D1376"/>
    </row>
    <row r="1377" spans="4:4">
      <c r="D1377"/>
    </row>
    <row r="1378" spans="4:4">
      <c r="D1378"/>
    </row>
    <row r="1379" spans="4:4">
      <c r="D1379"/>
    </row>
    <row r="1380" spans="4:4">
      <c r="D1380"/>
    </row>
    <row r="1381" spans="4:4">
      <c r="D1381"/>
    </row>
    <row r="1382" spans="4:4">
      <c r="D1382"/>
    </row>
    <row r="1383" spans="4:4">
      <c r="D1383"/>
    </row>
    <row r="1384" spans="4:4">
      <c r="D1384"/>
    </row>
    <row r="1385" spans="4:4">
      <c r="D1385"/>
    </row>
    <row r="1386" spans="4:4">
      <c r="D1386"/>
    </row>
    <row r="1387" spans="4:4">
      <c r="D1387"/>
    </row>
    <row r="1388" spans="4:4">
      <c r="D1388"/>
    </row>
    <row r="1389" spans="4:4">
      <c r="D1389"/>
    </row>
    <row r="1390" spans="4:4">
      <c r="D1390"/>
    </row>
    <row r="1391" spans="4:4">
      <c r="D1391"/>
    </row>
    <row r="1392" spans="4:4">
      <c r="D1392"/>
    </row>
    <row r="1393" spans="4:4">
      <c r="D1393"/>
    </row>
    <row r="1394" spans="4:4">
      <c r="D1394"/>
    </row>
    <row r="1395" spans="4:4">
      <c r="D1395"/>
    </row>
    <row r="1396" spans="4:4">
      <c r="D1396"/>
    </row>
    <row r="1397" spans="4:4">
      <c r="D1397"/>
    </row>
    <row r="1398" spans="4:4">
      <c r="D1398"/>
    </row>
    <row r="1399" spans="4:4">
      <c r="D1399"/>
    </row>
    <row r="1400" spans="4:4">
      <c r="D1400"/>
    </row>
    <row r="1401" spans="4:4">
      <c r="D1401"/>
    </row>
    <row r="1402" spans="4:4">
      <c r="D1402"/>
    </row>
    <row r="1403" spans="4:4">
      <c r="D1403"/>
    </row>
    <row r="1404" spans="4:4">
      <c r="D1404"/>
    </row>
    <row r="1405" spans="4:4">
      <c r="D1405"/>
    </row>
    <row r="1406" spans="4:4">
      <c r="D1406"/>
    </row>
    <row r="1407" spans="4:4">
      <c r="D1407"/>
    </row>
    <row r="1408" spans="4:4">
      <c r="D1408"/>
    </row>
    <row r="1409" spans="4:4">
      <c r="D1409"/>
    </row>
    <row r="1410" spans="4:4">
      <c r="D1410"/>
    </row>
    <row r="1411" spans="4:4">
      <c r="D1411"/>
    </row>
    <row r="1412" spans="4:4">
      <c r="D1412"/>
    </row>
    <row r="1413" spans="4:4">
      <c r="D1413"/>
    </row>
    <row r="1414" spans="4:4">
      <c r="D1414"/>
    </row>
    <row r="1415" spans="4:4">
      <c r="D1415"/>
    </row>
    <row r="1416" spans="4:4">
      <c r="D1416"/>
    </row>
    <row r="1417" spans="4:4">
      <c r="D1417"/>
    </row>
    <row r="1418" spans="4:4">
      <c r="D1418"/>
    </row>
    <row r="1419" spans="4:4">
      <c r="D1419"/>
    </row>
    <row r="1420" spans="4:4">
      <c r="D1420"/>
    </row>
    <row r="1421" spans="4:4">
      <c r="D1421"/>
    </row>
    <row r="1422" spans="4:4">
      <c r="D1422"/>
    </row>
    <row r="1423" spans="4:4">
      <c r="D1423"/>
    </row>
    <row r="1424" spans="4:4">
      <c r="D1424"/>
    </row>
    <row r="1425" spans="4:4">
      <c r="D1425"/>
    </row>
    <row r="1426" spans="4:4">
      <c r="D1426"/>
    </row>
    <row r="1427" spans="4:4">
      <c r="D1427"/>
    </row>
    <row r="1428" spans="4:4">
      <c r="D1428"/>
    </row>
    <row r="1429" spans="4:4">
      <c r="D1429"/>
    </row>
    <row r="1430" spans="4:4">
      <c r="D1430"/>
    </row>
    <row r="1431" spans="4:4">
      <c r="D1431"/>
    </row>
    <row r="1432" spans="4:4">
      <c r="D1432"/>
    </row>
    <row r="1433" spans="4:4">
      <c r="D1433"/>
    </row>
    <row r="1434" spans="4:4">
      <c r="D1434"/>
    </row>
    <row r="1435" spans="4:4">
      <c r="D1435"/>
    </row>
    <row r="1436" spans="4:4">
      <c r="D1436"/>
    </row>
    <row r="1437" spans="4:4">
      <c r="D1437"/>
    </row>
    <row r="1438" spans="4:4">
      <c r="D1438"/>
    </row>
    <row r="1439" spans="4:4">
      <c r="D1439"/>
    </row>
    <row r="1440" spans="4:4">
      <c r="D1440"/>
    </row>
    <row r="1441" spans="4:4">
      <c r="D1441"/>
    </row>
    <row r="1442" spans="4:4">
      <c r="D1442"/>
    </row>
    <row r="1443" spans="4:4">
      <c r="D1443"/>
    </row>
    <row r="1444" spans="4:4">
      <c r="D1444"/>
    </row>
    <row r="1445" spans="4:4">
      <c r="D1445"/>
    </row>
    <row r="1446" spans="4:4">
      <c r="D1446"/>
    </row>
    <row r="1447" spans="4:4">
      <c r="D1447"/>
    </row>
    <row r="1448" spans="4:4">
      <c r="D1448"/>
    </row>
    <row r="1449" spans="4:4">
      <c r="D1449"/>
    </row>
    <row r="1450" spans="4:4">
      <c r="D1450"/>
    </row>
    <row r="1451" spans="4:4">
      <c r="D1451"/>
    </row>
    <row r="1452" spans="4:4">
      <c r="D1452"/>
    </row>
    <row r="1453" spans="4:4">
      <c r="D1453"/>
    </row>
    <row r="1454" spans="4:4">
      <c r="D1454"/>
    </row>
    <row r="1455" spans="4:4">
      <c r="D1455"/>
    </row>
    <row r="1456" spans="4:4">
      <c r="D1456"/>
    </row>
    <row r="1457" spans="4:4">
      <c r="D1457"/>
    </row>
    <row r="1458" spans="4:4">
      <c r="D1458"/>
    </row>
    <row r="1459" spans="4:4">
      <c r="D1459"/>
    </row>
    <row r="1460" spans="4:4">
      <c r="D1460"/>
    </row>
    <row r="1461" spans="4:4">
      <c r="D1461"/>
    </row>
    <row r="1462" spans="4:4">
      <c r="D1462"/>
    </row>
    <row r="1463" spans="4:4">
      <c r="D1463"/>
    </row>
    <row r="1464" spans="4:4">
      <c r="D1464"/>
    </row>
    <row r="1465" spans="4:4">
      <c r="D1465"/>
    </row>
    <row r="1466" spans="4:4">
      <c r="D1466"/>
    </row>
    <row r="1467" spans="4:4">
      <c r="D1467"/>
    </row>
    <row r="1468" spans="4:4">
      <c r="D1468"/>
    </row>
    <row r="1469" spans="4:4">
      <c r="D1469"/>
    </row>
    <row r="1470" spans="4:4">
      <c r="D1470"/>
    </row>
    <row r="1471" spans="4:4">
      <c r="D1471"/>
    </row>
    <row r="1472" spans="4:4">
      <c r="D1472"/>
    </row>
    <row r="1473" spans="4:4">
      <c r="D1473"/>
    </row>
    <row r="1474" spans="4:4">
      <c r="D1474"/>
    </row>
    <row r="1475" spans="4:4">
      <c r="D1475"/>
    </row>
    <row r="1476" spans="4:4">
      <c r="D1476"/>
    </row>
    <row r="1477" spans="4:4">
      <c r="D1477"/>
    </row>
    <row r="1478" spans="4:4">
      <c r="D1478"/>
    </row>
    <row r="1479" spans="4:4">
      <c r="D1479"/>
    </row>
    <row r="1480" spans="4:4">
      <c r="D1480"/>
    </row>
    <row r="1481" spans="4:4">
      <c r="D1481"/>
    </row>
    <row r="1482" spans="4:4">
      <c r="D1482"/>
    </row>
    <row r="1483" spans="4:4">
      <c r="D1483"/>
    </row>
    <row r="1484" spans="4:4">
      <c r="D1484"/>
    </row>
    <row r="1485" spans="4:4">
      <c r="D1485"/>
    </row>
    <row r="1486" spans="4:4">
      <c r="D1486"/>
    </row>
    <row r="1487" spans="4:4">
      <c r="D1487"/>
    </row>
    <row r="1488" spans="4:4">
      <c r="D1488"/>
    </row>
    <row r="1489" spans="4:4">
      <c r="D1489"/>
    </row>
    <row r="1490" spans="4:4">
      <c r="D1490"/>
    </row>
    <row r="1491" spans="4:4">
      <c r="D1491"/>
    </row>
    <row r="1492" spans="4:4">
      <c r="D1492"/>
    </row>
    <row r="1493" spans="4:4">
      <c r="D1493"/>
    </row>
    <row r="1494" spans="4:4">
      <c r="D1494"/>
    </row>
    <row r="1495" spans="4:4">
      <c r="D1495"/>
    </row>
    <row r="1496" spans="4:4">
      <c r="D1496"/>
    </row>
    <row r="1497" spans="4:4">
      <c r="D1497"/>
    </row>
    <row r="1498" spans="4:4">
      <c r="D1498"/>
    </row>
    <row r="1499" spans="4:4">
      <c r="D1499"/>
    </row>
    <row r="1500" spans="4:4">
      <c r="D1500"/>
    </row>
    <row r="1501" spans="4:4">
      <c r="D1501"/>
    </row>
    <row r="1502" spans="4:4">
      <c r="D1502"/>
    </row>
    <row r="1503" spans="4:4">
      <c r="D1503"/>
    </row>
    <row r="1504" spans="4:4">
      <c r="D1504"/>
    </row>
    <row r="1505" spans="4:4">
      <c r="D1505"/>
    </row>
    <row r="1506" spans="4:4">
      <c r="D1506"/>
    </row>
    <row r="1507" spans="4:4">
      <c r="D1507"/>
    </row>
    <row r="1508" spans="4:4">
      <c r="D1508"/>
    </row>
    <row r="1509" spans="4:4">
      <c r="D1509"/>
    </row>
    <row r="1510" spans="4:4">
      <c r="D1510"/>
    </row>
    <row r="1511" spans="4:4">
      <c r="D1511"/>
    </row>
    <row r="1512" spans="4:4">
      <c r="D1512"/>
    </row>
    <row r="1513" spans="4:4">
      <c r="D1513"/>
    </row>
    <row r="1514" spans="4:4">
      <c r="D1514"/>
    </row>
    <row r="1515" spans="4:4">
      <c r="D1515"/>
    </row>
    <row r="1516" spans="4:4">
      <c r="D1516"/>
    </row>
    <row r="1517" spans="4:4">
      <c r="D1517"/>
    </row>
    <row r="1518" spans="4:4">
      <c r="D1518"/>
    </row>
    <row r="1519" spans="4:4">
      <c r="D1519"/>
    </row>
    <row r="1520" spans="4:4">
      <c r="D1520"/>
    </row>
    <row r="1521" spans="4:4">
      <c r="D1521"/>
    </row>
    <row r="1522" spans="4:4">
      <c r="D1522"/>
    </row>
    <row r="1523" spans="4:4">
      <c r="D1523"/>
    </row>
    <row r="1524" spans="4:4">
      <c r="D1524"/>
    </row>
    <row r="1525" spans="4:4">
      <c r="D1525"/>
    </row>
    <row r="1526" spans="4:4">
      <c r="D1526"/>
    </row>
    <row r="1527" spans="4:4">
      <c r="D1527"/>
    </row>
    <row r="1528" spans="4:4">
      <c r="D1528"/>
    </row>
    <row r="1529" spans="4:4">
      <c r="D1529"/>
    </row>
    <row r="1530" spans="4:4">
      <c r="D1530"/>
    </row>
    <row r="1531" spans="4:4">
      <c r="D1531"/>
    </row>
    <row r="1532" spans="4:4">
      <c r="D1532"/>
    </row>
    <row r="1533" spans="4:4">
      <c r="D1533"/>
    </row>
    <row r="1534" spans="4:4">
      <c r="D1534"/>
    </row>
    <row r="1535" spans="4:4">
      <c r="D1535"/>
    </row>
    <row r="1536" spans="4:4">
      <c r="D1536"/>
    </row>
    <row r="1537" spans="4:4">
      <c r="D1537"/>
    </row>
    <row r="1538" spans="4:4">
      <c r="D1538"/>
    </row>
    <row r="1539" spans="4:4">
      <c r="D1539"/>
    </row>
    <row r="1540" spans="4:4">
      <c r="D1540"/>
    </row>
    <row r="1541" spans="4:4">
      <c r="D1541"/>
    </row>
    <row r="1542" spans="4:4">
      <c r="D1542"/>
    </row>
    <row r="1543" spans="4:4">
      <c r="D1543"/>
    </row>
    <row r="1544" spans="4:4">
      <c r="D1544"/>
    </row>
    <row r="1545" spans="4:4">
      <c r="D1545"/>
    </row>
    <row r="1546" spans="4:4">
      <c r="D1546"/>
    </row>
    <row r="1547" spans="4:4">
      <c r="D1547"/>
    </row>
    <row r="1548" spans="4:4">
      <c r="D1548"/>
    </row>
    <row r="1549" spans="4:4">
      <c r="D1549"/>
    </row>
    <row r="1550" spans="4:4">
      <c r="D1550"/>
    </row>
    <row r="1551" spans="4:4">
      <c r="D1551"/>
    </row>
    <row r="1552" spans="4:4">
      <c r="D1552"/>
    </row>
    <row r="1553" spans="4:4">
      <c r="D1553"/>
    </row>
    <row r="1554" spans="4:4">
      <c r="D1554"/>
    </row>
    <row r="1555" spans="4:4">
      <c r="D1555"/>
    </row>
    <row r="1556" spans="4:4">
      <c r="D1556"/>
    </row>
    <row r="1557" spans="4:4">
      <c r="D1557"/>
    </row>
    <row r="1558" spans="4:4">
      <c r="D1558"/>
    </row>
    <row r="1559" spans="4:4">
      <c r="D1559"/>
    </row>
    <row r="1560" spans="4:4">
      <c r="D1560"/>
    </row>
    <row r="1561" spans="4:4">
      <c r="D1561"/>
    </row>
    <row r="1562" spans="4:4">
      <c r="D1562"/>
    </row>
    <row r="1563" spans="4:4">
      <c r="D1563"/>
    </row>
    <row r="1564" spans="4:4">
      <c r="D1564"/>
    </row>
    <row r="1565" spans="4:4">
      <c r="D1565"/>
    </row>
    <row r="1566" spans="4:4">
      <c r="D1566"/>
    </row>
    <row r="1567" spans="4:4">
      <c r="D1567"/>
    </row>
    <row r="1568" spans="4:4">
      <c r="D1568"/>
    </row>
    <row r="1569" spans="4:4">
      <c r="D1569"/>
    </row>
    <row r="1570" spans="4:4">
      <c r="D1570"/>
    </row>
    <row r="1571" spans="4:4">
      <c r="D1571"/>
    </row>
    <row r="1572" spans="4:4">
      <c r="D1572"/>
    </row>
    <row r="1573" spans="4:4">
      <c r="D1573"/>
    </row>
    <row r="1574" spans="4:4">
      <c r="D1574"/>
    </row>
    <row r="1575" spans="4:4">
      <c r="D1575"/>
    </row>
    <row r="1576" spans="4:4">
      <c r="D1576"/>
    </row>
    <row r="1577" spans="4:4">
      <c r="D1577"/>
    </row>
    <row r="1578" spans="4:4">
      <c r="D1578"/>
    </row>
    <row r="1579" spans="4:4">
      <c r="D1579"/>
    </row>
    <row r="1580" spans="4:4">
      <c r="D1580"/>
    </row>
    <row r="1581" spans="4:4">
      <c r="D1581"/>
    </row>
    <row r="1582" spans="4:4">
      <c r="D1582"/>
    </row>
    <row r="1583" spans="4:4">
      <c r="D1583"/>
    </row>
    <row r="1584" spans="4:4">
      <c r="D1584"/>
    </row>
    <row r="1585" spans="4:4">
      <c r="D1585"/>
    </row>
    <row r="1586" spans="4:4">
      <c r="D1586"/>
    </row>
    <row r="1587" spans="4:4">
      <c r="D1587"/>
    </row>
    <row r="1588" spans="4:4">
      <c r="D1588"/>
    </row>
    <row r="1589" spans="4:4">
      <c r="D1589"/>
    </row>
    <row r="1590" spans="4:4">
      <c r="D1590"/>
    </row>
    <row r="1591" spans="4:4">
      <c r="D1591"/>
    </row>
    <row r="1592" spans="4:4">
      <c r="D1592"/>
    </row>
    <row r="1593" spans="4:4">
      <c r="D1593"/>
    </row>
    <row r="1594" spans="4:4">
      <c r="D1594"/>
    </row>
    <row r="1595" spans="4:4">
      <c r="D1595"/>
    </row>
    <row r="1596" spans="4:4">
      <c r="D1596"/>
    </row>
    <row r="1597" spans="4:4">
      <c r="D1597"/>
    </row>
    <row r="1598" spans="4:4">
      <c r="D1598"/>
    </row>
    <row r="1599" spans="4:4">
      <c r="D1599"/>
    </row>
    <row r="1600" spans="4:4">
      <c r="D1600"/>
    </row>
    <row r="1601" spans="4:4">
      <c r="D1601"/>
    </row>
    <row r="1602" spans="4:4">
      <c r="D1602"/>
    </row>
    <row r="1603" spans="4:4">
      <c r="D1603"/>
    </row>
    <row r="1604" spans="4:4">
      <c r="D1604"/>
    </row>
    <row r="1605" spans="4:4">
      <c r="D1605"/>
    </row>
    <row r="1606" spans="4:4">
      <c r="D1606"/>
    </row>
    <row r="1607" spans="4:4">
      <c r="D1607"/>
    </row>
    <row r="1608" spans="4:4">
      <c r="D1608"/>
    </row>
    <row r="1609" spans="4:4">
      <c r="D1609"/>
    </row>
    <row r="1610" spans="4:4">
      <c r="D1610"/>
    </row>
    <row r="1611" spans="4:4">
      <c r="D1611"/>
    </row>
    <row r="1612" spans="4:4">
      <c r="D1612"/>
    </row>
    <row r="1613" spans="4:4">
      <c r="D1613"/>
    </row>
    <row r="1614" spans="4:4">
      <c r="D1614"/>
    </row>
    <row r="1615" spans="4:4">
      <c r="D1615"/>
    </row>
    <row r="1616" spans="4:4">
      <c r="D1616"/>
    </row>
    <row r="1617" spans="4:4">
      <c r="D1617"/>
    </row>
    <row r="1618" spans="4:4">
      <c r="D1618"/>
    </row>
    <row r="1619" spans="4:4">
      <c r="D1619"/>
    </row>
    <row r="1620" spans="4:4">
      <c r="D1620"/>
    </row>
    <row r="1621" spans="4:4">
      <c r="D1621"/>
    </row>
    <row r="1622" spans="4:4">
      <c r="D1622"/>
    </row>
    <row r="1623" spans="4:4">
      <c r="D1623"/>
    </row>
    <row r="1624" spans="4:4">
      <c r="D1624"/>
    </row>
    <row r="1625" spans="4:4">
      <c r="D1625"/>
    </row>
    <row r="1626" spans="4:4">
      <c r="D1626"/>
    </row>
    <row r="1627" spans="4:4">
      <c r="D1627"/>
    </row>
    <row r="1628" spans="4:4">
      <c r="D1628"/>
    </row>
    <row r="1629" spans="4:4">
      <c r="D1629"/>
    </row>
    <row r="1630" spans="4:4">
      <c r="D1630"/>
    </row>
    <row r="1631" spans="4:4">
      <c r="D1631"/>
    </row>
    <row r="1632" spans="4:4">
      <c r="D1632"/>
    </row>
    <row r="1633" spans="4:4">
      <c r="D1633"/>
    </row>
    <row r="1634" spans="4:4">
      <c r="D1634"/>
    </row>
    <row r="1635" spans="4:4">
      <c r="D1635"/>
    </row>
    <row r="1636" spans="4:4">
      <c r="D1636"/>
    </row>
    <row r="1637" spans="4:4">
      <c r="D1637"/>
    </row>
    <row r="1638" spans="4:4">
      <c r="D1638"/>
    </row>
    <row r="1639" spans="4:4">
      <c r="D1639"/>
    </row>
    <row r="1640" spans="4:4">
      <c r="D1640"/>
    </row>
    <row r="1641" spans="4:4">
      <c r="D1641"/>
    </row>
    <row r="1642" spans="4:4">
      <c r="D1642"/>
    </row>
    <row r="1643" spans="4:4">
      <c r="D1643"/>
    </row>
    <row r="1644" spans="4:4">
      <c r="D1644"/>
    </row>
    <row r="1645" spans="4:4">
      <c r="D1645"/>
    </row>
    <row r="1646" spans="4:4">
      <c r="D1646"/>
    </row>
    <row r="1647" spans="4:4">
      <c r="D1647"/>
    </row>
    <row r="1648" spans="4:4">
      <c r="D1648"/>
    </row>
    <row r="1649" spans="4:4">
      <c r="D1649"/>
    </row>
    <row r="1650" spans="4:4">
      <c r="D1650"/>
    </row>
    <row r="1651" spans="4:4">
      <c r="D1651"/>
    </row>
    <row r="1652" spans="4:4">
      <c r="D1652"/>
    </row>
    <row r="1653" spans="4:4">
      <c r="D1653"/>
    </row>
    <row r="1654" spans="4:4">
      <c r="D1654"/>
    </row>
    <row r="1655" spans="4:4">
      <c r="D1655"/>
    </row>
    <row r="1656" spans="4:4">
      <c r="D1656"/>
    </row>
    <row r="1657" spans="4:4">
      <c r="D1657"/>
    </row>
    <row r="1658" spans="4:4">
      <c r="D1658"/>
    </row>
    <row r="1659" spans="4:4">
      <c r="D1659"/>
    </row>
    <row r="1660" spans="4:4">
      <c r="D1660"/>
    </row>
    <row r="1661" spans="4:4">
      <c r="D1661"/>
    </row>
    <row r="1662" spans="4:4">
      <c r="D1662"/>
    </row>
    <row r="1663" spans="4:4">
      <c r="D1663"/>
    </row>
    <row r="1664" spans="4:4">
      <c r="D1664"/>
    </row>
    <row r="1665" spans="4:4">
      <c r="D1665"/>
    </row>
    <row r="1666" spans="4:4">
      <c r="D1666"/>
    </row>
    <row r="1667" spans="4:4">
      <c r="D1667"/>
    </row>
    <row r="1668" spans="4:4">
      <c r="D1668"/>
    </row>
    <row r="1669" spans="4:4">
      <c r="D1669"/>
    </row>
    <row r="1670" spans="4:4">
      <c r="D1670"/>
    </row>
    <row r="1671" spans="4:4">
      <c r="D1671"/>
    </row>
    <row r="1672" spans="4:4">
      <c r="D1672"/>
    </row>
    <row r="1673" spans="4:4">
      <c r="D1673"/>
    </row>
    <row r="1674" spans="4:4">
      <c r="D1674"/>
    </row>
    <row r="1675" spans="4:4">
      <c r="D1675"/>
    </row>
    <row r="1676" spans="4:4">
      <c r="D1676"/>
    </row>
    <row r="1677" spans="4:4">
      <c r="D1677"/>
    </row>
    <row r="1678" spans="4:4">
      <c r="D1678"/>
    </row>
    <row r="1679" spans="4:4">
      <c r="D1679"/>
    </row>
    <row r="1680" spans="4:4">
      <c r="D1680"/>
    </row>
    <row r="1681" spans="4:4">
      <c r="D1681"/>
    </row>
    <row r="1682" spans="4:4">
      <c r="D1682"/>
    </row>
    <row r="1683" spans="4:4">
      <c r="D1683"/>
    </row>
    <row r="1684" spans="4:4">
      <c r="D1684"/>
    </row>
    <row r="1685" spans="4:4">
      <c r="D1685"/>
    </row>
    <row r="1686" spans="4:4">
      <c r="D1686"/>
    </row>
    <row r="1687" spans="4:4">
      <c r="D1687"/>
    </row>
    <row r="1688" spans="4:4">
      <c r="D1688"/>
    </row>
    <row r="1689" spans="4:4">
      <c r="D1689"/>
    </row>
    <row r="1690" spans="4:4">
      <c r="D1690"/>
    </row>
    <row r="1691" spans="4:4">
      <c r="D1691"/>
    </row>
    <row r="1692" spans="4:4">
      <c r="D1692"/>
    </row>
    <row r="1693" spans="4:4">
      <c r="D1693"/>
    </row>
    <row r="1694" spans="4:4">
      <c r="D1694"/>
    </row>
    <row r="1695" spans="4:4">
      <c r="D1695"/>
    </row>
    <row r="1696" spans="4:4">
      <c r="D1696"/>
    </row>
    <row r="1697" spans="4:4">
      <c r="D1697"/>
    </row>
    <row r="1698" spans="4:4">
      <c r="D1698"/>
    </row>
    <row r="1699" spans="4:4">
      <c r="D1699"/>
    </row>
    <row r="1700" spans="4:4">
      <c r="D1700"/>
    </row>
    <row r="1701" spans="4:4">
      <c r="D1701"/>
    </row>
    <row r="1702" spans="4:4">
      <c r="D1702"/>
    </row>
    <row r="1703" spans="4:4">
      <c r="D1703"/>
    </row>
    <row r="1704" spans="4:4">
      <c r="D1704"/>
    </row>
    <row r="1705" spans="4:4">
      <c r="D1705"/>
    </row>
    <row r="1706" spans="4:4">
      <c r="D1706"/>
    </row>
    <row r="1707" spans="4:4">
      <c r="D1707"/>
    </row>
    <row r="1708" spans="4:4">
      <c r="D1708"/>
    </row>
    <row r="1709" spans="4:4">
      <c r="D1709"/>
    </row>
    <row r="1710" spans="4:4">
      <c r="D1710"/>
    </row>
    <row r="1711" spans="4:4">
      <c r="D1711"/>
    </row>
    <row r="1712" spans="4:4">
      <c r="D1712"/>
    </row>
    <row r="1713" spans="4:4">
      <c r="D1713"/>
    </row>
    <row r="1714" spans="4:4">
      <c r="D1714"/>
    </row>
    <row r="1715" spans="4:4">
      <c r="D1715"/>
    </row>
    <row r="1716" spans="4:4">
      <c r="D1716"/>
    </row>
    <row r="1717" spans="4:4">
      <c r="D1717"/>
    </row>
    <row r="1718" spans="4:4">
      <c r="D1718"/>
    </row>
    <row r="1719" spans="4:4">
      <c r="D1719"/>
    </row>
    <row r="1720" spans="4:4">
      <c r="D1720"/>
    </row>
    <row r="1721" spans="4:4">
      <c r="D1721"/>
    </row>
    <row r="1722" spans="4:4">
      <c r="D1722"/>
    </row>
    <row r="1723" spans="4:4">
      <c r="D1723"/>
    </row>
    <row r="1724" spans="4:4">
      <c r="D1724"/>
    </row>
    <row r="1725" spans="4:4">
      <c r="D1725"/>
    </row>
    <row r="1726" spans="4:4">
      <c r="D1726"/>
    </row>
    <row r="1727" spans="4:4">
      <c r="D1727"/>
    </row>
    <row r="1728" spans="4:4">
      <c r="D1728"/>
    </row>
    <row r="1729" spans="4:4">
      <c r="D1729"/>
    </row>
    <row r="1730" spans="4:4">
      <c r="D1730"/>
    </row>
    <row r="1731" spans="4:4">
      <c r="D1731"/>
    </row>
    <row r="1732" spans="4:4">
      <c r="D1732"/>
    </row>
    <row r="1733" spans="4:4">
      <c r="D1733"/>
    </row>
    <row r="1734" spans="4:4">
      <c r="D1734"/>
    </row>
    <row r="1735" spans="4:4">
      <c r="D1735"/>
    </row>
    <row r="1736" spans="4:4">
      <c r="D1736"/>
    </row>
    <row r="1737" spans="4:4">
      <c r="D1737"/>
    </row>
    <row r="1738" spans="4:4">
      <c r="D1738"/>
    </row>
    <row r="1739" spans="4:4">
      <c r="D1739"/>
    </row>
    <row r="1740" spans="4:4">
      <c r="D1740"/>
    </row>
    <row r="1741" spans="4:4">
      <c r="D1741"/>
    </row>
    <row r="1742" spans="4:4">
      <c r="D1742"/>
    </row>
    <row r="1743" spans="4:4">
      <c r="D1743"/>
    </row>
    <row r="1744" spans="4:4">
      <c r="D1744"/>
    </row>
    <row r="1745" spans="4:4">
      <c r="D1745"/>
    </row>
    <row r="1746" spans="4:4">
      <c r="D1746"/>
    </row>
    <row r="1747" spans="4:4">
      <c r="D1747"/>
    </row>
    <row r="1748" spans="4:4">
      <c r="D1748"/>
    </row>
    <row r="1749" spans="4:4">
      <c r="D1749"/>
    </row>
    <row r="1750" spans="4:4">
      <c r="D1750"/>
    </row>
    <row r="1751" spans="4:4">
      <c r="D1751"/>
    </row>
    <row r="1752" spans="4:4">
      <c r="D1752"/>
    </row>
    <row r="1753" spans="4:4">
      <c r="D1753"/>
    </row>
    <row r="1754" spans="4:4">
      <c r="D1754"/>
    </row>
    <row r="1755" spans="4:4">
      <c r="D1755"/>
    </row>
    <row r="1756" spans="4:4">
      <c r="D1756"/>
    </row>
    <row r="1757" spans="4:4">
      <c r="D1757"/>
    </row>
    <row r="1758" spans="4:4">
      <c r="D1758"/>
    </row>
    <row r="1759" spans="4:4">
      <c r="D1759"/>
    </row>
    <row r="1760" spans="4:4">
      <c r="D1760"/>
    </row>
    <row r="1761" spans="4:4">
      <c r="D1761"/>
    </row>
    <row r="1762" spans="4:4">
      <c r="D1762"/>
    </row>
    <row r="1763" spans="4:4">
      <c r="D1763"/>
    </row>
    <row r="1764" spans="4:4">
      <c r="D1764"/>
    </row>
    <row r="1765" spans="4:4">
      <c r="D1765"/>
    </row>
    <row r="1766" spans="4:4">
      <c r="D1766"/>
    </row>
    <row r="1767" spans="4:4">
      <c r="D1767"/>
    </row>
    <row r="1768" spans="4:4">
      <c r="D1768"/>
    </row>
    <row r="1769" spans="4:4">
      <c r="D1769"/>
    </row>
    <row r="1770" spans="4:4">
      <c r="D1770"/>
    </row>
    <row r="1771" spans="4:4">
      <c r="D1771"/>
    </row>
    <row r="1772" spans="4:4">
      <c r="D1772"/>
    </row>
    <row r="1773" spans="4:4">
      <c r="D1773"/>
    </row>
    <row r="1774" spans="4:4">
      <c r="D1774"/>
    </row>
    <row r="1775" spans="4:4">
      <c r="D1775"/>
    </row>
    <row r="1776" spans="4:4">
      <c r="D1776"/>
    </row>
    <row r="1777" spans="4:4">
      <c r="D1777"/>
    </row>
    <row r="1778" spans="4:4">
      <c r="D1778"/>
    </row>
    <row r="1779" spans="4:4">
      <c r="D1779"/>
    </row>
    <row r="1780" spans="4:4">
      <c r="D1780"/>
    </row>
    <row r="1781" spans="4:4">
      <c r="D1781"/>
    </row>
    <row r="1782" spans="4:4">
      <c r="D1782"/>
    </row>
    <row r="1783" spans="4:4">
      <c r="D1783"/>
    </row>
    <row r="1784" spans="4:4">
      <c r="D1784"/>
    </row>
    <row r="1785" spans="4:4">
      <c r="D1785"/>
    </row>
    <row r="1786" spans="4:4">
      <c r="D1786"/>
    </row>
    <row r="1787" spans="4:4">
      <c r="D1787"/>
    </row>
    <row r="1788" spans="4:4">
      <c r="D1788"/>
    </row>
    <row r="1789" spans="4:4">
      <c r="D1789"/>
    </row>
    <row r="1790" spans="4:4">
      <c r="D1790"/>
    </row>
    <row r="1791" spans="4:4">
      <c r="D1791"/>
    </row>
    <row r="1792" spans="4:4">
      <c r="D1792"/>
    </row>
    <row r="1793" spans="4:4">
      <c r="D1793"/>
    </row>
    <row r="1794" spans="4:4">
      <c r="D1794"/>
    </row>
    <row r="1795" spans="4:4">
      <c r="D1795"/>
    </row>
    <row r="1796" spans="4:4">
      <c r="D1796"/>
    </row>
    <row r="1797" spans="4:4">
      <c r="D1797"/>
    </row>
    <row r="1798" spans="4:4">
      <c r="D1798"/>
    </row>
    <row r="1799" spans="4:4">
      <c r="D1799"/>
    </row>
    <row r="1800" spans="4:4">
      <c r="D1800"/>
    </row>
    <row r="1801" spans="4:4">
      <c r="D1801"/>
    </row>
    <row r="1802" spans="4:4">
      <c r="D1802"/>
    </row>
    <row r="1803" spans="4:4">
      <c r="D1803"/>
    </row>
    <row r="1804" spans="4:4">
      <c r="D1804"/>
    </row>
    <row r="1805" spans="4:4">
      <c r="D1805"/>
    </row>
    <row r="1806" spans="4:4">
      <c r="D1806"/>
    </row>
    <row r="1807" spans="4:4">
      <c r="D1807"/>
    </row>
    <row r="1808" spans="4:4">
      <c r="D1808"/>
    </row>
    <row r="1809" spans="4:4">
      <c r="D1809"/>
    </row>
    <row r="1810" spans="4:4">
      <c r="D1810"/>
    </row>
    <row r="1811" spans="4:4">
      <c r="D1811"/>
    </row>
    <row r="1812" spans="4:4">
      <c r="D1812"/>
    </row>
    <row r="1813" spans="4:4">
      <c r="D1813"/>
    </row>
    <row r="1814" spans="4:4">
      <c r="D1814"/>
    </row>
    <row r="1815" spans="4:4">
      <c r="D1815"/>
    </row>
    <row r="1816" spans="4:4">
      <c r="D1816"/>
    </row>
    <row r="1817" spans="4:4">
      <c r="D1817"/>
    </row>
    <row r="1818" spans="4:4">
      <c r="D1818"/>
    </row>
    <row r="1819" spans="4:4">
      <c r="D1819"/>
    </row>
    <row r="1820" spans="4:4">
      <c r="D1820"/>
    </row>
    <row r="1821" spans="4:4">
      <c r="D1821"/>
    </row>
    <row r="1822" spans="4:4">
      <c r="D1822"/>
    </row>
    <row r="1823" spans="4:4">
      <c r="D1823"/>
    </row>
    <row r="1824" spans="4:4">
      <c r="D1824"/>
    </row>
    <row r="1825" spans="4:4">
      <c r="D1825"/>
    </row>
    <row r="1826" spans="4:4">
      <c r="D1826"/>
    </row>
    <row r="1827" spans="4:4">
      <c r="D1827"/>
    </row>
    <row r="1828" spans="4:4">
      <c r="D1828"/>
    </row>
    <row r="1829" spans="4:4">
      <c r="D1829"/>
    </row>
    <row r="1830" spans="4:4">
      <c r="D1830"/>
    </row>
    <row r="1831" spans="4:4">
      <c r="D1831"/>
    </row>
    <row r="1832" spans="4:4">
      <c r="D1832"/>
    </row>
    <row r="1833" spans="4:4">
      <c r="D1833"/>
    </row>
    <row r="1834" spans="4:4">
      <c r="D1834"/>
    </row>
    <row r="1835" spans="4:4">
      <c r="D1835"/>
    </row>
    <row r="1836" spans="4:4">
      <c r="D1836"/>
    </row>
    <row r="1837" spans="4:4">
      <c r="D1837"/>
    </row>
    <row r="1838" spans="4:4">
      <c r="D1838"/>
    </row>
    <row r="1839" spans="4:4">
      <c r="D1839"/>
    </row>
    <row r="1840" spans="4:4">
      <c r="D1840"/>
    </row>
    <row r="1841" spans="4:4">
      <c r="D1841"/>
    </row>
    <row r="1842" spans="4:4">
      <c r="D1842"/>
    </row>
    <row r="1843" spans="4:4">
      <c r="D1843"/>
    </row>
    <row r="1844" spans="4:4">
      <c r="D1844"/>
    </row>
    <row r="1845" spans="4:4">
      <c r="D1845"/>
    </row>
    <row r="1846" spans="4:4">
      <c r="D1846"/>
    </row>
    <row r="1847" spans="4:4">
      <c r="D1847"/>
    </row>
    <row r="1848" spans="4:4">
      <c r="D1848"/>
    </row>
    <row r="1849" spans="4:4">
      <c r="D1849"/>
    </row>
    <row r="1850" spans="4:4">
      <c r="D1850"/>
    </row>
    <row r="1851" spans="4:4">
      <c r="D1851"/>
    </row>
    <row r="1852" spans="4:4">
      <c r="D1852"/>
    </row>
    <row r="1853" spans="4:4">
      <c r="D1853"/>
    </row>
    <row r="1854" spans="4:4">
      <c r="D1854"/>
    </row>
    <row r="1855" spans="4:4">
      <c r="D1855"/>
    </row>
    <row r="1856" spans="4:4">
      <c r="D1856"/>
    </row>
    <row r="1857" spans="4:4">
      <c r="D1857"/>
    </row>
    <row r="1858" spans="4:4">
      <c r="D1858"/>
    </row>
    <row r="1859" spans="4:4">
      <c r="D1859"/>
    </row>
    <row r="1860" spans="4:4">
      <c r="D1860"/>
    </row>
    <row r="1861" spans="4:4">
      <c r="D1861"/>
    </row>
    <row r="1862" spans="4:4">
      <c r="D1862"/>
    </row>
    <row r="1863" spans="4:4">
      <c r="D1863"/>
    </row>
    <row r="1864" spans="4:4">
      <c r="D1864"/>
    </row>
    <row r="1865" spans="4:4">
      <c r="D1865"/>
    </row>
    <row r="1866" spans="4:4">
      <c r="D1866"/>
    </row>
    <row r="1867" spans="4:4">
      <c r="D1867"/>
    </row>
    <row r="1868" spans="4:4">
      <c r="D1868"/>
    </row>
    <row r="1869" spans="4:4">
      <c r="D1869"/>
    </row>
    <row r="1870" spans="4:4">
      <c r="D1870"/>
    </row>
    <row r="1871" spans="4:4">
      <c r="D1871"/>
    </row>
    <row r="1872" spans="4:4">
      <c r="D1872"/>
    </row>
    <row r="1873" spans="4:4">
      <c r="D1873"/>
    </row>
    <row r="1874" spans="4:4">
      <c r="D1874"/>
    </row>
    <row r="1875" spans="4:4">
      <c r="D1875"/>
    </row>
    <row r="1876" spans="4:4">
      <c r="D1876"/>
    </row>
    <row r="1877" spans="4:4">
      <c r="D1877"/>
    </row>
    <row r="1878" spans="4:4">
      <c r="D1878"/>
    </row>
    <row r="1879" spans="4:4">
      <c r="D1879"/>
    </row>
    <row r="1880" spans="4:4">
      <c r="D1880"/>
    </row>
    <row r="1881" spans="4:4">
      <c r="D1881"/>
    </row>
    <row r="1882" spans="4:4">
      <c r="D1882"/>
    </row>
    <row r="1883" spans="4:4">
      <c r="D1883"/>
    </row>
    <row r="1884" spans="4:4">
      <c r="D1884"/>
    </row>
    <row r="1885" spans="4:4">
      <c r="D1885"/>
    </row>
    <row r="1886" spans="4:4">
      <c r="D1886"/>
    </row>
    <row r="1887" spans="4:4">
      <c r="D1887"/>
    </row>
    <row r="1888" spans="4:4">
      <c r="D1888"/>
    </row>
    <row r="1889" spans="4:4">
      <c r="D1889"/>
    </row>
    <row r="1890" spans="4:4">
      <c r="D1890"/>
    </row>
    <row r="1891" spans="4:4">
      <c r="D1891"/>
    </row>
    <row r="1892" spans="4:4">
      <c r="D1892"/>
    </row>
    <row r="1893" spans="4:4">
      <c r="D1893"/>
    </row>
    <row r="1894" spans="4:4">
      <c r="D1894"/>
    </row>
    <row r="1895" spans="4:4">
      <c r="D1895"/>
    </row>
    <row r="1896" spans="4:4">
      <c r="D1896"/>
    </row>
    <row r="1897" spans="4:4">
      <c r="D1897"/>
    </row>
    <row r="1898" spans="4:4">
      <c r="D1898"/>
    </row>
    <row r="1899" spans="4:4">
      <c r="D1899"/>
    </row>
    <row r="1900" spans="4:4">
      <c r="D1900"/>
    </row>
    <row r="1901" spans="4:4">
      <c r="D1901"/>
    </row>
    <row r="1902" spans="4:4">
      <c r="D1902"/>
    </row>
    <row r="1903" spans="4:4">
      <c r="D1903"/>
    </row>
    <row r="1904" spans="4:4">
      <c r="D1904"/>
    </row>
    <row r="1905" spans="4:4">
      <c r="D1905"/>
    </row>
    <row r="1906" spans="4:4">
      <c r="D1906"/>
    </row>
    <row r="1907" spans="4:4">
      <c r="D1907"/>
    </row>
    <row r="1908" spans="4:4">
      <c r="D1908"/>
    </row>
    <row r="1909" spans="4:4">
      <c r="D1909"/>
    </row>
    <row r="1910" spans="4:4">
      <c r="D1910"/>
    </row>
    <row r="1911" spans="4:4">
      <c r="D1911"/>
    </row>
    <row r="1912" spans="4:4">
      <c r="D1912"/>
    </row>
    <row r="1913" spans="4:4">
      <c r="D1913"/>
    </row>
    <row r="1914" spans="4:4">
      <c r="D1914"/>
    </row>
    <row r="1915" spans="4:4">
      <c r="D1915"/>
    </row>
    <row r="1916" spans="4:4">
      <c r="D1916"/>
    </row>
    <row r="1917" spans="4:4">
      <c r="D1917"/>
    </row>
    <row r="1918" spans="4:4">
      <c r="D1918"/>
    </row>
    <row r="1919" spans="4:4">
      <c r="D1919"/>
    </row>
    <row r="1920" spans="4:4">
      <c r="D1920"/>
    </row>
    <row r="1921" spans="4:4">
      <c r="D1921"/>
    </row>
    <row r="1922" spans="4:4">
      <c r="D1922"/>
    </row>
    <row r="1923" spans="4:4">
      <c r="D1923"/>
    </row>
    <row r="1924" spans="4:4">
      <c r="D1924"/>
    </row>
    <row r="1925" spans="4:4">
      <c r="D1925"/>
    </row>
    <row r="1926" spans="4:4">
      <c r="D1926"/>
    </row>
    <row r="1927" spans="4:4">
      <c r="D1927"/>
    </row>
    <row r="1928" spans="4:4">
      <c r="D1928"/>
    </row>
    <row r="1929" spans="4:4">
      <c r="D1929"/>
    </row>
    <row r="1930" spans="4:4">
      <c r="D1930"/>
    </row>
    <row r="1931" spans="4:4">
      <c r="D1931"/>
    </row>
    <row r="1932" spans="4:4">
      <c r="D1932"/>
    </row>
    <row r="1933" spans="4:4">
      <c r="D1933"/>
    </row>
    <row r="1934" spans="4:4">
      <c r="D1934"/>
    </row>
    <row r="1935" spans="4:4">
      <c r="D1935"/>
    </row>
    <row r="1936" spans="4:4">
      <c r="D1936"/>
    </row>
    <row r="1937" spans="4:4">
      <c r="D1937"/>
    </row>
    <row r="1938" spans="4:4">
      <c r="D1938"/>
    </row>
    <row r="1939" spans="4:4">
      <c r="D1939"/>
    </row>
    <row r="1940" spans="4:4">
      <c r="D1940"/>
    </row>
    <row r="1941" spans="4:4">
      <c r="D1941"/>
    </row>
    <row r="1942" spans="4:4">
      <c r="D1942"/>
    </row>
    <row r="1943" spans="4:4">
      <c r="D1943"/>
    </row>
    <row r="1944" spans="4:4">
      <c r="D1944"/>
    </row>
    <row r="1945" spans="4:4">
      <c r="D1945"/>
    </row>
    <row r="1946" spans="4:4">
      <c r="D1946"/>
    </row>
    <row r="1947" spans="4:4">
      <c r="D1947"/>
    </row>
    <row r="1948" spans="4:4">
      <c r="D1948"/>
    </row>
    <row r="1949" spans="4:4">
      <c r="D1949"/>
    </row>
    <row r="1950" spans="4:4">
      <c r="D1950"/>
    </row>
    <row r="1951" spans="4:4">
      <c r="D1951"/>
    </row>
    <row r="1952" spans="4:4">
      <c r="D1952"/>
    </row>
    <row r="1953" spans="4:4">
      <c r="D1953"/>
    </row>
    <row r="1954" spans="4:4">
      <c r="D1954"/>
    </row>
    <row r="1955" spans="4:4">
      <c r="D1955"/>
    </row>
    <row r="1956" spans="4:4">
      <c r="D1956"/>
    </row>
    <row r="1957" spans="4:4">
      <c r="D1957"/>
    </row>
    <row r="1958" spans="4:4">
      <c r="D1958"/>
    </row>
    <row r="1959" spans="4:4">
      <c r="D1959"/>
    </row>
    <row r="1960" spans="4:4">
      <c r="D1960"/>
    </row>
    <row r="1961" spans="4:4">
      <c r="D1961"/>
    </row>
    <row r="1962" spans="4:4">
      <c r="D1962"/>
    </row>
    <row r="1963" spans="4:4">
      <c r="D1963"/>
    </row>
    <row r="1964" spans="4:4">
      <c r="D1964"/>
    </row>
    <row r="1965" spans="4:4">
      <c r="D1965"/>
    </row>
    <row r="1966" spans="4:4">
      <c r="D1966"/>
    </row>
    <row r="1967" spans="4:4">
      <c r="D1967"/>
    </row>
    <row r="1968" spans="4:4">
      <c r="D1968"/>
    </row>
    <row r="1969" spans="4:4">
      <c r="D1969"/>
    </row>
    <row r="1970" spans="4:4">
      <c r="D1970"/>
    </row>
    <row r="1971" spans="4:4">
      <c r="D1971"/>
    </row>
    <row r="1972" spans="4:4">
      <c r="D1972"/>
    </row>
    <row r="1973" spans="4:4">
      <c r="D1973"/>
    </row>
    <row r="1974" spans="4:4">
      <c r="D1974"/>
    </row>
    <row r="1975" spans="4:4">
      <c r="D1975"/>
    </row>
    <row r="1976" spans="4:4">
      <c r="D1976"/>
    </row>
    <row r="1977" spans="4:4">
      <c r="D1977"/>
    </row>
    <row r="1978" spans="4:4">
      <c r="D1978"/>
    </row>
    <row r="1979" spans="4:4">
      <c r="D1979"/>
    </row>
    <row r="1980" spans="4:4">
      <c r="D1980"/>
    </row>
    <row r="1981" spans="4:4">
      <c r="D1981"/>
    </row>
    <row r="1982" spans="4:4">
      <c r="D1982"/>
    </row>
    <row r="1983" spans="4:4">
      <c r="D1983"/>
    </row>
    <row r="1984" spans="4:4">
      <c r="D1984"/>
    </row>
    <row r="1985" spans="4:4">
      <c r="D1985"/>
    </row>
    <row r="1986" spans="4:4">
      <c r="D1986"/>
    </row>
    <row r="1987" spans="4:4">
      <c r="D1987"/>
    </row>
    <row r="1988" spans="4:4">
      <c r="D1988"/>
    </row>
    <row r="1989" spans="4:4">
      <c r="D1989"/>
    </row>
    <row r="1990" spans="4:4">
      <c r="D1990"/>
    </row>
    <row r="1991" spans="4:4">
      <c r="D1991"/>
    </row>
    <row r="1992" spans="4:4">
      <c r="D1992"/>
    </row>
    <row r="1993" spans="4:4">
      <c r="D1993"/>
    </row>
    <row r="1994" spans="4:4">
      <c r="D1994"/>
    </row>
    <row r="1995" spans="4:4">
      <c r="D1995"/>
    </row>
    <row r="1996" spans="4:4">
      <c r="D1996"/>
    </row>
    <row r="1997" spans="4:4">
      <c r="D1997"/>
    </row>
    <row r="1998" spans="4:4">
      <c r="D1998"/>
    </row>
    <row r="1999" spans="4:4">
      <c r="D1999"/>
    </row>
    <row r="2000" spans="4:4">
      <c r="D2000"/>
    </row>
    <row r="2001" spans="4:4">
      <c r="D2001"/>
    </row>
    <row r="2002" spans="4:4">
      <c r="D2002"/>
    </row>
    <row r="2003" spans="4:4">
      <c r="D2003"/>
    </row>
    <row r="2004" spans="4:4">
      <c r="D2004"/>
    </row>
    <row r="2005" spans="4:4">
      <c r="D2005"/>
    </row>
    <row r="2006" spans="4:4">
      <c r="D2006"/>
    </row>
    <row r="2007" spans="4:4">
      <c r="D2007"/>
    </row>
    <row r="2008" spans="4:4">
      <c r="D2008"/>
    </row>
    <row r="2009" spans="4:4">
      <c r="D2009"/>
    </row>
    <row r="2010" spans="4:4">
      <c r="D2010"/>
    </row>
    <row r="2011" spans="4:4">
      <c r="D2011"/>
    </row>
    <row r="2012" spans="4:4">
      <c r="D2012"/>
    </row>
    <row r="2013" spans="4:4">
      <c r="D2013"/>
    </row>
    <row r="2014" spans="4:4">
      <c r="D2014"/>
    </row>
    <row r="2015" spans="4:4">
      <c r="D2015"/>
    </row>
    <row r="2016" spans="4:4">
      <c r="D2016"/>
    </row>
    <row r="2017" spans="4:4">
      <c r="D2017"/>
    </row>
    <row r="2018" spans="4:4">
      <c r="D2018"/>
    </row>
    <row r="2019" spans="4:4">
      <c r="D2019"/>
    </row>
    <row r="2020" spans="4:4">
      <c r="D2020"/>
    </row>
    <row r="2021" spans="4:4">
      <c r="D2021"/>
    </row>
    <row r="2022" spans="4:4">
      <c r="D2022"/>
    </row>
    <row r="2023" spans="4:4">
      <c r="D2023"/>
    </row>
    <row r="2024" spans="4:4">
      <c r="D2024"/>
    </row>
    <row r="2025" spans="4:4">
      <c r="D2025"/>
    </row>
    <row r="2026" spans="4:4">
      <c r="D2026"/>
    </row>
    <row r="2027" spans="4:4">
      <c r="D2027"/>
    </row>
    <row r="2028" spans="4:4">
      <c r="D2028"/>
    </row>
    <row r="2029" spans="4:4">
      <c r="D2029"/>
    </row>
    <row r="2030" spans="4:4">
      <c r="D2030"/>
    </row>
    <row r="2031" spans="4:4">
      <c r="D2031"/>
    </row>
    <row r="2032" spans="4:4">
      <c r="D2032"/>
    </row>
    <row r="2033" spans="4:4">
      <c r="D2033"/>
    </row>
    <row r="2034" spans="4:4">
      <c r="D2034"/>
    </row>
    <row r="2035" spans="4:4">
      <c r="D2035"/>
    </row>
    <row r="2036" spans="4:4">
      <c r="D2036"/>
    </row>
    <row r="2037" spans="4:4">
      <c r="D2037"/>
    </row>
    <row r="2038" spans="4:4">
      <c r="D2038"/>
    </row>
    <row r="2039" spans="4:4">
      <c r="D2039"/>
    </row>
    <row r="2040" spans="4:4">
      <c r="D2040"/>
    </row>
    <row r="2041" spans="4:4">
      <c r="D2041"/>
    </row>
    <row r="2042" spans="4:4">
      <c r="D2042"/>
    </row>
    <row r="2043" spans="4:4">
      <c r="D2043"/>
    </row>
    <row r="2044" spans="4:4">
      <c r="D2044"/>
    </row>
    <row r="2045" spans="4:4">
      <c r="D2045"/>
    </row>
    <row r="2046" spans="4:4">
      <c r="D2046"/>
    </row>
    <row r="2047" spans="4:4">
      <c r="D2047"/>
    </row>
    <row r="2048" spans="4:4">
      <c r="D2048"/>
    </row>
    <row r="2049" spans="4:4">
      <c r="D2049"/>
    </row>
    <row r="2050" spans="4:4">
      <c r="D2050"/>
    </row>
    <row r="2051" spans="4:4">
      <c r="D2051"/>
    </row>
    <row r="2052" spans="4:4">
      <c r="D2052"/>
    </row>
    <row r="2053" spans="4:4">
      <c r="D2053"/>
    </row>
    <row r="2054" spans="4:4">
      <c r="D2054"/>
    </row>
    <row r="2055" spans="4:4">
      <c r="D2055"/>
    </row>
    <row r="2056" spans="4:4">
      <c r="D2056"/>
    </row>
    <row r="2057" spans="4:4">
      <c r="D2057"/>
    </row>
    <row r="2058" spans="4:4">
      <c r="D2058"/>
    </row>
    <row r="2059" spans="4:4">
      <c r="D2059"/>
    </row>
    <row r="2060" spans="4:4">
      <c r="D2060"/>
    </row>
    <row r="2061" spans="4:4">
      <c r="D2061"/>
    </row>
    <row r="2062" spans="4:4">
      <c r="D2062"/>
    </row>
    <row r="2063" spans="4:4">
      <c r="D2063"/>
    </row>
    <row r="2064" spans="4:4">
      <c r="D2064"/>
    </row>
    <row r="2065" spans="4:4">
      <c r="D2065"/>
    </row>
    <row r="2066" spans="4:4">
      <c r="D2066"/>
    </row>
    <row r="2067" spans="4:4">
      <c r="D2067"/>
    </row>
    <row r="2068" spans="4:4">
      <c r="D2068"/>
    </row>
    <row r="2069" spans="4:4">
      <c r="D2069"/>
    </row>
    <row r="2070" spans="4:4">
      <c r="D2070"/>
    </row>
    <row r="2071" spans="4:4">
      <c r="D2071"/>
    </row>
    <row r="2072" spans="4:4">
      <c r="D2072"/>
    </row>
    <row r="2073" spans="4:4">
      <c r="D2073"/>
    </row>
    <row r="2074" spans="4:4">
      <c r="D2074"/>
    </row>
    <row r="2075" spans="4:4">
      <c r="D2075"/>
    </row>
    <row r="2076" spans="4:4">
      <c r="D2076"/>
    </row>
    <row r="2077" spans="4:4">
      <c r="D2077"/>
    </row>
    <row r="2078" spans="4:4">
      <c r="D2078"/>
    </row>
    <row r="2079" spans="4:4">
      <c r="D2079"/>
    </row>
    <row r="2080" spans="4:4">
      <c r="D2080"/>
    </row>
    <row r="2081" spans="4:4">
      <c r="D2081"/>
    </row>
    <row r="2082" spans="4:4">
      <c r="D2082"/>
    </row>
    <row r="2083" spans="4:4">
      <c r="D2083"/>
    </row>
    <row r="2084" spans="4:4">
      <c r="D2084"/>
    </row>
    <row r="2085" spans="4:4">
      <c r="D2085"/>
    </row>
    <row r="2086" spans="4:4">
      <c r="D2086"/>
    </row>
    <row r="2087" spans="4:4">
      <c r="D2087"/>
    </row>
    <row r="2088" spans="4:4">
      <c r="D2088"/>
    </row>
    <row r="2089" spans="4:4">
      <c r="D2089"/>
    </row>
    <row r="2090" spans="4:4">
      <c r="D2090"/>
    </row>
    <row r="2091" spans="4:4">
      <c r="D2091"/>
    </row>
    <row r="2092" spans="4:4">
      <c r="D2092"/>
    </row>
    <row r="2093" spans="4:4">
      <c r="D2093"/>
    </row>
    <row r="2094" spans="4:4">
      <c r="D2094"/>
    </row>
    <row r="2095" spans="4:4">
      <c r="D2095"/>
    </row>
    <row r="2096" spans="4:4">
      <c r="D2096"/>
    </row>
    <row r="2097" spans="4:4">
      <c r="D2097"/>
    </row>
    <row r="2098" spans="4:4">
      <c r="D2098"/>
    </row>
    <row r="2099" spans="4:4">
      <c r="D2099"/>
    </row>
    <row r="2100" spans="4:4">
      <c r="D2100"/>
    </row>
    <row r="2101" spans="4:4">
      <c r="D2101"/>
    </row>
    <row r="2102" spans="4:4">
      <c r="D2102"/>
    </row>
    <row r="2103" spans="4:4">
      <c r="D2103"/>
    </row>
    <row r="2104" spans="4:4">
      <c r="D2104"/>
    </row>
    <row r="2105" spans="4:4">
      <c r="D2105"/>
    </row>
    <row r="2106" spans="4:4">
      <c r="D2106"/>
    </row>
    <row r="2107" spans="4:4">
      <c r="D2107"/>
    </row>
    <row r="2108" spans="4:4">
      <c r="D2108"/>
    </row>
    <row r="2109" spans="4:4">
      <c r="D2109"/>
    </row>
    <row r="2110" spans="4:4">
      <c r="D2110"/>
    </row>
    <row r="2111" spans="4:4">
      <c r="D2111"/>
    </row>
    <row r="2112" spans="4:4">
      <c r="D2112"/>
    </row>
    <row r="2113" spans="4:4">
      <c r="D2113"/>
    </row>
    <row r="2114" spans="4:4">
      <c r="D2114"/>
    </row>
    <row r="2115" spans="4:4">
      <c r="D2115"/>
    </row>
    <row r="2116" spans="4:4">
      <c r="D2116"/>
    </row>
    <row r="2117" spans="4:4">
      <c r="D2117"/>
    </row>
    <row r="2118" spans="4:4">
      <c r="D2118"/>
    </row>
    <row r="2119" spans="4:4">
      <c r="D2119"/>
    </row>
    <row r="2120" spans="4:4">
      <c r="D2120"/>
    </row>
    <row r="2121" spans="4:4">
      <c r="D2121"/>
    </row>
    <row r="2122" spans="4:4">
      <c r="D2122"/>
    </row>
    <row r="2123" spans="4:4">
      <c r="D2123"/>
    </row>
    <row r="2124" spans="4:4">
      <c r="D2124"/>
    </row>
    <row r="2125" spans="4:4">
      <c r="D2125"/>
    </row>
    <row r="2126" spans="4:4">
      <c r="D2126"/>
    </row>
    <row r="2127" spans="4:4">
      <c r="D2127"/>
    </row>
    <row r="2128" spans="4:4">
      <c r="D2128"/>
    </row>
    <row r="2129" spans="4:4">
      <c r="D2129"/>
    </row>
    <row r="2130" spans="4:4">
      <c r="D2130"/>
    </row>
    <row r="2131" spans="4:4">
      <c r="D2131"/>
    </row>
    <row r="2132" spans="4:4">
      <c r="D2132"/>
    </row>
    <row r="2133" spans="4:4">
      <c r="D2133"/>
    </row>
    <row r="2134" spans="4:4">
      <c r="D2134"/>
    </row>
    <row r="2135" spans="4:4">
      <c r="D2135"/>
    </row>
    <row r="2136" spans="4:4">
      <c r="D2136"/>
    </row>
    <row r="2137" spans="4:4">
      <c r="D2137"/>
    </row>
    <row r="2138" spans="4:4">
      <c r="D2138"/>
    </row>
    <row r="2139" spans="4:4">
      <c r="D2139"/>
    </row>
    <row r="2140" spans="4:4">
      <c r="D2140"/>
    </row>
    <row r="2141" spans="4:4">
      <c r="D2141"/>
    </row>
    <row r="2142" spans="4:4">
      <c r="D2142"/>
    </row>
    <row r="2143" spans="4:4">
      <c r="D2143"/>
    </row>
    <row r="2144" spans="4:4">
      <c r="D2144"/>
    </row>
    <row r="2145" spans="4:4">
      <c r="D2145"/>
    </row>
    <row r="2146" spans="4:4">
      <c r="D2146"/>
    </row>
    <row r="2147" spans="4:4">
      <c r="D2147"/>
    </row>
    <row r="2148" spans="4:4">
      <c r="D2148"/>
    </row>
    <row r="2149" spans="4:4">
      <c r="D2149"/>
    </row>
    <row r="2150" spans="4:4">
      <c r="D2150"/>
    </row>
    <row r="2151" spans="4:4">
      <c r="D2151"/>
    </row>
    <row r="2152" spans="4:4">
      <c r="D2152"/>
    </row>
    <row r="2153" spans="4:4">
      <c r="D2153"/>
    </row>
    <row r="2154" spans="4:4">
      <c r="D2154"/>
    </row>
    <row r="2155" spans="4:4">
      <c r="D2155"/>
    </row>
    <row r="2156" spans="4:4">
      <c r="D2156"/>
    </row>
    <row r="2157" spans="4:4">
      <c r="D2157"/>
    </row>
    <row r="2158" spans="4:4">
      <c r="D2158"/>
    </row>
    <row r="2159" spans="4:4">
      <c r="D2159"/>
    </row>
    <row r="2160" spans="4:4">
      <c r="D2160"/>
    </row>
    <row r="2161" spans="4:4">
      <c r="D2161"/>
    </row>
    <row r="2162" spans="4:4">
      <c r="D2162"/>
    </row>
    <row r="2163" spans="4:4">
      <c r="D2163"/>
    </row>
    <row r="2164" spans="4:4">
      <c r="D2164"/>
    </row>
    <row r="2165" spans="4:4">
      <c r="D2165"/>
    </row>
    <row r="2166" spans="4:4">
      <c r="D2166"/>
    </row>
    <row r="2167" spans="4:4">
      <c r="D2167"/>
    </row>
    <row r="2168" spans="4:4">
      <c r="D2168"/>
    </row>
    <row r="2169" spans="4:4">
      <c r="D2169"/>
    </row>
    <row r="2170" spans="4:4">
      <c r="D2170"/>
    </row>
    <row r="2171" spans="4:4">
      <c r="D2171"/>
    </row>
    <row r="2172" spans="4:4">
      <c r="D2172"/>
    </row>
    <row r="2173" spans="4:4">
      <c r="D2173"/>
    </row>
    <row r="2174" spans="4:4">
      <c r="D2174"/>
    </row>
    <row r="2175" spans="4:4">
      <c r="D2175"/>
    </row>
    <row r="2176" spans="4:4">
      <c r="D2176"/>
    </row>
    <row r="2177" spans="4:4">
      <c r="D2177"/>
    </row>
    <row r="2178" spans="4:4">
      <c r="D2178"/>
    </row>
    <row r="2179" spans="4:4">
      <c r="D2179"/>
    </row>
    <row r="2180" spans="4:4">
      <c r="D2180"/>
    </row>
    <row r="2181" spans="4:4">
      <c r="D2181"/>
    </row>
    <row r="2182" spans="4:4">
      <c r="D2182"/>
    </row>
    <row r="2183" spans="4:4">
      <c r="D2183"/>
    </row>
    <row r="2184" spans="4:4">
      <c r="D2184"/>
    </row>
    <row r="2185" spans="4:4">
      <c r="D2185"/>
    </row>
    <row r="2186" spans="4:4">
      <c r="D2186"/>
    </row>
    <row r="2187" spans="4:4">
      <c r="D2187"/>
    </row>
    <row r="2188" spans="4:4">
      <c r="D2188"/>
    </row>
    <row r="2189" spans="4:4">
      <c r="D2189"/>
    </row>
    <row r="2190" spans="4:4">
      <c r="D2190"/>
    </row>
    <row r="2191" spans="4:4">
      <c r="D2191"/>
    </row>
    <row r="2192" spans="4:4">
      <c r="D2192"/>
    </row>
    <row r="2193" spans="4:4">
      <c r="D2193"/>
    </row>
    <row r="2194" spans="4:4">
      <c r="D2194"/>
    </row>
    <row r="2195" spans="4:4">
      <c r="D2195"/>
    </row>
    <row r="2196" spans="4:4">
      <c r="D2196"/>
    </row>
    <row r="2197" spans="4:4">
      <c r="D2197"/>
    </row>
    <row r="2198" spans="4:4">
      <c r="D2198"/>
    </row>
    <row r="2199" spans="4:4">
      <c r="D2199"/>
    </row>
    <row r="2200" spans="4:4">
      <c r="D2200"/>
    </row>
    <row r="2201" spans="4:4">
      <c r="D2201"/>
    </row>
    <row r="2202" spans="4:4">
      <c r="D2202"/>
    </row>
    <row r="2203" spans="4:4">
      <c r="D2203"/>
    </row>
    <row r="2204" spans="4:4">
      <c r="D2204"/>
    </row>
    <row r="2205" spans="4:4">
      <c r="D2205"/>
    </row>
    <row r="2206" spans="4:4">
      <c r="D2206"/>
    </row>
    <row r="2207" spans="4:4">
      <c r="D2207"/>
    </row>
    <row r="2208" spans="4:4">
      <c r="D2208"/>
    </row>
    <row r="2209" spans="4:4">
      <c r="D2209"/>
    </row>
    <row r="2210" spans="4:4">
      <c r="D2210"/>
    </row>
    <row r="2211" spans="4:4">
      <c r="D2211"/>
    </row>
    <row r="2212" spans="4:4">
      <c r="D2212"/>
    </row>
    <row r="2213" spans="4:4">
      <c r="D2213"/>
    </row>
    <row r="2214" spans="4:4">
      <c r="D2214"/>
    </row>
    <row r="2215" spans="4:4">
      <c r="D2215"/>
    </row>
    <row r="2216" spans="4:4">
      <c r="D2216"/>
    </row>
    <row r="2217" spans="4:4">
      <c r="D2217"/>
    </row>
    <row r="2218" spans="4:4">
      <c r="D2218"/>
    </row>
    <row r="2219" spans="4:4">
      <c r="D2219"/>
    </row>
    <row r="2220" spans="4:4">
      <c r="D2220"/>
    </row>
    <row r="2221" spans="4:4">
      <c r="D2221"/>
    </row>
    <row r="2222" spans="4:4">
      <c r="D2222"/>
    </row>
    <row r="2223" spans="4:4">
      <c r="D2223"/>
    </row>
    <row r="2224" spans="4:4">
      <c r="D2224"/>
    </row>
    <row r="2225" spans="4:4">
      <c r="D2225"/>
    </row>
    <row r="2226" spans="4:4">
      <c r="D2226"/>
    </row>
    <row r="2227" spans="4:4">
      <c r="D2227"/>
    </row>
    <row r="2228" spans="4:4">
      <c r="D2228"/>
    </row>
    <row r="2229" spans="4:4">
      <c r="D2229"/>
    </row>
    <row r="2230" spans="4:4">
      <c r="D2230"/>
    </row>
    <row r="2231" spans="4:4">
      <c r="D2231"/>
    </row>
    <row r="2232" spans="4:4">
      <c r="D2232"/>
    </row>
    <row r="2233" spans="4:4">
      <c r="D2233"/>
    </row>
    <row r="2234" spans="4:4">
      <c r="D2234"/>
    </row>
    <row r="2235" spans="4:4">
      <c r="D2235"/>
    </row>
    <row r="2236" spans="4:4">
      <c r="D2236"/>
    </row>
    <row r="2237" spans="4:4">
      <c r="D2237"/>
    </row>
    <row r="2238" spans="4:4">
      <c r="D2238"/>
    </row>
    <row r="2239" spans="4:4">
      <c r="D2239"/>
    </row>
    <row r="2240" spans="4:4">
      <c r="D2240"/>
    </row>
    <row r="2241" spans="4:4">
      <c r="D2241"/>
    </row>
    <row r="2242" spans="4:4">
      <c r="D2242"/>
    </row>
    <row r="2243" spans="4:4">
      <c r="D2243"/>
    </row>
    <row r="2244" spans="4:4">
      <c r="D2244"/>
    </row>
    <row r="2245" spans="4:4">
      <c r="D2245"/>
    </row>
    <row r="2246" spans="4:4">
      <c r="D2246"/>
    </row>
    <row r="2247" spans="4:4">
      <c r="D2247"/>
    </row>
    <row r="2248" spans="4:4">
      <c r="D2248"/>
    </row>
    <row r="2249" spans="4:4">
      <c r="D2249"/>
    </row>
    <row r="2250" spans="4:4">
      <c r="D2250"/>
    </row>
    <row r="2251" spans="4:4">
      <c r="D2251"/>
    </row>
    <row r="2252" spans="4:4">
      <c r="D2252"/>
    </row>
    <row r="2253" spans="4:4">
      <c r="D2253"/>
    </row>
    <row r="2254" spans="4:4">
      <c r="D2254"/>
    </row>
    <row r="2255" spans="4:4">
      <c r="D2255"/>
    </row>
    <row r="2256" spans="4:4">
      <c r="D2256"/>
    </row>
    <row r="2257" spans="4:4">
      <c r="D2257"/>
    </row>
    <row r="2258" spans="4:4">
      <c r="D2258"/>
    </row>
    <row r="2259" spans="4:4">
      <c r="D2259"/>
    </row>
    <row r="2260" spans="4:4">
      <c r="D2260"/>
    </row>
    <row r="2261" spans="4:4">
      <c r="D2261"/>
    </row>
    <row r="2262" spans="4:4">
      <c r="D2262"/>
    </row>
    <row r="2263" spans="4:4">
      <c r="D2263"/>
    </row>
    <row r="2264" spans="4:4">
      <c r="D2264"/>
    </row>
    <row r="2265" spans="4:4">
      <c r="D2265"/>
    </row>
    <row r="2266" spans="4:4">
      <c r="D2266"/>
    </row>
    <row r="2267" spans="4:4">
      <c r="D2267"/>
    </row>
    <row r="2268" spans="4:4">
      <c r="D2268"/>
    </row>
    <row r="2269" spans="4:4">
      <c r="D2269"/>
    </row>
    <row r="2270" spans="4:4">
      <c r="D2270"/>
    </row>
    <row r="2271" spans="4:4">
      <c r="D2271"/>
    </row>
    <row r="2272" spans="4:4">
      <c r="D2272"/>
    </row>
    <row r="2273" spans="4:4">
      <c r="D2273"/>
    </row>
    <row r="2274" spans="4:4">
      <c r="D2274"/>
    </row>
    <row r="2275" spans="4:4">
      <c r="D2275"/>
    </row>
    <row r="2276" spans="4:4">
      <c r="D2276"/>
    </row>
    <row r="2277" spans="4:4">
      <c r="D2277"/>
    </row>
    <row r="2278" spans="4:4">
      <c r="D2278"/>
    </row>
    <row r="2279" spans="4:4">
      <c r="D2279"/>
    </row>
    <row r="2280" spans="4:4">
      <c r="D2280"/>
    </row>
    <row r="2281" spans="4:4">
      <c r="D2281"/>
    </row>
    <row r="2282" spans="4:4">
      <c r="D2282"/>
    </row>
    <row r="2283" spans="4:4">
      <c r="D2283"/>
    </row>
    <row r="2284" spans="4:4">
      <c r="D2284"/>
    </row>
    <row r="2285" spans="4:4">
      <c r="D2285"/>
    </row>
    <row r="2286" spans="4:4">
      <c r="D2286"/>
    </row>
    <row r="2287" spans="4:4">
      <c r="D2287"/>
    </row>
    <row r="2288" spans="4:4">
      <c r="D2288"/>
    </row>
    <row r="2289" spans="4:4">
      <c r="D2289"/>
    </row>
    <row r="2290" spans="4:4">
      <c r="D2290"/>
    </row>
    <row r="2291" spans="4:4">
      <c r="D2291"/>
    </row>
    <row r="2292" spans="4:4">
      <c r="D2292"/>
    </row>
    <row r="2293" spans="4:4">
      <c r="D2293"/>
    </row>
    <row r="2294" spans="4:4">
      <c r="D2294"/>
    </row>
    <row r="2295" spans="4:4">
      <c r="D2295"/>
    </row>
    <row r="2296" spans="4:4">
      <c r="D2296"/>
    </row>
    <row r="2297" spans="4:4">
      <c r="D2297"/>
    </row>
    <row r="2298" spans="4:4">
      <c r="D2298"/>
    </row>
    <row r="2299" spans="4:4">
      <c r="D2299"/>
    </row>
    <row r="2300" spans="4:4">
      <c r="D2300"/>
    </row>
    <row r="2301" spans="4:4">
      <c r="D2301"/>
    </row>
    <row r="2302" spans="4:4">
      <c r="D2302"/>
    </row>
    <row r="2303" spans="4:4">
      <c r="D2303"/>
    </row>
    <row r="2304" spans="4:4">
      <c r="D2304"/>
    </row>
    <row r="2305" spans="4:4">
      <c r="D2305"/>
    </row>
    <row r="2306" spans="4:4">
      <c r="D2306"/>
    </row>
    <row r="2307" spans="4:4">
      <c r="D2307"/>
    </row>
    <row r="2308" spans="4:4">
      <c r="D2308"/>
    </row>
    <row r="2309" spans="4:4">
      <c r="D2309"/>
    </row>
    <row r="2310" spans="4:4">
      <c r="D2310"/>
    </row>
    <row r="2311" spans="4:4">
      <c r="D2311"/>
    </row>
    <row r="2312" spans="4:4">
      <c r="D2312"/>
    </row>
    <row r="2313" spans="4:4">
      <c r="D2313"/>
    </row>
    <row r="2314" spans="4:4">
      <c r="D2314"/>
    </row>
    <row r="2315" spans="4:4">
      <c r="D2315"/>
    </row>
    <row r="2316" spans="4:4">
      <c r="D2316"/>
    </row>
    <row r="2317" spans="4:4">
      <c r="D2317"/>
    </row>
    <row r="2318" spans="4:4">
      <c r="D2318"/>
    </row>
    <row r="2319" spans="4:4">
      <c r="D2319"/>
    </row>
    <row r="2320" spans="4:4">
      <c r="D2320"/>
    </row>
    <row r="2321" spans="4:4">
      <c r="D2321"/>
    </row>
    <row r="2322" spans="4:4">
      <c r="D2322"/>
    </row>
    <row r="2323" spans="4:4">
      <c r="D2323"/>
    </row>
    <row r="2324" spans="4:4">
      <c r="D2324"/>
    </row>
    <row r="2325" spans="4:4">
      <c r="D2325"/>
    </row>
    <row r="2326" spans="4:4">
      <c r="D2326"/>
    </row>
    <row r="2327" spans="4:4">
      <c r="D2327"/>
    </row>
    <row r="2328" spans="4:4">
      <c r="D2328"/>
    </row>
    <row r="2329" spans="4:4">
      <c r="D2329"/>
    </row>
    <row r="2330" spans="4:4">
      <c r="D2330"/>
    </row>
    <row r="2331" spans="4:4">
      <c r="D2331"/>
    </row>
    <row r="2332" spans="4:4">
      <c r="D2332"/>
    </row>
    <row r="2333" spans="4:4">
      <c r="D2333"/>
    </row>
    <row r="2334" spans="4:4">
      <c r="D2334"/>
    </row>
    <row r="2335" spans="4:4">
      <c r="D2335"/>
    </row>
    <row r="2336" spans="4:4">
      <c r="D2336"/>
    </row>
    <row r="2337" spans="4:4">
      <c r="D2337"/>
    </row>
    <row r="2338" spans="4:4">
      <c r="D2338"/>
    </row>
    <row r="2339" spans="4:4">
      <c r="D2339"/>
    </row>
    <row r="2340" spans="4:4">
      <c r="D2340"/>
    </row>
    <row r="2341" spans="4:4">
      <c r="D2341"/>
    </row>
    <row r="2342" spans="4:4">
      <c r="D2342"/>
    </row>
    <row r="2343" spans="4:4">
      <c r="D2343"/>
    </row>
    <row r="2344" spans="4:4">
      <c r="D2344"/>
    </row>
    <row r="2345" spans="4:4">
      <c r="D2345"/>
    </row>
    <row r="2346" spans="4:4">
      <c r="D2346"/>
    </row>
    <row r="2347" spans="4:4">
      <c r="D2347"/>
    </row>
    <row r="2348" spans="4:4">
      <c r="D2348"/>
    </row>
    <row r="2349" spans="4:4">
      <c r="D2349"/>
    </row>
    <row r="2350" spans="4:4">
      <c r="D2350"/>
    </row>
    <row r="2351" spans="4:4">
      <c r="D2351"/>
    </row>
    <row r="2352" spans="4:4">
      <c r="D2352"/>
    </row>
    <row r="2353" spans="4:4">
      <c r="D2353"/>
    </row>
    <row r="2354" spans="4:4">
      <c r="D2354"/>
    </row>
    <row r="2355" spans="4:4">
      <c r="D2355"/>
    </row>
    <row r="2356" spans="4:4">
      <c r="D2356"/>
    </row>
    <row r="2357" spans="4:4">
      <c r="D2357"/>
    </row>
    <row r="2358" spans="4:4">
      <c r="D2358"/>
    </row>
    <row r="2359" spans="4:4">
      <c r="D2359"/>
    </row>
    <row r="2360" spans="4:4">
      <c r="D2360"/>
    </row>
    <row r="2361" spans="4:4">
      <c r="D2361"/>
    </row>
    <row r="2362" spans="4:4">
      <c r="D2362"/>
    </row>
    <row r="2363" spans="4:4">
      <c r="D2363"/>
    </row>
    <row r="2364" spans="4:4">
      <c r="D2364"/>
    </row>
    <row r="2365" spans="4:4">
      <c r="D2365"/>
    </row>
    <row r="2366" spans="4:4">
      <c r="D2366"/>
    </row>
    <row r="2367" spans="4:4">
      <c r="D2367"/>
    </row>
    <row r="2368" spans="4:4">
      <c r="D2368"/>
    </row>
    <row r="2369" spans="4:4">
      <c r="D2369"/>
    </row>
    <row r="2370" spans="4:4">
      <c r="D2370"/>
    </row>
    <row r="2371" spans="4:4">
      <c r="D2371"/>
    </row>
    <row r="2372" spans="4:4">
      <c r="D2372"/>
    </row>
    <row r="2373" spans="4:4">
      <c r="D2373"/>
    </row>
    <row r="2374" spans="4:4">
      <c r="D2374"/>
    </row>
    <row r="2375" spans="4:4">
      <c r="D2375"/>
    </row>
    <row r="2376" spans="4:4">
      <c r="D2376"/>
    </row>
    <row r="2377" spans="4:4">
      <c r="D2377"/>
    </row>
    <row r="2378" spans="4:4">
      <c r="D2378"/>
    </row>
    <row r="2379" spans="4:4">
      <c r="D2379"/>
    </row>
    <row r="2380" spans="4:4">
      <c r="D2380"/>
    </row>
    <row r="2381" spans="4:4">
      <c r="D2381"/>
    </row>
    <row r="2382" spans="4:4">
      <c r="D2382"/>
    </row>
    <row r="2383" spans="4:4">
      <c r="D2383"/>
    </row>
    <row r="2384" spans="4:4">
      <c r="D2384"/>
    </row>
    <row r="2385" spans="4:4">
      <c r="D2385"/>
    </row>
    <row r="2386" spans="4:4">
      <c r="D2386"/>
    </row>
    <row r="2387" spans="4:4">
      <c r="D2387"/>
    </row>
    <row r="2388" spans="4:4">
      <c r="D2388"/>
    </row>
    <row r="2389" spans="4:4">
      <c r="D2389"/>
    </row>
    <row r="2390" spans="4:4">
      <c r="D2390"/>
    </row>
    <row r="2391" spans="4:4">
      <c r="D2391"/>
    </row>
    <row r="2392" spans="4:4">
      <c r="D2392"/>
    </row>
    <row r="2393" spans="4:4">
      <c r="D2393"/>
    </row>
    <row r="2394" spans="4:4">
      <c r="D2394"/>
    </row>
    <row r="2395" spans="4:4">
      <c r="D2395"/>
    </row>
    <row r="2396" spans="4:4">
      <c r="D2396"/>
    </row>
    <row r="2397" spans="4:4">
      <c r="D2397"/>
    </row>
    <row r="2398" spans="4:4">
      <c r="D2398"/>
    </row>
    <row r="2399" spans="4:4">
      <c r="D2399"/>
    </row>
    <row r="2400" spans="4:4">
      <c r="D2400"/>
    </row>
    <row r="2401" spans="4:4">
      <c r="D2401"/>
    </row>
    <row r="2402" spans="4:4">
      <c r="D2402"/>
    </row>
    <row r="2403" spans="4:4">
      <c r="D2403"/>
    </row>
    <row r="2404" spans="4:4">
      <c r="D2404"/>
    </row>
    <row r="2405" spans="4:4">
      <c r="D2405"/>
    </row>
    <row r="2406" spans="4:4">
      <c r="D2406"/>
    </row>
    <row r="2407" spans="4:4">
      <c r="D2407"/>
    </row>
    <row r="2408" spans="4:4">
      <c r="D2408"/>
    </row>
    <row r="2409" spans="4:4">
      <c r="D2409"/>
    </row>
    <row r="2410" spans="4:4">
      <c r="D2410"/>
    </row>
    <row r="2411" spans="4:4">
      <c r="D2411"/>
    </row>
    <row r="2412" spans="4:4">
      <c r="D2412"/>
    </row>
    <row r="2413" spans="4:4">
      <c r="D2413"/>
    </row>
    <row r="2414" spans="4:4">
      <c r="D2414"/>
    </row>
    <row r="2415" spans="4:4">
      <c r="D2415"/>
    </row>
    <row r="2416" spans="4:4">
      <c r="D2416"/>
    </row>
    <row r="2417" spans="4:4">
      <c r="D2417"/>
    </row>
    <row r="2418" spans="4:4">
      <c r="D2418"/>
    </row>
    <row r="2419" spans="4:4">
      <c r="D2419"/>
    </row>
    <row r="2420" spans="4:4">
      <c r="D2420"/>
    </row>
    <row r="2421" spans="4:4">
      <c r="D2421"/>
    </row>
    <row r="2422" spans="4:4">
      <c r="D2422"/>
    </row>
    <row r="2423" spans="4:4">
      <c r="D2423"/>
    </row>
    <row r="2424" spans="4:4">
      <c r="D2424"/>
    </row>
    <row r="2425" spans="4:4">
      <c r="D2425"/>
    </row>
    <row r="2426" spans="4:4">
      <c r="D2426"/>
    </row>
    <row r="2427" spans="4:4">
      <c r="D2427"/>
    </row>
    <row r="2428" spans="4:4">
      <c r="D2428"/>
    </row>
    <row r="2429" spans="4:4">
      <c r="D2429"/>
    </row>
    <row r="2430" spans="4:4">
      <c r="D2430"/>
    </row>
    <row r="2431" spans="4:4">
      <c r="D2431"/>
    </row>
    <row r="2432" spans="4:4">
      <c r="D2432"/>
    </row>
    <row r="2433" spans="4:4">
      <c r="D2433"/>
    </row>
    <row r="2434" spans="4:4">
      <c r="D2434"/>
    </row>
    <row r="2435" spans="4:4">
      <c r="D2435"/>
    </row>
    <row r="2436" spans="4:4">
      <c r="D2436"/>
    </row>
    <row r="2437" spans="4:4">
      <c r="D2437"/>
    </row>
    <row r="2438" spans="4:4">
      <c r="D2438"/>
    </row>
    <row r="2439" spans="4:4">
      <c r="D2439"/>
    </row>
    <row r="2440" spans="4:4">
      <c r="D2440"/>
    </row>
    <row r="2441" spans="4:4">
      <c r="D2441"/>
    </row>
    <row r="2442" spans="4:4">
      <c r="D2442"/>
    </row>
    <row r="2443" spans="4:4">
      <c r="D2443"/>
    </row>
    <row r="2444" spans="4:4">
      <c r="D2444"/>
    </row>
    <row r="2445" spans="4:4">
      <c r="D2445"/>
    </row>
    <row r="2446" spans="4:4">
      <c r="D2446"/>
    </row>
    <row r="2447" spans="4:4">
      <c r="D2447"/>
    </row>
    <row r="2448" spans="4:4">
      <c r="D2448"/>
    </row>
    <row r="2449" spans="4:4">
      <c r="D2449"/>
    </row>
    <row r="2450" spans="4:4">
      <c r="D2450"/>
    </row>
    <row r="2451" spans="4:4">
      <c r="D2451"/>
    </row>
    <row r="2452" spans="4:4">
      <c r="D2452"/>
    </row>
    <row r="2453" spans="4:4">
      <c r="D2453"/>
    </row>
    <row r="2454" spans="4:4">
      <c r="D2454"/>
    </row>
    <row r="2455" spans="4:4">
      <c r="D2455"/>
    </row>
    <row r="2456" spans="4:4">
      <c r="D2456"/>
    </row>
    <row r="2457" spans="4:4">
      <c r="D2457"/>
    </row>
    <row r="2458" spans="4:4">
      <c r="D2458"/>
    </row>
    <row r="2459" spans="4:4">
      <c r="D2459"/>
    </row>
    <row r="2460" spans="4:4">
      <c r="D2460"/>
    </row>
    <row r="2461" spans="4:4">
      <c r="D2461"/>
    </row>
    <row r="2462" spans="4:4">
      <c r="D2462"/>
    </row>
    <row r="2463" spans="4:4">
      <c r="D2463"/>
    </row>
    <row r="2464" spans="4:4">
      <c r="D2464"/>
    </row>
    <row r="2465" spans="4:4">
      <c r="D2465"/>
    </row>
    <row r="2466" spans="4:4">
      <c r="D2466"/>
    </row>
    <row r="2467" spans="4:4">
      <c r="D2467"/>
    </row>
    <row r="2468" spans="4:4">
      <c r="D2468"/>
    </row>
    <row r="2469" spans="4:4">
      <c r="D2469"/>
    </row>
    <row r="2470" spans="4:4">
      <c r="D2470"/>
    </row>
    <row r="2471" spans="4:4">
      <c r="D2471"/>
    </row>
    <row r="2472" spans="4:4">
      <c r="D2472"/>
    </row>
    <row r="2473" spans="4:4">
      <c r="D2473"/>
    </row>
    <row r="2474" spans="4:4">
      <c r="D2474"/>
    </row>
    <row r="2475" spans="4:4">
      <c r="D2475"/>
    </row>
    <row r="2476" spans="4:4">
      <c r="D2476"/>
    </row>
    <row r="2477" spans="4:4">
      <c r="D2477"/>
    </row>
    <row r="2478" spans="4:4">
      <c r="D2478"/>
    </row>
    <row r="2479" spans="4:4">
      <c r="D2479"/>
    </row>
    <row r="2480" spans="4:4">
      <c r="D2480"/>
    </row>
    <row r="2481" spans="4:4">
      <c r="D2481"/>
    </row>
    <row r="2482" spans="4:4">
      <c r="D2482"/>
    </row>
    <row r="2483" spans="4:4">
      <c r="D2483"/>
    </row>
    <row r="2484" spans="4:4">
      <c r="D2484"/>
    </row>
    <row r="2485" spans="4:4">
      <c r="D2485"/>
    </row>
    <row r="2486" spans="4:4">
      <c r="D2486"/>
    </row>
    <row r="2487" spans="4:4">
      <c r="D2487"/>
    </row>
    <row r="2488" spans="4:4">
      <c r="D2488"/>
    </row>
    <row r="2489" spans="4:4">
      <c r="D2489"/>
    </row>
    <row r="2490" spans="4:4">
      <c r="D2490"/>
    </row>
    <row r="2491" spans="4:4">
      <c r="D2491"/>
    </row>
    <row r="2492" spans="4:4">
      <c r="D2492"/>
    </row>
    <row r="2493" spans="4:4">
      <c r="D2493"/>
    </row>
    <row r="2494" spans="4:4">
      <c r="D2494"/>
    </row>
    <row r="2495" spans="4:4">
      <c r="D2495"/>
    </row>
    <row r="2496" spans="4:4">
      <c r="D2496"/>
    </row>
    <row r="2497" spans="4:4">
      <c r="D2497"/>
    </row>
    <row r="2498" spans="4:4">
      <c r="D2498"/>
    </row>
    <row r="2499" spans="4:4">
      <c r="D2499"/>
    </row>
    <row r="2500" spans="4:4">
      <c r="D2500"/>
    </row>
    <row r="2501" spans="4:4">
      <c r="D2501"/>
    </row>
    <row r="2502" spans="4:4">
      <c r="D2502"/>
    </row>
    <row r="2503" spans="4:4">
      <c r="D2503"/>
    </row>
    <row r="2504" spans="4:4">
      <c r="D2504"/>
    </row>
    <row r="2505" spans="4:4">
      <c r="D2505"/>
    </row>
    <row r="2506" spans="4:4">
      <c r="D2506"/>
    </row>
    <row r="2507" spans="4:4">
      <c r="D2507"/>
    </row>
    <row r="2508" spans="4:4">
      <c r="D2508"/>
    </row>
    <row r="2509" spans="4:4">
      <c r="D2509"/>
    </row>
    <row r="2510" spans="4:4">
      <c r="D2510"/>
    </row>
    <row r="2511" spans="4:4">
      <c r="D2511"/>
    </row>
    <row r="2512" spans="4:4">
      <c r="D2512"/>
    </row>
    <row r="2513" spans="4:4">
      <c r="D2513"/>
    </row>
    <row r="2514" spans="4:4">
      <c r="D2514"/>
    </row>
    <row r="2515" spans="4:4">
      <c r="D2515"/>
    </row>
    <row r="2516" spans="4:4">
      <c r="D2516"/>
    </row>
    <row r="2517" spans="4:4">
      <c r="D2517"/>
    </row>
    <row r="2518" spans="4:4">
      <c r="D2518"/>
    </row>
    <row r="2519" spans="4:4">
      <c r="D2519"/>
    </row>
    <row r="2520" spans="4:4">
      <c r="D2520"/>
    </row>
    <row r="2521" spans="4:4">
      <c r="D2521"/>
    </row>
    <row r="2522" spans="4:4">
      <c r="D2522"/>
    </row>
    <row r="2523" spans="4:4">
      <c r="D2523"/>
    </row>
    <row r="2524" spans="4:4">
      <c r="D2524"/>
    </row>
    <row r="2525" spans="4:4">
      <c r="D2525"/>
    </row>
    <row r="2526" spans="4:4">
      <c r="D2526"/>
    </row>
    <row r="2527" spans="4:4">
      <c r="D2527"/>
    </row>
    <row r="2528" spans="4:4">
      <c r="D2528"/>
    </row>
    <row r="2529" spans="4:4">
      <c r="D2529"/>
    </row>
    <row r="2530" spans="4:4">
      <c r="D2530"/>
    </row>
    <row r="2531" spans="4:4">
      <c r="D2531"/>
    </row>
    <row r="2532" spans="4:4">
      <c r="D2532"/>
    </row>
    <row r="2533" spans="4:4">
      <c r="D2533"/>
    </row>
    <row r="2534" spans="4:4">
      <c r="D2534"/>
    </row>
    <row r="2535" spans="4:4">
      <c r="D2535"/>
    </row>
    <row r="2536" spans="4:4">
      <c r="D2536"/>
    </row>
    <row r="2537" spans="4:4">
      <c r="D2537"/>
    </row>
    <row r="2538" spans="4:4">
      <c r="D2538"/>
    </row>
    <row r="2539" spans="4:4">
      <c r="D2539"/>
    </row>
    <row r="2540" spans="4:4">
      <c r="D2540"/>
    </row>
    <row r="2541" spans="4:4">
      <c r="D2541"/>
    </row>
    <row r="2542" spans="4:4">
      <c r="D2542"/>
    </row>
    <row r="2543" spans="4:4">
      <c r="D2543"/>
    </row>
    <row r="2544" spans="4:4">
      <c r="D2544"/>
    </row>
    <row r="2545" spans="4:4">
      <c r="D2545"/>
    </row>
    <row r="2546" spans="4:4">
      <c r="D2546"/>
    </row>
    <row r="2547" spans="4:4">
      <c r="D2547"/>
    </row>
    <row r="2548" spans="4:4">
      <c r="D2548"/>
    </row>
    <row r="2549" spans="4:4">
      <c r="D2549"/>
    </row>
    <row r="2550" spans="4:4">
      <c r="D2550"/>
    </row>
    <row r="2551" spans="4:4">
      <c r="D2551"/>
    </row>
    <row r="2552" spans="4:4">
      <c r="D2552"/>
    </row>
    <row r="2553" spans="4:4">
      <c r="D2553"/>
    </row>
    <row r="2554" spans="4:4">
      <c r="D2554"/>
    </row>
    <row r="2555" spans="4:4">
      <c r="D2555"/>
    </row>
    <row r="2556" spans="4:4">
      <c r="D2556"/>
    </row>
    <row r="2557" spans="4:4">
      <c r="D2557"/>
    </row>
    <row r="2558" spans="4:4">
      <c r="D2558"/>
    </row>
    <row r="2559" spans="4:4">
      <c r="D2559"/>
    </row>
    <row r="2560" spans="4:4">
      <c r="D2560"/>
    </row>
    <row r="2561" spans="4:4">
      <c r="D2561"/>
    </row>
    <row r="2562" spans="4:4">
      <c r="D2562"/>
    </row>
    <row r="2563" spans="4:4">
      <c r="D2563"/>
    </row>
    <row r="2564" spans="4:4">
      <c r="D2564"/>
    </row>
    <row r="2565" spans="4:4">
      <c r="D2565"/>
    </row>
    <row r="2566" spans="4:4">
      <c r="D2566"/>
    </row>
    <row r="2567" spans="4:4">
      <c r="D2567"/>
    </row>
    <row r="2568" spans="4:4">
      <c r="D2568"/>
    </row>
    <row r="2569" spans="4:4">
      <c r="D2569"/>
    </row>
    <row r="2570" spans="4:4">
      <c r="D2570"/>
    </row>
    <row r="2571" spans="4:4">
      <c r="D2571"/>
    </row>
    <row r="2572" spans="4:4">
      <c r="D2572"/>
    </row>
    <row r="2573" spans="4:4">
      <c r="D2573"/>
    </row>
    <row r="2574" spans="4:4">
      <c r="D2574"/>
    </row>
    <row r="2575" spans="4:4">
      <c r="D2575"/>
    </row>
    <row r="2576" spans="4:4">
      <c r="D2576"/>
    </row>
    <row r="2577" spans="4:4">
      <c r="D2577"/>
    </row>
    <row r="2578" spans="4:4">
      <c r="D2578"/>
    </row>
    <row r="2579" spans="4:4">
      <c r="D2579"/>
    </row>
    <row r="2580" spans="4:4">
      <c r="D2580"/>
    </row>
    <row r="2581" spans="4:4">
      <c r="D2581"/>
    </row>
    <row r="2582" spans="4:4">
      <c r="D2582"/>
    </row>
    <row r="2583" spans="4:4">
      <c r="D2583"/>
    </row>
    <row r="2584" spans="4:4">
      <c r="D2584"/>
    </row>
    <row r="2585" spans="4:4">
      <c r="D2585"/>
    </row>
    <row r="2586" spans="4:4">
      <c r="D2586"/>
    </row>
    <row r="2587" spans="4:4">
      <c r="D2587"/>
    </row>
    <row r="2588" spans="4:4">
      <c r="D2588"/>
    </row>
    <row r="2589" spans="4:4">
      <c r="D2589"/>
    </row>
    <row r="2590" spans="4:4">
      <c r="D2590"/>
    </row>
    <row r="2591" spans="4:4">
      <c r="D2591"/>
    </row>
    <row r="2592" spans="4:4">
      <c r="D2592"/>
    </row>
    <row r="2593" spans="4:4">
      <c r="D2593"/>
    </row>
    <row r="2594" spans="4:4">
      <c r="D2594"/>
    </row>
    <row r="2595" spans="4:4">
      <c r="D2595"/>
    </row>
    <row r="2596" spans="4:4">
      <c r="D2596"/>
    </row>
    <row r="2597" spans="4:4">
      <c r="D2597"/>
    </row>
    <row r="2598" spans="4:4">
      <c r="D2598"/>
    </row>
    <row r="2599" spans="4:4">
      <c r="D2599"/>
    </row>
    <row r="2600" spans="4:4">
      <c r="D2600"/>
    </row>
    <row r="2601" spans="4:4">
      <c r="D2601"/>
    </row>
    <row r="2602" spans="4:4">
      <c r="D2602"/>
    </row>
    <row r="2603" spans="4:4">
      <c r="D2603"/>
    </row>
    <row r="2604" spans="4:4">
      <c r="D2604"/>
    </row>
    <row r="2605" spans="4:4">
      <c r="D2605"/>
    </row>
    <row r="2606" spans="4:4">
      <c r="D2606"/>
    </row>
    <row r="2607" spans="4:4">
      <c r="D2607"/>
    </row>
    <row r="2608" spans="4:4">
      <c r="D2608"/>
    </row>
    <row r="2609" spans="4:4">
      <c r="D2609"/>
    </row>
    <row r="2610" spans="4:4">
      <c r="D2610"/>
    </row>
    <row r="2611" spans="4:4">
      <c r="D2611"/>
    </row>
    <row r="2612" spans="4:4">
      <c r="D2612"/>
    </row>
    <row r="2613" spans="4:4">
      <c r="D2613"/>
    </row>
    <row r="2614" spans="4:4">
      <c r="D2614"/>
    </row>
    <row r="2615" spans="4:4">
      <c r="D2615"/>
    </row>
    <row r="2616" spans="4:4">
      <c r="D2616"/>
    </row>
    <row r="2617" spans="4:4">
      <c r="D2617"/>
    </row>
    <row r="2618" spans="4:4">
      <c r="D2618"/>
    </row>
    <row r="2619" spans="4:4">
      <c r="D2619"/>
    </row>
    <row r="2620" spans="4:4">
      <c r="D2620"/>
    </row>
    <row r="2621" spans="4:4">
      <c r="D2621"/>
    </row>
    <row r="2622" spans="4:4">
      <c r="D2622"/>
    </row>
    <row r="2623" spans="4:4">
      <c r="D2623"/>
    </row>
    <row r="2624" spans="4:4">
      <c r="D2624"/>
    </row>
    <row r="2625" spans="4:4">
      <c r="D2625"/>
    </row>
    <row r="2626" spans="4:4">
      <c r="D2626"/>
    </row>
    <row r="2627" spans="4:4">
      <c r="D2627"/>
    </row>
    <row r="2628" spans="4:4">
      <c r="D2628"/>
    </row>
    <row r="2629" spans="4:4">
      <c r="D2629"/>
    </row>
    <row r="2630" spans="4:4">
      <c r="D2630"/>
    </row>
    <row r="2631" spans="4:4">
      <c r="D2631"/>
    </row>
    <row r="2632" spans="4:4">
      <c r="D2632"/>
    </row>
    <row r="2633" spans="4:4">
      <c r="D2633"/>
    </row>
    <row r="2634" spans="4:4">
      <c r="D2634"/>
    </row>
    <row r="2635" spans="4:4">
      <c r="D2635"/>
    </row>
    <row r="2636" spans="4:4">
      <c r="D2636"/>
    </row>
    <row r="2637" spans="4:4">
      <c r="D2637"/>
    </row>
    <row r="2638" spans="4:4">
      <c r="D2638"/>
    </row>
    <row r="2639" spans="4:4">
      <c r="D2639"/>
    </row>
    <row r="2640" spans="4:4">
      <c r="D2640"/>
    </row>
    <row r="2641" spans="4:4">
      <c r="D2641"/>
    </row>
    <row r="2642" spans="4:4">
      <c r="D2642"/>
    </row>
    <row r="2643" spans="4:4">
      <c r="D2643"/>
    </row>
    <row r="2644" spans="4:4">
      <c r="D2644"/>
    </row>
    <row r="2645" spans="4:4">
      <c r="D2645"/>
    </row>
    <row r="2646" spans="4:4">
      <c r="D2646"/>
    </row>
    <row r="2647" spans="4:4">
      <c r="D2647"/>
    </row>
    <row r="2648" spans="4:4">
      <c r="D2648"/>
    </row>
    <row r="2649" spans="4:4">
      <c r="D2649"/>
    </row>
    <row r="2650" spans="4:4">
      <c r="D2650"/>
    </row>
    <row r="2651" spans="4:4">
      <c r="D2651"/>
    </row>
    <row r="2652" spans="4:4">
      <c r="D2652"/>
    </row>
    <row r="2653" spans="4:4">
      <c r="D2653"/>
    </row>
    <row r="2654" spans="4:4">
      <c r="D2654"/>
    </row>
    <row r="2655" spans="4:4">
      <c r="D2655"/>
    </row>
    <row r="2656" spans="4:4">
      <c r="D2656"/>
    </row>
    <row r="2657" spans="4:4">
      <c r="D2657"/>
    </row>
    <row r="2658" spans="4:4">
      <c r="D2658"/>
    </row>
    <row r="2659" spans="4:4">
      <c r="D2659"/>
    </row>
    <row r="2660" spans="4:4">
      <c r="D2660"/>
    </row>
    <row r="2661" spans="4:4">
      <c r="D2661"/>
    </row>
    <row r="2662" spans="4:4">
      <c r="D2662"/>
    </row>
    <row r="2663" spans="4:4">
      <c r="D2663"/>
    </row>
    <row r="2664" spans="4:4">
      <c r="D2664"/>
    </row>
    <row r="2665" spans="4:4">
      <c r="D2665"/>
    </row>
    <row r="2666" spans="4:4">
      <c r="D2666"/>
    </row>
    <row r="2667" spans="4:4">
      <c r="D2667"/>
    </row>
    <row r="2668" spans="4:4">
      <c r="D2668"/>
    </row>
    <row r="2669" spans="4:4">
      <c r="D2669"/>
    </row>
    <row r="2670" spans="4:4">
      <c r="D2670"/>
    </row>
    <row r="2671" spans="4:4">
      <c r="D2671"/>
    </row>
    <row r="2672" spans="4:4">
      <c r="D2672"/>
    </row>
    <row r="2673" spans="4:4">
      <c r="D2673"/>
    </row>
    <row r="2674" spans="4:4">
      <c r="D2674"/>
    </row>
    <row r="2675" spans="4:4">
      <c r="D2675"/>
    </row>
    <row r="2676" spans="4:4">
      <c r="D2676"/>
    </row>
    <row r="2677" spans="4:4">
      <c r="D2677"/>
    </row>
    <row r="2678" spans="4:4">
      <c r="D2678"/>
    </row>
    <row r="2679" spans="4:4">
      <c r="D2679"/>
    </row>
    <row r="2680" spans="4:4">
      <c r="D2680"/>
    </row>
    <row r="2681" spans="4:4">
      <c r="D2681"/>
    </row>
    <row r="2682" spans="4:4">
      <c r="D2682"/>
    </row>
    <row r="2683" spans="4:4">
      <c r="D2683"/>
    </row>
    <row r="2684" spans="4:4">
      <c r="D2684"/>
    </row>
    <row r="2685" spans="4:4">
      <c r="D2685"/>
    </row>
    <row r="2686" spans="4:4">
      <c r="D2686"/>
    </row>
    <row r="2687" spans="4:4">
      <c r="D2687"/>
    </row>
    <row r="2688" spans="4:4">
      <c r="D2688"/>
    </row>
    <row r="2689" spans="4:4">
      <c r="D2689"/>
    </row>
    <row r="2690" spans="4:4">
      <c r="D2690"/>
    </row>
    <row r="2691" spans="4:4">
      <c r="D2691"/>
    </row>
    <row r="2692" spans="4:4">
      <c r="D2692"/>
    </row>
    <row r="2693" spans="4:4">
      <c r="D2693"/>
    </row>
    <row r="2694" spans="4:4">
      <c r="D2694"/>
    </row>
    <row r="2695" spans="4:4">
      <c r="D2695"/>
    </row>
    <row r="2696" spans="4:4">
      <c r="D2696"/>
    </row>
    <row r="2697" spans="4:4">
      <c r="D2697"/>
    </row>
    <row r="2698" spans="4:4">
      <c r="D2698"/>
    </row>
    <row r="2699" spans="4:4">
      <c r="D2699"/>
    </row>
    <row r="2700" spans="4:4">
      <c r="D2700"/>
    </row>
    <row r="2701" spans="4:4">
      <c r="D2701"/>
    </row>
    <row r="2702" spans="4:4">
      <c r="D2702"/>
    </row>
    <row r="2703" spans="4:4">
      <c r="D2703"/>
    </row>
    <row r="2704" spans="4:4">
      <c r="D2704"/>
    </row>
    <row r="2705" spans="4:4">
      <c r="D2705"/>
    </row>
    <row r="2706" spans="4:4">
      <c r="D2706"/>
    </row>
    <row r="2707" spans="4:4">
      <c r="D2707"/>
    </row>
    <row r="2708" spans="4:4">
      <c r="D2708"/>
    </row>
    <row r="2709" spans="4:4">
      <c r="D2709"/>
    </row>
    <row r="2710" spans="4:4">
      <c r="D2710"/>
    </row>
    <row r="2711" spans="4:4">
      <c r="D2711"/>
    </row>
    <row r="2712" spans="4:4">
      <c r="D2712"/>
    </row>
    <row r="2713" spans="4:4">
      <c r="D2713"/>
    </row>
    <row r="2714" spans="4:4">
      <c r="D2714"/>
    </row>
    <row r="2715" spans="4:4">
      <c r="D2715"/>
    </row>
    <row r="2716" spans="4:4">
      <c r="D2716"/>
    </row>
    <row r="2717" spans="4:4">
      <c r="D2717"/>
    </row>
    <row r="2718" spans="4:4">
      <c r="D2718"/>
    </row>
    <row r="2719" spans="4:4">
      <c r="D2719"/>
    </row>
    <row r="2720" spans="4:4">
      <c r="D2720"/>
    </row>
    <row r="2721" spans="4:4">
      <c r="D2721"/>
    </row>
    <row r="2722" spans="4:4">
      <c r="D2722"/>
    </row>
    <row r="2723" spans="4:4">
      <c r="D2723"/>
    </row>
    <row r="2724" spans="4:4">
      <c r="D2724"/>
    </row>
    <row r="2725" spans="4:4">
      <c r="D2725"/>
    </row>
    <row r="2726" spans="4:4">
      <c r="D2726"/>
    </row>
    <row r="2727" spans="4:4">
      <c r="D2727"/>
    </row>
    <row r="2728" spans="4:4">
      <c r="D2728"/>
    </row>
    <row r="2729" spans="4:4">
      <c r="D2729"/>
    </row>
    <row r="2730" spans="4:4">
      <c r="D2730"/>
    </row>
    <row r="2731" spans="4:4">
      <c r="D2731"/>
    </row>
    <row r="2732" spans="4:4">
      <c r="D2732"/>
    </row>
    <row r="2733" spans="4:4">
      <c r="D2733"/>
    </row>
    <row r="2734" spans="4:4">
      <c r="D2734"/>
    </row>
    <row r="2735" spans="4:4">
      <c r="D2735"/>
    </row>
    <row r="2736" spans="4:4">
      <c r="D2736"/>
    </row>
    <row r="2737" spans="4:4">
      <c r="D2737"/>
    </row>
    <row r="2738" spans="4:4">
      <c r="D2738"/>
    </row>
    <row r="2739" spans="4:4">
      <c r="D2739"/>
    </row>
    <row r="2740" spans="4:4">
      <c r="D2740"/>
    </row>
    <row r="2741" spans="4:4">
      <c r="D2741"/>
    </row>
    <row r="2742" spans="4:4">
      <c r="D2742"/>
    </row>
    <row r="2743" spans="4:4">
      <c r="D2743"/>
    </row>
    <row r="2744" spans="4:4">
      <c r="D2744"/>
    </row>
    <row r="2745" spans="4:4">
      <c r="D2745"/>
    </row>
    <row r="2746" spans="4:4">
      <c r="D2746"/>
    </row>
    <row r="2747" spans="4:4">
      <c r="D2747"/>
    </row>
    <row r="2748" spans="4:4">
      <c r="D2748"/>
    </row>
    <row r="2749" spans="4:4">
      <c r="D2749"/>
    </row>
    <row r="2750" spans="4:4">
      <c r="D2750"/>
    </row>
    <row r="2751" spans="4:4">
      <c r="D2751"/>
    </row>
    <row r="2752" spans="4:4">
      <c r="D2752"/>
    </row>
    <row r="2753" spans="4:4">
      <c r="D2753"/>
    </row>
    <row r="2754" spans="4:4">
      <c r="D2754"/>
    </row>
    <row r="2755" spans="4:4">
      <c r="D2755"/>
    </row>
    <row r="2756" spans="4:4">
      <c r="D2756"/>
    </row>
    <row r="2757" spans="4:4">
      <c r="D2757"/>
    </row>
    <row r="2758" spans="4:4">
      <c r="D2758"/>
    </row>
    <row r="2759" spans="4:4">
      <c r="D2759"/>
    </row>
    <row r="2760" spans="4:4">
      <c r="D2760"/>
    </row>
    <row r="2761" spans="4:4">
      <c r="D2761"/>
    </row>
    <row r="2762" spans="4:4">
      <c r="D2762"/>
    </row>
    <row r="2763" spans="4:4">
      <c r="D2763"/>
    </row>
    <row r="2764" spans="4:4">
      <c r="D2764"/>
    </row>
    <row r="2765" spans="4:4">
      <c r="D2765"/>
    </row>
    <row r="2766" spans="4:4">
      <c r="D2766"/>
    </row>
    <row r="2767" spans="4:4">
      <c r="D2767"/>
    </row>
    <row r="2768" spans="4:4">
      <c r="D2768"/>
    </row>
    <row r="2769" spans="4:4">
      <c r="D2769"/>
    </row>
    <row r="2770" spans="4:4">
      <c r="D2770"/>
    </row>
    <row r="2771" spans="4:4">
      <c r="D2771"/>
    </row>
    <row r="2772" spans="4:4">
      <c r="D2772"/>
    </row>
    <row r="2773" spans="4:4">
      <c r="D2773"/>
    </row>
    <row r="2774" spans="4:4">
      <c r="D2774"/>
    </row>
    <row r="2775" spans="4:4">
      <c r="D2775"/>
    </row>
    <row r="2776" spans="4:4">
      <c r="D2776"/>
    </row>
    <row r="2777" spans="4:4">
      <c r="D2777"/>
    </row>
    <row r="2778" spans="4:4">
      <c r="D2778"/>
    </row>
    <row r="2779" spans="4:4">
      <c r="D2779"/>
    </row>
    <row r="2780" spans="4:4">
      <c r="D2780"/>
    </row>
    <row r="2781" spans="4:4">
      <c r="D2781"/>
    </row>
    <row r="2782" spans="4:4">
      <c r="D2782"/>
    </row>
    <row r="2783" spans="4:4">
      <c r="D2783"/>
    </row>
    <row r="2784" spans="4:4">
      <c r="D2784"/>
    </row>
    <row r="2785" spans="4:4">
      <c r="D2785"/>
    </row>
    <row r="2786" spans="4:4">
      <c r="D2786"/>
    </row>
    <row r="2787" spans="4:4">
      <c r="D2787"/>
    </row>
    <row r="2788" spans="4:4">
      <c r="D2788"/>
    </row>
    <row r="2789" spans="4:4">
      <c r="D2789"/>
    </row>
    <row r="2790" spans="4:4">
      <c r="D2790"/>
    </row>
    <row r="2791" spans="4:4">
      <c r="D2791"/>
    </row>
    <row r="2792" spans="4:4">
      <c r="D2792"/>
    </row>
    <row r="2793" spans="4:4">
      <c r="D2793"/>
    </row>
    <row r="2794" spans="4:4">
      <c r="D2794"/>
    </row>
    <row r="2795" spans="4:4">
      <c r="D2795"/>
    </row>
    <row r="2796" spans="4:4">
      <c r="D2796"/>
    </row>
    <row r="2797" spans="4:4">
      <c r="D2797"/>
    </row>
    <row r="2798" spans="4:4">
      <c r="D2798"/>
    </row>
    <row r="2799" spans="4:4">
      <c r="D2799"/>
    </row>
    <row r="2800" spans="4:4">
      <c r="D2800"/>
    </row>
    <row r="2801" spans="4:4">
      <c r="D2801"/>
    </row>
    <row r="2802" spans="4:4">
      <c r="D2802"/>
    </row>
    <row r="2803" spans="4:4">
      <c r="D2803"/>
    </row>
    <row r="2804" spans="4:4">
      <c r="D2804"/>
    </row>
    <row r="2805" spans="4:4">
      <c r="D2805"/>
    </row>
    <row r="2806" spans="4:4">
      <c r="D2806"/>
    </row>
    <row r="2807" spans="4:4">
      <c r="D2807"/>
    </row>
    <row r="2808" spans="4:4">
      <c r="D2808"/>
    </row>
    <row r="2809" spans="4:4">
      <c r="D2809"/>
    </row>
    <row r="2810" spans="4:4">
      <c r="D2810"/>
    </row>
    <row r="2811" spans="4:4">
      <c r="D2811"/>
    </row>
    <row r="2812" spans="4:4">
      <c r="D2812"/>
    </row>
    <row r="2813" spans="4:4">
      <c r="D2813"/>
    </row>
    <row r="2814" spans="4:4">
      <c r="D2814"/>
    </row>
    <row r="2815" spans="4:4">
      <c r="D2815"/>
    </row>
    <row r="2816" spans="4:4">
      <c r="D2816"/>
    </row>
    <row r="2817" spans="4:4">
      <c r="D2817"/>
    </row>
    <row r="2818" spans="4:4">
      <c r="D2818"/>
    </row>
    <row r="2819" spans="4:4">
      <c r="D2819"/>
    </row>
    <row r="2820" spans="4:4">
      <c r="D2820"/>
    </row>
    <row r="2821" spans="4:4">
      <c r="D2821"/>
    </row>
    <row r="2822" spans="4:4">
      <c r="D2822"/>
    </row>
    <row r="2823" spans="4:4">
      <c r="D2823"/>
    </row>
    <row r="2824" spans="4:4">
      <c r="D2824"/>
    </row>
    <row r="2825" spans="4:4">
      <c r="D2825"/>
    </row>
    <row r="2826" spans="4:4">
      <c r="D2826"/>
    </row>
    <row r="2827" spans="4:4">
      <c r="D2827"/>
    </row>
    <row r="2828" spans="4:4">
      <c r="D2828"/>
    </row>
    <row r="2829" spans="4:4">
      <c r="D2829"/>
    </row>
    <row r="2830" spans="4:4">
      <c r="D2830"/>
    </row>
    <row r="2831" spans="4:4">
      <c r="D2831"/>
    </row>
    <row r="2832" spans="4:4">
      <c r="D2832"/>
    </row>
    <row r="2833" spans="4:4">
      <c r="D2833"/>
    </row>
    <row r="2834" spans="4:4">
      <c r="D2834"/>
    </row>
    <row r="2835" spans="4:4">
      <c r="D2835"/>
    </row>
    <row r="2836" spans="4:4">
      <c r="D2836"/>
    </row>
    <row r="2837" spans="4:4">
      <c r="D2837"/>
    </row>
    <row r="2838" spans="4:4">
      <c r="D2838"/>
    </row>
    <row r="2839" spans="4:4">
      <c r="D2839"/>
    </row>
    <row r="2840" spans="4:4">
      <c r="D2840"/>
    </row>
    <row r="2841" spans="4:4">
      <c r="D2841"/>
    </row>
    <row r="2842" spans="4:4">
      <c r="D2842"/>
    </row>
    <row r="2843" spans="4:4">
      <c r="D2843"/>
    </row>
    <row r="2844" spans="4:4">
      <c r="D2844"/>
    </row>
    <row r="2845" spans="4:4">
      <c r="D2845"/>
    </row>
    <row r="2846" spans="4:4">
      <c r="D2846"/>
    </row>
    <row r="2847" spans="4:4">
      <c r="D2847"/>
    </row>
    <row r="2848" spans="4:4">
      <c r="D2848"/>
    </row>
    <row r="2849" spans="4:4">
      <c r="D2849"/>
    </row>
    <row r="2850" spans="4:4">
      <c r="D2850"/>
    </row>
    <row r="2851" spans="4:4">
      <c r="D2851"/>
    </row>
    <row r="2852" spans="4:4">
      <c r="D2852"/>
    </row>
    <row r="2853" spans="4:4">
      <c r="D2853"/>
    </row>
    <row r="2854" spans="4:4">
      <c r="D2854"/>
    </row>
    <row r="2855" spans="4:4">
      <c r="D2855"/>
    </row>
    <row r="2856" spans="4:4">
      <c r="D2856"/>
    </row>
    <row r="2857" spans="4:4">
      <c r="D2857"/>
    </row>
    <row r="2858" spans="4:4">
      <c r="D2858"/>
    </row>
    <row r="2859" spans="4:4">
      <c r="D2859"/>
    </row>
    <row r="2860" spans="4:4">
      <c r="D2860"/>
    </row>
    <row r="2861" spans="4:4">
      <c r="D2861"/>
    </row>
    <row r="2862" spans="4:4">
      <c r="D2862"/>
    </row>
    <row r="2863" spans="4:4">
      <c r="D2863"/>
    </row>
    <row r="2864" spans="4:4">
      <c r="D2864"/>
    </row>
    <row r="2865" spans="4:4">
      <c r="D2865"/>
    </row>
    <row r="2866" spans="4:4">
      <c r="D2866"/>
    </row>
    <row r="2867" spans="4:4">
      <c r="D2867"/>
    </row>
    <row r="2868" spans="4:4">
      <c r="D2868"/>
    </row>
    <row r="2869" spans="4:4">
      <c r="D2869"/>
    </row>
    <row r="2870" spans="4:4">
      <c r="D2870"/>
    </row>
    <row r="2871" spans="4:4">
      <c r="D2871"/>
    </row>
    <row r="2872" spans="4:4">
      <c r="D2872"/>
    </row>
    <row r="2873" spans="4:4">
      <c r="D2873"/>
    </row>
    <row r="2874" spans="4:4">
      <c r="D2874"/>
    </row>
    <row r="2875" spans="4:4">
      <c r="D2875"/>
    </row>
    <row r="2876" spans="4:4">
      <c r="D2876"/>
    </row>
    <row r="2877" spans="4:4">
      <c r="D2877"/>
    </row>
    <row r="2878" spans="4:4">
      <c r="D2878"/>
    </row>
    <row r="2879" spans="4:4">
      <c r="D2879"/>
    </row>
    <row r="2880" spans="4:4">
      <c r="D2880"/>
    </row>
    <row r="2881" spans="4:4">
      <c r="D2881"/>
    </row>
    <row r="2882" spans="4:4">
      <c r="D2882"/>
    </row>
    <row r="2883" spans="4:4">
      <c r="D2883"/>
    </row>
    <row r="2884" spans="4:4">
      <c r="D2884"/>
    </row>
    <row r="2885" spans="4:4">
      <c r="D2885"/>
    </row>
    <row r="2886" spans="4:4">
      <c r="D2886"/>
    </row>
    <row r="2887" spans="4:4">
      <c r="D2887"/>
    </row>
    <row r="2888" spans="4:4">
      <c r="D2888"/>
    </row>
    <row r="2889" spans="4:4">
      <c r="D2889"/>
    </row>
    <row r="2890" spans="4:4">
      <c r="D2890"/>
    </row>
    <row r="2891" spans="4:4">
      <c r="D2891"/>
    </row>
    <row r="2892" spans="4:4">
      <c r="D2892"/>
    </row>
    <row r="2893" spans="4:4">
      <c r="D2893"/>
    </row>
    <row r="2894" spans="4:4">
      <c r="D2894"/>
    </row>
    <row r="2895" spans="4:4">
      <c r="D2895"/>
    </row>
    <row r="2896" spans="4:4">
      <c r="D2896"/>
    </row>
    <row r="2897" spans="4:4">
      <c r="D2897"/>
    </row>
    <row r="2898" spans="4:4">
      <c r="D2898"/>
    </row>
    <row r="2899" spans="4:4">
      <c r="D2899"/>
    </row>
    <row r="2900" spans="4:4">
      <c r="D2900"/>
    </row>
    <row r="2901" spans="4:4">
      <c r="D2901"/>
    </row>
    <row r="2902" spans="4:4">
      <c r="D2902"/>
    </row>
    <row r="2903" spans="4:4">
      <c r="D2903"/>
    </row>
    <row r="2904" spans="4:4">
      <c r="D2904"/>
    </row>
    <row r="2905" spans="4:4">
      <c r="D2905"/>
    </row>
    <row r="2906" spans="4:4">
      <c r="D2906"/>
    </row>
    <row r="2907" spans="4:4">
      <c r="D2907"/>
    </row>
    <row r="2908" spans="4:4">
      <c r="D2908"/>
    </row>
    <row r="2909" spans="4:4">
      <c r="D2909"/>
    </row>
    <row r="2910" spans="4:4">
      <c r="D2910"/>
    </row>
    <row r="2911" spans="4:4">
      <c r="D2911"/>
    </row>
    <row r="2912" spans="4:4">
      <c r="D2912"/>
    </row>
    <row r="2913" spans="4:4">
      <c r="D2913"/>
    </row>
    <row r="2914" spans="4:4">
      <c r="D2914"/>
    </row>
    <row r="2915" spans="4:4">
      <c r="D2915"/>
    </row>
    <row r="2916" spans="4:4">
      <c r="D2916"/>
    </row>
    <row r="2917" spans="4:4">
      <c r="D2917"/>
    </row>
    <row r="2918" spans="4:4">
      <c r="D2918"/>
    </row>
    <row r="2919" spans="4:4">
      <c r="D2919"/>
    </row>
    <row r="2920" spans="4:4">
      <c r="D2920"/>
    </row>
    <row r="2921" spans="4:4">
      <c r="D2921"/>
    </row>
    <row r="2922" spans="4:4">
      <c r="D2922"/>
    </row>
    <row r="2923" spans="4:4">
      <c r="D2923"/>
    </row>
    <row r="2924" spans="4:4">
      <c r="D2924"/>
    </row>
    <row r="2925" spans="4:4">
      <c r="D2925"/>
    </row>
    <row r="2926" spans="4:4">
      <c r="D2926"/>
    </row>
    <row r="2927" spans="4:4">
      <c r="D2927"/>
    </row>
    <row r="2928" spans="4:4">
      <c r="D2928"/>
    </row>
    <row r="2929" spans="4:4">
      <c r="D2929"/>
    </row>
    <row r="2930" spans="4:4">
      <c r="D2930"/>
    </row>
    <row r="2931" spans="4:4">
      <c r="D2931"/>
    </row>
    <row r="2932" spans="4:4">
      <c r="D2932"/>
    </row>
    <row r="2933" spans="4:4">
      <c r="D2933"/>
    </row>
    <row r="2934" spans="4:4">
      <c r="D2934"/>
    </row>
    <row r="2935" spans="4:4">
      <c r="D2935"/>
    </row>
    <row r="2936" spans="4:4">
      <c r="D2936"/>
    </row>
    <row r="2937" spans="4:4">
      <c r="D2937"/>
    </row>
    <row r="2938" spans="4:4">
      <c r="D2938"/>
    </row>
    <row r="2939" spans="4:4">
      <c r="D2939"/>
    </row>
    <row r="2940" spans="4:4">
      <c r="D2940"/>
    </row>
    <row r="2941" spans="4:4">
      <c r="D2941"/>
    </row>
    <row r="2942" spans="4:4">
      <c r="D2942"/>
    </row>
    <row r="2943" spans="4:4">
      <c r="D2943"/>
    </row>
    <row r="2944" spans="4:4">
      <c r="D2944"/>
    </row>
    <row r="2945" spans="4:4">
      <c r="D2945"/>
    </row>
    <row r="2946" spans="4:4">
      <c r="D2946"/>
    </row>
    <row r="2947" spans="4:4">
      <c r="D2947"/>
    </row>
    <row r="2948" spans="4:4">
      <c r="D2948"/>
    </row>
    <row r="2949" spans="4:4">
      <c r="D2949"/>
    </row>
    <row r="2950" spans="4:4">
      <c r="D2950"/>
    </row>
    <row r="2951" spans="4:4">
      <c r="D2951"/>
    </row>
    <row r="2952" spans="4:4">
      <c r="D2952"/>
    </row>
    <row r="2953" spans="4:4">
      <c r="D2953"/>
    </row>
    <row r="2954" spans="4:4">
      <c r="D2954"/>
    </row>
    <row r="2955" spans="4:4">
      <c r="D2955"/>
    </row>
    <row r="2956" spans="4:4">
      <c r="D2956"/>
    </row>
    <row r="2957" spans="4:4">
      <c r="D2957"/>
    </row>
    <row r="2958" spans="4:4">
      <c r="D2958"/>
    </row>
    <row r="2959" spans="4:4">
      <c r="D2959"/>
    </row>
    <row r="2960" spans="4:4">
      <c r="D2960"/>
    </row>
    <row r="2961" spans="4:4">
      <c r="D2961"/>
    </row>
    <row r="2962" spans="4:4">
      <c r="D2962"/>
    </row>
    <row r="2963" spans="4:4">
      <c r="D2963"/>
    </row>
    <row r="2964" spans="4:4">
      <c r="D2964"/>
    </row>
    <row r="2965" spans="4:4">
      <c r="D2965"/>
    </row>
    <row r="2966" spans="4:4">
      <c r="D2966"/>
    </row>
    <row r="2967" spans="4:4">
      <c r="D2967"/>
    </row>
    <row r="2968" spans="4:4">
      <c r="D2968"/>
    </row>
    <row r="2969" spans="4:4">
      <c r="D2969"/>
    </row>
    <row r="2970" spans="4:4">
      <c r="D2970"/>
    </row>
    <row r="2971" spans="4:4">
      <c r="D2971"/>
    </row>
    <row r="2972" spans="4:4">
      <c r="D2972"/>
    </row>
    <row r="2973" spans="4:4">
      <c r="D2973"/>
    </row>
    <row r="2974" spans="4:4">
      <c r="D2974"/>
    </row>
    <row r="2975" spans="4:4">
      <c r="D2975"/>
    </row>
    <row r="2976" spans="4:4">
      <c r="D2976"/>
    </row>
    <row r="2977" spans="4:4">
      <c r="D2977"/>
    </row>
    <row r="2978" spans="4:4">
      <c r="D2978"/>
    </row>
    <row r="2979" spans="4:4">
      <c r="D2979"/>
    </row>
    <row r="2980" spans="4:4">
      <c r="D2980"/>
    </row>
    <row r="2981" spans="4:4">
      <c r="D2981"/>
    </row>
    <row r="2982" spans="4:4">
      <c r="D2982"/>
    </row>
    <row r="2983" spans="4:4">
      <c r="D2983"/>
    </row>
    <row r="2984" spans="4:4">
      <c r="D2984"/>
    </row>
    <row r="2985" spans="4:4">
      <c r="D2985"/>
    </row>
    <row r="2986" spans="4:4">
      <c r="D2986"/>
    </row>
    <row r="2987" spans="4:4">
      <c r="D2987"/>
    </row>
    <row r="2988" spans="4:4">
      <c r="D2988"/>
    </row>
    <row r="2989" spans="4:4">
      <c r="D2989"/>
    </row>
    <row r="2990" spans="4:4">
      <c r="D2990"/>
    </row>
    <row r="2991" spans="4:4">
      <c r="D2991"/>
    </row>
    <row r="2992" spans="4:4">
      <c r="D2992"/>
    </row>
    <row r="2993" spans="4:4">
      <c r="D2993"/>
    </row>
    <row r="2994" spans="4:4">
      <c r="D2994"/>
    </row>
    <row r="2995" spans="4:4">
      <c r="D2995"/>
    </row>
    <row r="2996" spans="4:4">
      <c r="D2996"/>
    </row>
    <row r="2997" spans="4:4">
      <c r="D2997"/>
    </row>
    <row r="2998" spans="4:4">
      <c r="D2998"/>
    </row>
    <row r="2999" spans="4:4">
      <c r="D2999"/>
    </row>
    <row r="3000" spans="4:4">
      <c r="D3000"/>
    </row>
    <row r="3001" spans="4:4">
      <c r="D3001"/>
    </row>
    <row r="3002" spans="4:4">
      <c r="D3002"/>
    </row>
    <row r="3003" spans="4:4">
      <c r="D3003"/>
    </row>
    <row r="3004" spans="4:4">
      <c r="D3004"/>
    </row>
    <row r="3005" spans="4:4">
      <c r="D3005"/>
    </row>
    <row r="3006" spans="4:4">
      <c r="D3006"/>
    </row>
    <row r="3007" spans="4:4">
      <c r="D3007"/>
    </row>
    <row r="3008" spans="4:4">
      <c r="D3008"/>
    </row>
    <row r="3009" spans="4:4">
      <c r="D3009"/>
    </row>
    <row r="3010" spans="4:4">
      <c r="D3010"/>
    </row>
    <row r="3011" spans="4:4">
      <c r="D3011"/>
    </row>
    <row r="3012" spans="4:4">
      <c r="D3012"/>
    </row>
    <row r="3013" spans="4:4">
      <c r="D3013"/>
    </row>
    <row r="3014" spans="4:4">
      <c r="D3014"/>
    </row>
    <row r="3015" spans="4:4">
      <c r="D3015"/>
    </row>
    <row r="3016" spans="4:4">
      <c r="D3016"/>
    </row>
    <row r="3017" spans="4:4">
      <c r="D3017"/>
    </row>
    <row r="3018" spans="4:4">
      <c r="D3018"/>
    </row>
    <row r="3019" spans="4:4">
      <c r="D3019"/>
    </row>
    <row r="3020" spans="4:4">
      <c r="D3020"/>
    </row>
    <row r="3021" spans="4:4">
      <c r="D3021"/>
    </row>
    <row r="3022" spans="4:4">
      <c r="D3022"/>
    </row>
    <row r="3023" spans="4:4">
      <c r="D3023"/>
    </row>
    <row r="3024" spans="4:4">
      <c r="D3024"/>
    </row>
    <row r="3025" spans="4:4">
      <c r="D3025"/>
    </row>
    <row r="3026" spans="4:4">
      <c r="D3026"/>
    </row>
    <row r="3027" spans="4:4">
      <c r="D3027"/>
    </row>
    <row r="3028" spans="4:4">
      <c r="D3028"/>
    </row>
    <row r="3029" spans="4:4">
      <c r="D3029"/>
    </row>
    <row r="3030" spans="4:4">
      <c r="D3030"/>
    </row>
    <row r="3031" spans="4:4">
      <c r="D3031"/>
    </row>
    <row r="3032" spans="4:4">
      <c r="D3032"/>
    </row>
    <row r="3033" spans="4:4">
      <c r="D3033"/>
    </row>
    <row r="3034" spans="4:4">
      <c r="D3034"/>
    </row>
    <row r="3035" spans="4:4">
      <c r="D3035"/>
    </row>
    <row r="3036" spans="4:4">
      <c r="D3036"/>
    </row>
    <row r="3037" spans="4:4">
      <c r="D3037"/>
    </row>
    <row r="3038" spans="4:4">
      <c r="D3038"/>
    </row>
    <row r="3039" spans="4:4">
      <c r="D3039"/>
    </row>
    <row r="3040" spans="4:4">
      <c r="D3040"/>
    </row>
    <row r="3041" spans="4:4">
      <c r="D3041"/>
    </row>
    <row r="3042" spans="4:4">
      <c r="D3042"/>
    </row>
    <row r="3043" spans="4:4">
      <c r="D3043"/>
    </row>
    <row r="3044" spans="4:4">
      <c r="D3044"/>
    </row>
    <row r="3045" spans="4:4">
      <c r="D3045"/>
    </row>
    <row r="3046" spans="4:4">
      <c r="D3046"/>
    </row>
    <row r="3047" spans="4:4">
      <c r="D3047"/>
    </row>
    <row r="3048" spans="4:4">
      <c r="D3048"/>
    </row>
    <row r="3049" spans="4:4">
      <c r="D3049"/>
    </row>
    <row r="3050" spans="4:4">
      <c r="D3050"/>
    </row>
    <row r="3051" spans="4:4">
      <c r="D3051"/>
    </row>
    <row r="3052" spans="4:4">
      <c r="D3052"/>
    </row>
    <row r="3053" spans="4:4">
      <c r="D3053"/>
    </row>
    <row r="3054" spans="4:4">
      <c r="D3054"/>
    </row>
    <row r="3055" spans="4:4">
      <c r="D3055"/>
    </row>
    <row r="3056" spans="4:4">
      <c r="D3056"/>
    </row>
    <row r="3057" spans="4:4">
      <c r="D3057"/>
    </row>
    <row r="3058" spans="4:4">
      <c r="D3058"/>
    </row>
    <row r="3059" spans="4:4">
      <c r="D3059"/>
    </row>
    <row r="3060" spans="4:4">
      <c r="D3060"/>
    </row>
    <row r="3061" spans="4:4">
      <c r="D3061"/>
    </row>
    <row r="3062" spans="4:4">
      <c r="D3062"/>
    </row>
    <row r="3063" spans="4:4">
      <c r="D3063"/>
    </row>
    <row r="3064" spans="4:4">
      <c r="D3064"/>
    </row>
    <row r="3065" spans="4:4">
      <c r="D3065"/>
    </row>
    <row r="3066" spans="4:4">
      <c r="D3066"/>
    </row>
    <row r="3067" spans="4:4">
      <c r="D3067"/>
    </row>
    <row r="3068" spans="4:4">
      <c r="D3068"/>
    </row>
    <row r="3069" spans="4:4">
      <c r="D3069"/>
    </row>
    <row r="3070" spans="4:4">
      <c r="D3070"/>
    </row>
    <row r="3071" spans="4:4">
      <c r="D3071"/>
    </row>
    <row r="3072" spans="4:4">
      <c r="D3072"/>
    </row>
    <row r="3073" spans="4:4">
      <c r="D3073"/>
    </row>
    <row r="3074" spans="4:4">
      <c r="D3074"/>
    </row>
    <row r="3075" spans="4:4">
      <c r="D3075"/>
    </row>
    <row r="3076" spans="4:4">
      <c r="D3076"/>
    </row>
    <row r="3077" spans="4:4">
      <c r="D3077"/>
    </row>
    <row r="3078" spans="4:4">
      <c r="D3078"/>
    </row>
    <row r="3079" spans="4:4">
      <c r="D3079"/>
    </row>
    <row r="3080" spans="4:4">
      <c r="D3080"/>
    </row>
    <row r="3081" spans="4:4">
      <c r="D3081"/>
    </row>
    <row r="3082" spans="4:4">
      <c r="D3082"/>
    </row>
    <row r="3083" spans="4:4">
      <c r="D3083"/>
    </row>
    <row r="3084" spans="4:4">
      <c r="D3084"/>
    </row>
    <row r="3085" spans="4:4">
      <c r="D3085"/>
    </row>
    <row r="3086" spans="4:4">
      <c r="D3086"/>
    </row>
    <row r="3087" spans="4:4">
      <c r="D3087"/>
    </row>
    <row r="3088" spans="4:4">
      <c r="D3088"/>
    </row>
    <row r="3089" spans="4:4">
      <c r="D3089"/>
    </row>
    <row r="3090" spans="4:4">
      <c r="D3090"/>
    </row>
    <row r="3091" spans="4:4">
      <c r="D3091"/>
    </row>
    <row r="3092" spans="4:4">
      <c r="D3092"/>
    </row>
    <row r="3093" spans="4:4">
      <c r="D3093"/>
    </row>
    <row r="3094" spans="4:4">
      <c r="D3094"/>
    </row>
    <row r="3095" spans="4:4">
      <c r="D3095"/>
    </row>
    <row r="3096" spans="4:4">
      <c r="D3096"/>
    </row>
    <row r="3097" spans="4:4">
      <c r="D3097"/>
    </row>
    <row r="3098" spans="4:4">
      <c r="D3098"/>
    </row>
    <row r="3099" spans="4:4">
      <c r="D3099"/>
    </row>
    <row r="3100" spans="4:4">
      <c r="D3100"/>
    </row>
    <row r="3101" spans="4:4">
      <c r="D3101"/>
    </row>
    <row r="3102" spans="4:4">
      <c r="D3102"/>
    </row>
    <row r="3103" spans="4:4">
      <c r="D3103"/>
    </row>
    <row r="3104" spans="4:4">
      <c r="D3104"/>
    </row>
    <row r="3105" spans="4:4">
      <c r="D3105"/>
    </row>
    <row r="3106" spans="4:4">
      <c r="D3106"/>
    </row>
    <row r="3107" spans="4:4">
      <c r="D3107"/>
    </row>
    <row r="3108" spans="4:4">
      <c r="D3108"/>
    </row>
    <row r="3109" spans="4:4">
      <c r="D3109"/>
    </row>
    <row r="3110" spans="4:4">
      <c r="D3110"/>
    </row>
    <row r="3111" spans="4:4">
      <c r="D3111"/>
    </row>
    <row r="3112" spans="4:4">
      <c r="D3112"/>
    </row>
    <row r="3113" spans="4:4">
      <c r="D3113"/>
    </row>
    <row r="3114" spans="4:4">
      <c r="D3114"/>
    </row>
    <row r="3115" spans="4:4">
      <c r="D3115"/>
    </row>
    <row r="3116" spans="4:4">
      <c r="D3116"/>
    </row>
    <row r="3117" spans="4:4">
      <c r="D3117"/>
    </row>
    <row r="3118" spans="4:4">
      <c r="D3118"/>
    </row>
    <row r="3119" spans="4:4">
      <c r="D3119"/>
    </row>
    <row r="3120" spans="4:4">
      <c r="D3120"/>
    </row>
    <row r="3121" spans="4:4">
      <c r="D3121"/>
    </row>
    <row r="3122" spans="4:4">
      <c r="D3122"/>
    </row>
    <row r="3123" spans="4:4">
      <c r="D3123"/>
    </row>
    <row r="3124" spans="4:4">
      <c r="D3124"/>
    </row>
    <row r="3125" spans="4:4">
      <c r="D3125"/>
    </row>
    <row r="3126" spans="4:4">
      <c r="D3126"/>
    </row>
    <row r="3127" spans="4:4">
      <c r="D3127"/>
    </row>
    <row r="3128" spans="4:4">
      <c r="D3128"/>
    </row>
    <row r="3129" spans="4:4">
      <c r="D3129"/>
    </row>
    <row r="3130" spans="4:4">
      <c r="D3130"/>
    </row>
    <row r="3131" spans="4:4">
      <c r="D3131"/>
    </row>
    <row r="3132" spans="4:4">
      <c r="D3132"/>
    </row>
    <row r="3133" spans="4:4">
      <c r="D3133"/>
    </row>
    <row r="3134" spans="4:4">
      <c r="D3134"/>
    </row>
    <row r="3135" spans="4:4">
      <c r="D3135"/>
    </row>
    <row r="3136" spans="4:4">
      <c r="D3136"/>
    </row>
    <row r="3137" spans="4:4">
      <c r="D3137"/>
    </row>
    <row r="3138" spans="4:4">
      <c r="D3138"/>
    </row>
    <row r="3139" spans="4:4">
      <c r="D3139"/>
    </row>
    <row r="3140" spans="4:4">
      <c r="D3140"/>
    </row>
    <row r="3141" spans="4:4">
      <c r="D3141"/>
    </row>
    <row r="3142" spans="4:4">
      <c r="D3142"/>
    </row>
    <row r="3143" spans="4:4">
      <c r="D3143"/>
    </row>
    <row r="3144" spans="4:4">
      <c r="D3144"/>
    </row>
    <row r="3145" spans="4:4">
      <c r="D3145"/>
    </row>
    <row r="3146" spans="4:4">
      <c r="D3146"/>
    </row>
    <row r="3147" spans="4:4">
      <c r="D3147"/>
    </row>
    <row r="3148" spans="4:4">
      <c r="D3148"/>
    </row>
    <row r="3149" spans="4:4">
      <c r="D3149"/>
    </row>
    <row r="3150" spans="4:4">
      <c r="D3150"/>
    </row>
    <row r="3151" spans="4:4">
      <c r="D3151"/>
    </row>
    <row r="3152" spans="4:4">
      <c r="D3152"/>
    </row>
    <row r="3153" spans="4:4">
      <c r="D3153"/>
    </row>
    <row r="3154" spans="4:4">
      <c r="D3154"/>
    </row>
    <row r="3155" spans="4:4">
      <c r="D3155"/>
    </row>
    <row r="3156" spans="4:4">
      <c r="D3156"/>
    </row>
    <row r="3157" spans="4:4">
      <c r="D3157"/>
    </row>
    <row r="3158" spans="4:4">
      <c r="D3158"/>
    </row>
    <row r="3159" spans="4:4">
      <c r="D3159"/>
    </row>
    <row r="3160" spans="4:4">
      <c r="D3160"/>
    </row>
    <row r="3161" spans="4:4">
      <c r="D3161"/>
    </row>
    <row r="3162" spans="4:4">
      <c r="D3162"/>
    </row>
    <row r="3163" spans="4:4">
      <c r="D3163"/>
    </row>
    <row r="3164" spans="4:4">
      <c r="D3164"/>
    </row>
    <row r="3165" spans="4:4">
      <c r="D3165"/>
    </row>
    <row r="3166" spans="4:4">
      <c r="D3166"/>
    </row>
    <row r="3167" spans="4:4">
      <c r="D3167"/>
    </row>
    <row r="3168" spans="4:4">
      <c r="D3168"/>
    </row>
    <row r="3169" spans="4:4">
      <c r="D3169"/>
    </row>
    <row r="3170" spans="4:4">
      <c r="D3170"/>
    </row>
    <row r="3171" spans="4:4">
      <c r="D3171"/>
    </row>
    <row r="3172" spans="4:4">
      <c r="D3172"/>
    </row>
    <row r="3173" spans="4:4">
      <c r="D3173"/>
    </row>
    <row r="3174" spans="4:4">
      <c r="D3174"/>
    </row>
    <row r="3175" spans="4:4">
      <c r="D3175"/>
    </row>
    <row r="3176" spans="4:4">
      <c r="D3176"/>
    </row>
    <row r="3177" spans="4:4">
      <c r="D3177"/>
    </row>
    <row r="3178" spans="4:4">
      <c r="D3178"/>
    </row>
    <row r="3179" spans="4:4">
      <c r="D3179"/>
    </row>
    <row r="3180" spans="4:4">
      <c r="D3180"/>
    </row>
    <row r="3181" spans="4:4">
      <c r="D3181"/>
    </row>
    <row r="3182" spans="4:4">
      <c r="D3182"/>
    </row>
    <row r="3183" spans="4:4">
      <c r="D3183"/>
    </row>
    <row r="3184" spans="4:4">
      <c r="D3184"/>
    </row>
    <row r="3185" spans="4:4">
      <c r="D3185"/>
    </row>
    <row r="3186" spans="4:4">
      <c r="D3186"/>
    </row>
    <row r="3187" spans="4:4">
      <c r="D3187"/>
    </row>
    <row r="3188" spans="4:4">
      <c r="D3188"/>
    </row>
    <row r="3189" spans="4:4">
      <c r="D3189"/>
    </row>
    <row r="3190" spans="4:4">
      <c r="D3190"/>
    </row>
    <row r="3191" spans="4:4">
      <c r="D3191"/>
    </row>
    <row r="3192" spans="4:4">
      <c r="D3192"/>
    </row>
    <row r="3193" spans="4:4">
      <c r="D3193"/>
    </row>
    <row r="3194" spans="4:4">
      <c r="D3194"/>
    </row>
    <row r="3195" spans="4:4">
      <c r="D3195"/>
    </row>
    <row r="3196" spans="4:4">
      <c r="D3196"/>
    </row>
    <row r="3197" spans="4:4">
      <c r="D3197"/>
    </row>
    <row r="3198" spans="4:4">
      <c r="D3198"/>
    </row>
    <row r="3199" spans="4:4">
      <c r="D3199"/>
    </row>
    <row r="3200" spans="4:4">
      <c r="D3200"/>
    </row>
    <row r="3201" spans="4:4">
      <c r="D3201"/>
    </row>
    <row r="3202" spans="4:4">
      <c r="D3202"/>
    </row>
    <row r="3203" spans="4:4">
      <c r="D3203"/>
    </row>
    <row r="3204" spans="4:4">
      <c r="D3204"/>
    </row>
    <row r="3205" spans="4:4">
      <c r="D3205"/>
    </row>
    <row r="3206" spans="4:4">
      <c r="D3206"/>
    </row>
    <row r="3207" spans="4:4">
      <c r="D3207"/>
    </row>
    <row r="3208" spans="4:4">
      <c r="D3208"/>
    </row>
    <row r="3209" spans="4:4">
      <c r="D3209"/>
    </row>
    <row r="3210" spans="4:4">
      <c r="D3210"/>
    </row>
    <row r="3211" spans="4:4">
      <c r="D3211"/>
    </row>
    <row r="3212" spans="4:4">
      <c r="D3212"/>
    </row>
    <row r="3213" spans="4:4">
      <c r="D3213"/>
    </row>
    <row r="3214" spans="4:4">
      <c r="D3214"/>
    </row>
    <row r="3215" spans="4:4">
      <c r="D3215"/>
    </row>
    <row r="3216" spans="4:4">
      <c r="D3216"/>
    </row>
    <row r="3217" spans="4:4">
      <c r="D3217"/>
    </row>
    <row r="3218" spans="4:4">
      <c r="D3218"/>
    </row>
    <row r="3219" spans="4:4">
      <c r="D3219"/>
    </row>
    <row r="3220" spans="4:4">
      <c r="D3220"/>
    </row>
    <row r="3221" spans="4:4">
      <c r="D3221"/>
    </row>
    <row r="3222" spans="4:4">
      <c r="D3222"/>
    </row>
    <row r="3223" spans="4:4">
      <c r="D3223"/>
    </row>
    <row r="3224" spans="4:4">
      <c r="D3224"/>
    </row>
    <row r="3225" spans="4:4">
      <c r="D3225"/>
    </row>
    <row r="3226" spans="4:4">
      <c r="D3226"/>
    </row>
    <row r="3227" spans="4:4">
      <c r="D3227"/>
    </row>
    <row r="3228" spans="4:4">
      <c r="D3228"/>
    </row>
    <row r="3229" spans="4:4">
      <c r="D3229"/>
    </row>
    <row r="3230" spans="4:4">
      <c r="D3230"/>
    </row>
    <row r="3231" spans="4:4">
      <c r="D3231"/>
    </row>
    <row r="3232" spans="4:4">
      <c r="D3232"/>
    </row>
    <row r="3233" spans="4:4">
      <c r="D3233"/>
    </row>
    <row r="3234" spans="4:4">
      <c r="D3234"/>
    </row>
    <row r="3235" spans="4:4">
      <c r="D3235"/>
    </row>
    <row r="3236" spans="4:4">
      <c r="D3236"/>
    </row>
    <row r="3237" spans="4:4">
      <c r="D3237"/>
    </row>
    <row r="3238" spans="4:4">
      <c r="D3238"/>
    </row>
    <row r="3239" spans="4:4">
      <c r="D3239"/>
    </row>
    <row r="3240" spans="4:4">
      <c r="D3240"/>
    </row>
    <row r="3241" spans="4:4">
      <c r="D3241"/>
    </row>
    <row r="3242" spans="4:4">
      <c r="D3242"/>
    </row>
    <row r="3243" spans="4:4">
      <c r="D3243"/>
    </row>
    <row r="3244" spans="4:4">
      <c r="D3244"/>
    </row>
    <row r="3245" spans="4:4">
      <c r="D3245"/>
    </row>
    <row r="3246" spans="4:4">
      <c r="D3246"/>
    </row>
    <row r="3247" spans="4:4">
      <c r="D3247"/>
    </row>
    <row r="3248" spans="4:4">
      <c r="D3248"/>
    </row>
    <row r="3249" spans="4:4">
      <c r="D3249"/>
    </row>
    <row r="3250" spans="4:4">
      <c r="D3250"/>
    </row>
    <row r="3251" spans="4:4">
      <c r="D3251"/>
    </row>
    <row r="3252" spans="4:4">
      <c r="D3252"/>
    </row>
    <row r="3253" spans="4:4">
      <c r="D3253"/>
    </row>
    <row r="3254" spans="4:4">
      <c r="D3254"/>
    </row>
    <row r="3255" spans="4:4">
      <c r="D3255"/>
    </row>
    <row r="3256" spans="4:4">
      <c r="D3256"/>
    </row>
    <row r="3257" spans="4:4">
      <c r="D3257"/>
    </row>
    <row r="3258" spans="4:4">
      <c r="D3258"/>
    </row>
    <row r="3259" spans="4:4">
      <c r="D3259"/>
    </row>
    <row r="3260" spans="4:4">
      <c r="D3260"/>
    </row>
    <row r="3261" spans="4:4">
      <c r="D3261"/>
    </row>
    <row r="3262" spans="4:4">
      <c r="D3262"/>
    </row>
    <row r="3263" spans="4:4">
      <c r="D3263"/>
    </row>
    <row r="3264" spans="4:4">
      <c r="D3264"/>
    </row>
    <row r="3265" spans="4:4">
      <c r="D3265"/>
    </row>
    <row r="3266" spans="4:4">
      <c r="D3266"/>
    </row>
    <row r="3267" spans="4:4">
      <c r="D3267"/>
    </row>
    <row r="3268" spans="4:4">
      <c r="D3268"/>
    </row>
    <row r="3269" spans="4:4">
      <c r="D3269"/>
    </row>
    <row r="3270" spans="4:4">
      <c r="D3270"/>
    </row>
    <row r="3271" spans="4:4">
      <c r="D3271"/>
    </row>
    <row r="3272" spans="4:4">
      <c r="D3272"/>
    </row>
    <row r="3273" spans="4:4">
      <c r="D3273"/>
    </row>
    <row r="3274" spans="4:4">
      <c r="D3274"/>
    </row>
    <row r="3275" spans="4:4">
      <c r="D3275"/>
    </row>
    <row r="3276" spans="4:4">
      <c r="D3276"/>
    </row>
    <row r="3277" spans="4:4">
      <c r="D3277"/>
    </row>
    <row r="3278" spans="4:4">
      <c r="D3278"/>
    </row>
    <row r="3279" spans="4:4">
      <c r="D3279"/>
    </row>
    <row r="3280" spans="4:4">
      <c r="D3280"/>
    </row>
    <row r="3281" spans="4:4">
      <c r="D3281"/>
    </row>
    <row r="3282" spans="4:4">
      <c r="D3282"/>
    </row>
    <row r="3283" spans="4:4">
      <c r="D3283"/>
    </row>
    <row r="3284" spans="4:4">
      <c r="D3284"/>
    </row>
    <row r="3285" spans="4:4">
      <c r="D3285"/>
    </row>
    <row r="3286" spans="4:4">
      <c r="D3286"/>
    </row>
    <row r="3287" spans="4:4">
      <c r="D3287"/>
    </row>
    <row r="3288" spans="4:4">
      <c r="D3288"/>
    </row>
    <row r="3289" spans="4:4">
      <c r="D3289"/>
    </row>
    <row r="3290" spans="4:4">
      <c r="D3290"/>
    </row>
    <row r="3291" spans="4:4">
      <c r="D3291"/>
    </row>
    <row r="3292" spans="4:4">
      <c r="D3292"/>
    </row>
    <row r="3293" spans="4:4">
      <c r="D3293"/>
    </row>
    <row r="3294" spans="4:4">
      <c r="D3294"/>
    </row>
    <row r="3295" spans="4:4">
      <c r="D3295"/>
    </row>
    <row r="3296" spans="4:4">
      <c r="D3296"/>
    </row>
    <row r="3297" spans="4:4">
      <c r="D3297"/>
    </row>
    <row r="3298" spans="4:4">
      <c r="D3298"/>
    </row>
    <row r="3299" spans="4:4">
      <c r="D3299"/>
    </row>
    <row r="3300" spans="4:4">
      <c r="D3300"/>
    </row>
    <row r="3301" spans="4:4">
      <c r="D3301"/>
    </row>
    <row r="3302" spans="4:4">
      <c r="D3302"/>
    </row>
    <row r="3303" spans="4:4">
      <c r="D3303"/>
    </row>
    <row r="3304" spans="4:4">
      <c r="D3304"/>
    </row>
    <row r="3305" spans="4:4">
      <c r="D3305"/>
    </row>
    <row r="3306" spans="4:4">
      <c r="D3306"/>
    </row>
    <row r="3307" spans="4:4">
      <c r="D3307"/>
    </row>
    <row r="3308" spans="4:4">
      <c r="D3308"/>
    </row>
    <row r="3309" spans="4:4">
      <c r="D3309"/>
    </row>
    <row r="3310" spans="4:4">
      <c r="D3310"/>
    </row>
    <row r="3311" spans="4:4">
      <c r="D3311"/>
    </row>
    <row r="3312" spans="4:4">
      <c r="D3312"/>
    </row>
    <row r="3313" spans="4:4">
      <c r="D3313"/>
    </row>
    <row r="3314" spans="4:4">
      <c r="D3314"/>
    </row>
    <row r="3315" spans="4:4">
      <c r="D3315"/>
    </row>
    <row r="3316" spans="4:4">
      <c r="D3316"/>
    </row>
    <row r="3317" spans="4:4">
      <c r="D3317"/>
    </row>
    <row r="3318" spans="4:4">
      <c r="D3318"/>
    </row>
    <row r="3319" spans="4:4">
      <c r="D3319"/>
    </row>
    <row r="3320" spans="4:4">
      <c r="D3320"/>
    </row>
    <row r="3321" spans="4:4">
      <c r="D3321"/>
    </row>
    <row r="3322" spans="4:4">
      <c r="D3322"/>
    </row>
    <row r="3323" spans="4:4">
      <c r="D3323"/>
    </row>
    <row r="3324" spans="4:4">
      <c r="D3324"/>
    </row>
    <row r="3325" spans="4:4">
      <c r="D3325"/>
    </row>
    <row r="3326" spans="4:4">
      <c r="D3326"/>
    </row>
    <row r="3327" spans="4:4">
      <c r="D3327"/>
    </row>
    <row r="3328" spans="4:4">
      <c r="D3328"/>
    </row>
    <row r="3329" spans="4:4">
      <c r="D3329"/>
    </row>
    <row r="3330" spans="4:4">
      <c r="D3330"/>
    </row>
    <row r="3331" spans="4:4">
      <c r="D3331"/>
    </row>
    <row r="3332" spans="4:4">
      <c r="D3332"/>
    </row>
    <row r="3333" spans="4:4">
      <c r="D3333"/>
    </row>
    <row r="3334" spans="4:4">
      <c r="D3334"/>
    </row>
    <row r="3335" spans="4:4">
      <c r="D3335"/>
    </row>
    <row r="3336" spans="4:4">
      <c r="D3336"/>
    </row>
    <row r="3337" spans="4:4">
      <c r="D3337"/>
    </row>
    <row r="3338" spans="4:4">
      <c r="D3338"/>
    </row>
    <row r="3339" spans="4:4">
      <c r="D3339"/>
    </row>
    <row r="3340" spans="4:4">
      <c r="D3340"/>
    </row>
    <row r="3341" spans="4:4">
      <c r="D3341"/>
    </row>
    <row r="3342" spans="4:4">
      <c r="D3342"/>
    </row>
    <row r="3343" spans="4:4">
      <c r="D3343"/>
    </row>
    <row r="3344" spans="4:4">
      <c r="D3344"/>
    </row>
    <row r="3345" spans="4:4">
      <c r="D3345"/>
    </row>
    <row r="3346" spans="4:4">
      <c r="D3346"/>
    </row>
    <row r="3347" spans="4:4">
      <c r="D3347"/>
    </row>
    <row r="3348" spans="4:4">
      <c r="D3348"/>
    </row>
    <row r="3349" spans="4:4">
      <c r="D3349"/>
    </row>
    <row r="3350" spans="4:4">
      <c r="D3350"/>
    </row>
    <row r="3351" spans="4:4">
      <c r="D3351"/>
    </row>
    <row r="3352" spans="4:4">
      <c r="D3352"/>
    </row>
    <row r="3353" spans="4:4">
      <c r="D3353"/>
    </row>
    <row r="3354" spans="4:4">
      <c r="D3354"/>
    </row>
    <row r="3355" spans="4:4">
      <c r="D3355"/>
    </row>
    <row r="3356" spans="4:4">
      <c r="D3356"/>
    </row>
    <row r="3357" spans="4:4">
      <c r="D3357"/>
    </row>
    <row r="3358" spans="4:4">
      <c r="D3358"/>
    </row>
    <row r="3359" spans="4:4">
      <c r="D3359"/>
    </row>
    <row r="3360" spans="4:4">
      <c r="D3360"/>
    </row>
    <row r="3361" spans="4:4">
      <c r="D3361"/>
    </row>
    <row r="3362" spans="4:4">
      <c r="D3362"/>
    </row>
    <row r="3363" spans="4:4">
      <c r="D3363"/>
    </row>
    <row r="3364" spans="4:4">
      <c r="D3364"/>
    </row>
    <row r="3365" spans="4:4">
      <c r="D3365"/>
    </row>
    <row r="3366" spans="4:4">
      <c r="D3366"/>
    </row>
    <row r="3367" spans="4:4">
      <c r="D3367"/>
    </row>
    <row r="3368" spans="4:4">
      <c r="D3368"/>
    </row>
    <row r="3369" spans="4:4">
      <c r="D3369"/>
    </row>
    <row r="3370" spans="4:4">
      <c r="D3370"/>
    </row>
    <row r="3371" spans="4:4">
      <c r="D3371"/>
    </row>
    <row r="3372" spans="4:4">
      <c r="D3372"/>
    </row>
    <row r="3373" spans="4:4">
      <c r="D3373"/>
    </row>
    <row r="3374" spans="4:4">
      <c r="D3374"/>
    </row>
    <row r="3375" spans="4:4">
      <c r="D3375"/>
    </row>
    <row r="3376" spans="4:4">
      <c r="D3376"/>
    </row>
    <row r="3377" spans="4:4">
      <c r="D3377"/>
    </row>
    <row r="3378" spans="4:4">
      <c r="D3378"/>
    </row>
    <row r="3379" spans="4:4">
      <c r="D3379"/>
    </row>
    <row r="3380" spans="4:4">
      <c r="D3380"/>
    </row>
    <row r="3381" spans="4:4">
      <c r="D3381"/>
    </row>
    <row r="3382" spans="4:4">
      <c r="D3382"/>
    </row>
    <row r="3383" spans="4:4">
      <c r="D3383"/>
    </row>
    <row r="3384" spans="4:4">
      <c r="D3384"/>
    </row>
    <row r="3385" spans="4:4">
      <c r="D3385"/>
    </row>
    <row r="3386" spans="4:4">
      <c r="D3386"/>
    </row>
    <row r="3387" spans="4:4">
      <c r="D3387"/>
    </row>
    <row r="3388" spans="4:4">
      <c r="D3388"/>
    </row>
    <row r="3389" spans="4:4">
      <c r="D3389"/>
    </row>
    <row r="3390" spans="4:4">
      <c r="D3390"/>
    </row>
    <row r="3391" spans="4:4">
      <c r="D3391"/>
    </row>
    <row r="3392" spans="4:4">
      <c r="D3392"/>
    </row>
    <row r="3393" spans="4:4">
      <c r="D3393"/>
    </row>
    <row r="3394" spans="4:4">
      <c r="D3394"/>
    </row>
    <row r="3395" spans="4:4">
      <c r="D3395"/>
    </row>
    <row r="3396" spans="4:4">
      <c r="D3396"/>
    </row>
    <row r="3397" spans="4:4">
      <c r="D3397"/>
    </row>
    <row r="3398" spans="4:4">
      <c r="D3398"/>
    </row>
    <row r="3399" spans="4:4">
      <c r="D3399"/>
    </row>
    <row r="3400" spans="4:4">
      <c r="D3400"/>
    </row>
    <row r="3401" spans="4:4">
      <c r="D3401"/>
    </row>
    <row r="3402" spans="4:4">
      <c r="D3402"/>
    </row>
    <row r="3403" spans="4:4">
      <c r="D3403"/>
    </row>
    <row r="3404" spans="4:4">
      <c r="D3404"/>
    </row>
    <row r="3405" spans="4:4">
      <c r="D3405"/>
    </row>
    <row r="3406" spans="4:4">
      <c r="D3406"/>
    </row>
    <row r="3407" spans="4:4">
      <c r="D3407"/>
    </row>
    <row r="3408" spans="4:4">
      <c r="D3408"/>
    </row>
    <row r="3409" spans="4:4">
      <c r="D3409"/>
    </row>
    <row r="3410" spans="4:4">
      <c r="D3410"/>
    </row>
    <row r="3411" spans="4:4">
      <c r="D3411"/>
    </row>
    <row r="3412" spans="4:4">
      <c r="D3412"/>
    </row>
    <row r="3413" spans="4:4">
      <c r="D3413"/>
    </row>
    <row r="3414" spans="4:4">
      <c r="D3414"/>
    </row>
    <row r="3415" spans="4:4">
      <c r="D3415"/>
    </row>
    <row r="3416" spans="4:4">
      <c r="D3416"/>
    </row>
    <row r="3417" spans="4:4">
      <c r="D3417"/>
    </row>
    <row r="3418" spans="4:4">
      <c r="D3418"/>
    </row>
    <row r="3419" spans="4:4">
      <c r="D3419"/>
    </row>
    <row r="3420" spans="4:4">
      <c r="D3420"/>
    </row>
    <row r="3421" spans="4:4">
      <c r="D3421"/>
    </row>
    <row r="3422" spans="4:4">
      <c r="D3422"/>
    </row>
    <row r="3423" spans="4:4">
      <c r="D3423"/>
    </row>
    <row r="3424" spans="4:4">
      <c r="D3424"/>
    </row>
    <row r="3425" spans="4:4">
      <c r="D3425"/>
    </row>
    <row r="3426" spans="4:4">
      <c r="D3426"/>
    </row>
    <row r="3427" spans="4:4">
      <c r="D3427"/>
    </row>
    <row r="3428" spans="4:4">
      <c r="D3428"/>
    </row>
    <row r="3429" spans="4:4">
      <c r="D3429"/>
    </row>
    <row r="3430" spans="4:4">
      <c r="D3430"/>
    </row>
    <row r="3431" spans="4:4">
      <c r="D3431"/>
    </row>
    <row r="3432" spans="4:4">
      <c r="D3432"/>
    </row>
    <row r="3433" spans="4:4">
      <c r="D3433"/>
    </row>
    <row r="3434" spans="4:4">
      <c r="D3434"/>
    </row>
    <row r="3435" spans="4:4">
      <c r="D3435"/>
    </row>
    <row r="3436" spans="4:4">
      <c r="D3436"/>
    </row>
    <row r="3437" spans="4:4">
      <c r="D3437"/>
    </row>
    <row r="3438" spans="4:4">
      <c r="D3438"/>
    </row>
    <row r="3439" spans="4:4">
      <c r="D3439"/>
    </row>
    <row r="3440" spans="4:4">
      <c r="D3440"/>
    </row>
    <row r="3441" spans="4:4">
      <c r="D3441"/>
    </row>
    <row r="3442" spans="4:4">
      <c r="D3442"/>
    </row>
    <row r="3443" spans="4:4">
      <c r="D3443"/>
    </row>
    <row r="3444" spans="4:4">
      <c r="D3444"/>
    </row>
    <row r="3445" spans="4:4">
      <c r="D3445"/>
    </row>
    <row r="3446" spans="4:4">
      <c r="D3446"/>
    </row>
    <row r="3447" spans="4:4">
      <c r="D3447"/>
    </row>
    <row r="3448" spans="4:4">
      <c r="D3448"/>
    </row>
    <row r="3449" spans="4:4">
      <c r="D3449"/>
    </row>
    <row r="3450" spans="4:4">
      <c r="D3450"/>
    </row>
    <row r="3451" spans="4:4">
      <c r="D3451"/>
    </row>
    <row r="3452" spans="4:4">
      <c r="D3452"/>
    </row>
    <row r="3453" spans="4:4">
      <c r="D3453"/>
    </row>
    <row r="3454" spans="4:4">
      <c r="D3454"/>
    </row>
    <row r="3455" spans="4:4">
      <c r="D3455"/>
    </row>
    <row r="3456" spans="4:4">
      <c r="D3456"/>
    </row>
    <row r="3457" spans="4:4">
      <c r="D3457"/>
    </row>
    <row r="3458" spans="4:4">
      <c r="D3458"/>
    </row>
    <row r="3459" spans="4:4">
      <c r="D3459"/>
    </row>
    <row r="3460" spans="4:4">
      <c r="D3460"/>
    </row>
    <row r="3461" spans="4:4">
      <c r="D3461"/>
    </row>
    <row r="3462" spans="4:4">
      <c r="D3462"/>
    </row>
    <row r="3463" spans="4:4">
      <c r="D3463"/>
    </row>
    <row r="3464" spans="4:4">
      <c r="D3464"/>
    </row>
    <row r="3465" spans="4:4">
      <c r="D3465"/>
    </row>
    <row r="3466" spans="4:4">
      <c r="D3466"/>
    </row>
    <row r="3467" spans="4:4">
      <c r="D3467"/>
    </row>
    <row r="3468" spans="4:4">
      <c r="D3468"/>
    </row>
    <row r="3469" spans="4:4">
      <c r="D3469"/>
    </row>
    <row r="3470" spans="4:4">
      <c r="D3470"/>
    </row>
    <row r="3471" spans="4:4">
      <c r="D3471"/>
    </row>
    <row r="3472" spans="4:4">
      <c r="D3472"/>
    </row>
    <row r="3473" spans="4:4">
      <c r="D3473"/>
    </row>
    <row r="3474" spans="4:4">
      <c r="D3474"/>
    </row>
    <row r="3475" spans="4:4">
      <c r="D3475"/>
    </row>
    <row r="3476" spans="4:4">
      <c r="D3476"/>
    </row>
    <row r="3477" spans="4:4">
      <c r="D3477"/>
    </row>
    <row r="3478" spans="4:4">
      <c r="D3478"/>
    </row>
    <row r="3479" spans="4:4">
      <c r="D3479"/>
    </row>
    <row r="3480" spans="4:4">
      <c r="D3480"/>
    </row>
    <row r="3481" spans="4:4">
      <c r="D3481"/>
    </row>
    <row r="3482" spans="4:4">
      <c r="D3482"/>
    </row>
    <row r="3483" spans="4:4">
      <c r="D3483"/>
    </row>
    <row r="3484" spans="4:4">
      <c r="D3484"/>
    </row>
    <row r="3485" spans="4:4">
      <c r="D3485"/>
    </row>
    <row r="3486" spans="4:4">
      <c r="D3486"/>
    </row>
    <row r="3487" spans="4:4">
      <c r="D3487"/>
    </row>
    <row r="3488" spans="4:4">
      <c r="D3488"/>
    </row>
    <row r="3489" spans="4:4">
      <c r="D3489"/>
    </row>
    <row r="3490" spans="4:4">
      <c r="D3490"/>
    </row>
    <row r="3491" spans="4:4">
      <c r="D3491"/>
    </row>
    <row r="3492" spans="4:4">
      <c r="D3492"/>
    </row>
    <row r="3493" spans="4:4">
      <c r="D3493"/>
    </row>
    <row r="3494" spans="4:4">
      <c r="D3494"/>
    </row>
    <row r="3495" spans="4:4">
      <c r="D3495"/>
    </row>
    <row r="3496" spans="4:4">
      <c r="D3496"/>
    </row>
    <row r="3497" spans="4:4">
      <c r="D3497"/>
    </row>
    <row r="3498" spans="4:4">
      <c r="D3498"/>
    </row>
    <row r="3499" spans="4:4">
      <c r="D3499"/>
    </row>
    <row r="3500" spans="4:4">
      <c r="D3500"/>
    </row>
    <row r="3501" spans="4:4">
      <c r="D3501"/>
    </row>
    <row r="3502" spans="4:4">
      <c r="D3502"/>
    </row>
    <row r="3503" spans="4:4">
      <c r="D3503"/>
    </row>
    <row r="3504" spans="4:4">
      <c r="D3504"/>
    </row>
    <row r="3505" spans="4:4">
      <c r="D3505"/>
    </row>
    <row r="3506" spans="4:4">
      <c r="D3506"/>
    </row>
    <row r="3507" spans="4:4">
      <c r="D3507"/>
    </row>
    <row r="3508" spans="4:4">
      <c r="D3508"/>
    </row>
    <row r="3509" spans="4:4">
      <c r="D3509"/>
    </row>
    <row r="3510" spans="4:4">
      <c r="D3510"/>
    </row>
    <row r="3511" spans="4:4">
      <c r="D3511"/>
    </row>
    <row r="3512" spans="4:4">
      <c r="D3512"/>
    </row>
    <row r="3513" spans="4:4">
      <c r="D3513"/>
    </row>
    <row r="3514" spans="4:4">
      <c r="D3514"/>
    </row>
    <row r="3515" spans="4:4">
      <c r="D3515"/>
    </row>
    <row r="3516" spans="4:4">
      <c r="D3516"/>
    </row>
    <row r="3517" spans="4:4">
      <c r="D3517"/>
    </row>
    <row r="3518" spans="4:4">
      <c r="D3518"/>
    </row>
    <row r="3519" spans="4:4">
      <c r="D3519"/>
    </row>
    <row r="3520" spans="4:4">
      <c r="D3520"/>
    </row>
    <row r="3521" spans="4:4">
      <c r="D3521"/>
    </row>
    <row r="3522" spans="4:4">
      <c r="D3522"/>
    </row>
    <row r="3523" spans="4:4">
      <c r="D3523"/>
    </row>
    <row r="3524" spans="4:4">
      <c r="D3524"/>
    </row>
    <row r="3525" spans="4:4">
      <c r="D3525"/>
    </row>
    <row r="3526" spans="4:4">
      <c r="D3526"/>
    </row>
    <row r="3527" spans="4:4">
      <c r="D3527"/>
    </row>
    <row r="3528" spans="4:4">
      <c r="D3528"/>
    </row>
    <row r="3529" spans="4:4">
      <c r="D3529"/>
    </row>
    <row r="3530" spans="4:4">
      <c r="D3530"/>
    </row>
    <row r="3531" spans="4:4">
      <c r="D3531"/>
    </row>
    <row r="3532" spans="4:4">
      <c r="D3532"/>
    </row>
    <row r="3533" spans="4:4">
      <c r="D3533"/>
    </row>
    <row r="3534" spans="4:4">
      <c r="D3534"/>
    </row>
    <row r="3535" spans="4:4">
      <c r="D3535"/>
    </row>
    <row r="3536" spans="4:4">
      <c r="D3536"/>
    </row>
    <row r="3537" spans="4:4">
      <c r="D3537"/>
    </row>
    <row r="3538" spans="4:4">
      <c r="D3538"/>
    </row>
    <row r="3539" spans="4:4">
      <c r="D3539"/>
    </row>
    <row r="3540" spans="4:4">
      <c r="D3540"/>
    </row>
    <row r="3541" spans="4:4">
      <c r="D3541"/>
    </row>
    <row r="3542" spans="4:4">
      <c r="D3542"/>
    </row>
    <row r="3543" spans="4:4">
      <c r="D3543"/>
    </row>
    <row r="3544" spans="4:4">
      <c r="D3544"/>
    </row>
    <row r="3545" spans="4:4">
      <c r="D3545"/>
    </row>
    <row r="3546" spans="4:4">
      <c r="D3546"/>
    </row>
    <row r="3547" spans="4:4">
      <c r="D3547"/>
    </row>
    <row r="3548" spans="4:4">
      <c r="D3548"/>
    </row>
    <row r="3549" spans="4:4">
      <c r="D3549"/>
    </row>
    <row r="3550" spans="4:4">
      <c r="D3550"/>
    </row>
    <row r="3551" spans="4:4">
      <c r="D3551"/>
    </row>
    <row r="3552" spans="4:4">
      <c r="D3552"/>
    </row>
    <row r="3553" spans="4:4">
      <c r="D3553"/>
    </row>
    <row r="3554" spans="4:4">
      <c r="D3554"/>
    </row>
    <row r="3555" spans="4:4">
      <c r="D3555"/>
    </row>
    <row r="3556" spans="4:4">
      <c r="D3556"/>
    </row>
    <row r="3557" spans="4:4">
      <c r="D3557"/>
    </row>
    <row r="3558" spans="4:4">
      <c r="D3558"/>
    </row>
    <row r="3559" spans="4:4">
      <c r="D3559"/>
    </row>
    <row r="3560" spans="4:4">
      <c r="D3560"/>
    </row>
    <row r="3561" spans="4:4">
      <c r="D3561"/>
    </row>
    <row r="3562" spans="4:4">
      <c r="D3562"/>
    </row>
    <row r="3563" spans="4:4">
      <c r="D3563"/>
    </row>
    <row r="3564" spans="4:4">
      <c r="D3564"/>
    </row>
    <row r="3565" spans="4:4">
      <c r="D3565"/>
    </row>
    <row r="3566" spans="4:4">
      <c r="D3566"/>
    </row>
    <row r="3567" spans="4:4">
      <c r="D3567"/>
    </row>
    <row r="3568" spans="4:4">
      <c r="D3568"/>
    </row>
    <row r="3569" spans="4:4">
      <c r="D3569"/>
    </row>
    <row r="3570" spans="4:4">
      <c r="D3570"/>
    </row>
    <row r="3571" spans="4:4">
      <c r="D3571"/>
    </row>
    <row r="3572" spans="4:4">
      <c r="D3572"/>
    </row>
    <row r="3573" spans="4:4">
      <c r="D3573"/>
    </row>
    <row r="3574" spans="4:4">
      <c r="D3574"/>
    </row>
    <row r="3575" spans="4:4">
      <c r="D3575"/>
    </row>
    <row r="3576" spans="4:4">
      <c r="D3576"/>
    </row>
    <row r="3577" spans="4:4">
      <c r="D3577"/>
    </row>
    <row r="3578" spans="4:4">
      <c r="D3578"/>
    </row>
    <row r="3579" spans="4:4">
      <c r="D3579"/>
    </row>
    <row r="3580" spans="4:4">
      <c r="D3580"/>
    </row>
    <row r="3581" spans="4:4">
      <c r="D3581"/>
    </row>
    <row r="3582" spans="4:4">
      <c r="D3582"/>
    </row>
    <row r="3583" spans="4:4">
      <c r="D3583"/>
    </row>
    <row r="3584" spans="4:4">
      <c r="D3584"/>
    </row>
    <row r="3585" spans="4:4">
      <c r="D3585"/>
    </row>
    <row r="3586" spans="4:4">
      <c r="D3586"/>
    </row>
    <row r="3587" spans="4:4">
      <c r="D3587"/>
    </row>
    <row r="3588" spans="4:4">
      <c r="D3588"/>
    </row>
    <row r="3589" spans="4:4">
      <c r="D3589"/>
    </row>
    <row r="3590" spans="4:4">
      <c r="D3590"/>
    </row>
    <row r="3591" spans="4:4">
      <c r="D3591"/>
    </row>
    <row r="3592" spans="4:4">
      <c r="D3592"/>
    </row>
    <row r="3593" spans="4:4">
      <c r="D3593"/>
    </row>
    <row r="3594" spans="4:4">
      <c r="D3594"/>
    </row>
    <row r="3595" spans="4:4">
      <c r="D3595"/>
    </row>
    <row r="3596" spans="4:4">
      <c r="D3596"/>
    </row>
    <row r="3597" spans="4:4">
      <c r="D3597"/>
    </row>
    <row r="3598" spans="4:4">
      <c r="D3598"/>
    </row>
    <row r="3599" spans="4:4">
      <c r="D3599"/>
    </row>
    <row r="3600" spans="4:4">
      <c r="D3600"/>
    </row>
    <row r="3601" spans="4:4">
      <c r="D3601"/>
    </row>
    <row r="3602" spans="4:4">
      <c r="D3602"/>
    </row>
    <row r="3603" spans="4:4">
      <c r="D3603"/>
    </row>
    <row r="3604" spans="4:4">
      <c r="D3604"/>
    </row>
    <row r="3605" spans="4:4">
      <c r="D3605"/>
    </row>
    <row r="3606" spans="4:4">
      <c r="D3606"/>
    </row>
    <row r="3607" spans="4:4">
      <c r="D3607"/>
    </row>
    <row r="3608" spans="4:4">
      <c r="D3608"/>
    </row>
    <row r="3609" spans="4:4">
      <c r="D3609"/>
    </row>
    <row r="3610" spans="4:4">
      <c r="D3610"/>
    </row>
    <row r="3611" spans="4:4">
      <c r="D3611"/>
    </row>
    <row r="3612" spans="4:4">
      <c r="D3612"/>
    </row>
    <row r="3613" spans="4:4">
      <c r="D3613"/>
    </row>
    <row r="3614" spans="4:4">
      <c r="D3614"/>
    </row>
    <row r="3615" spans="4:4">
      <c r="D3615"/>
    </row>
    <row r="3616" spans="4:4">
      <c r="D3616"/>
    </row>
    <row r="3617" spans="4:4">
      <c r="D3617"/>
    </row>
    <row r="3618" spans="4:4">
      <c r="D3618"/>
    </row>
    <row r="3619" spans="4:4">
      <c r="D3619"/>
    </row>
    <row r="3620" spans="4:4">
      <c r="D3620"/>
    </row>
    <row r="3621" spans="4:4">
      <c r="D3621"/>
    </row>
    <row r="3622" spans="4:4">
      <c r="D3622"/>
    </row>
    <row r="3623" spans="4:4">
      <c r="D3623"/>
    </row>
    <row r="3624" spans="4:4">
      <c r="D3624"/>
    </row>
    <row r="3625" spans="4:4">
      <c r="D3625"/>
    </row>
    <row r="3626" spans="4:4">
      <c r="D3626"/>
    </row>
    <row r="3627" spans="4:4">
      <c r="D3627"/>
    </row>
    <row r="3628" spans="4:4">
      <c r="D3628"/>
    </row>
    <row r="3629" spans="4:4">
      <c r="D3629"/>
    </row>
    <row r="3630" spans="4:4">
      <c r="D3630"/>
    </row>
    <row r="3631" spans="4:4">
      <c r="D3631"/>
    </row>
    <row r="3632" spans="4:4">
      <c r="D3632"/>
    </row>
    <row r="3633" spans="4:4">
      <c r="D3633"/>
    </row>
    <row r="3634" spans="4:4">
      <c r="D3634"/>
    </row>
    <row r="3635" spans="4:4">
      <c r="D3635"/>
    </row>
    <row r="3636" spans="4:4">
      <c r="D3636"/>
    </row>
    <row r="3637" spans="4:4">
      <c r="D3637"/>
    </row>
    <row r="3638" spans="4:4">
      <c r="D3638"/>
    </row>
    <row r="3639" spans="4:4">
      <c r="D3639"/>
    </row>
    <row r="3640" spans="4:4">
      <c r="D3640"/>
    </row>
    <row r="3641" spans="4:4">
      <c r="D3641"/>
    </row>
    <row r="3642" spans="4:4">
      <c r="D3642"/>
    </row>
    <row r="3643" spans="4:4">
      <c r="D3643"/>
    </row>
    <row r="3644" spans="4:4">
      <c r="D3644"/>
    </row>
    <row r="3645" spans="4:4">
      <c r="D3645"/>
    </row>
    <row r="3646" spans="4:4">
      <c r="D3646"/>
    </row>
    <row r="3647" spans="4:4">
      <c r="D3647"/>
    </row>
    <row r="3648" spans="4:4">
      <c r="D3648"/>
    </row>
    <row r="3649" spans="4:4">
      <c r="D3649"/>
    </row>
    <row r="3650" spans="4:4">
      <c r="D3650"/>
    </row>
    <row r="3651" spans="4:4">
      <c r="D3651"/>
    </row>
    <row r="3652" spans="4:4">
      <c r="D3652"/>
    </row>
    <row r="3653" spans="4:4">
      <c r="D3653"/>
    </row>
    <row r="3654" spans="4:4">
      <c r="D3654"/>
    </row>
    <row r="3655" spans="4:4">
      <c r="D3655"/>
    </row>
    <row r="3656" spans="4:4">
      <c r="D3656"/>
    </row>
    <row r="3657" spans="4:4">
      <c r="D3657"/>
    </row>
    <row r="3658" spans="4:4">
      <c r="D3658"/>
    </row>
    <row r="3659" spans="4:4">
      <c r="D3659"/>
    </row>
    <row r="3660" spans="4:4">
      <c r="D3660"/>
    </row>
    <row r="3661" spans="4:4">
      <c r="D3661"/>
    </row>
    <row r="3662" spans="4:4">
      <c r="D3662"/>
    </row>
    <row r="3663" spans="4:4">
      <c r="D3663"/>
    </row>
    <row r="3664" spans="4:4">
      <c r="D3664"/>
    </row>
    <row r="3665" spans="4:4">
      <c r="D3665"/>
    </row>
    <row r="3666" spans="4:4">
      <c r="D3666"/>
    </row>
    <row r="3667" spans="4:4">
      <c r="D3667"/>
    </row>
    <row r="3668" spans="4:4">
      <c r="D3668"/>
    </row>
    <row r="3669" spans="4:4">
      <c r="D3669"/>
    </row>
    <row r="3670" spans="4:4">
      <c r="D3670"/>
    </row>
    <row r="3671" spans="4:4">
      <c r="D3671"/>
    </row>
    <row r="3672" spans="4:4">
      <c r="D3672"/>
    </row>
    <row r="3673" spans="4:4">
      <c r="D3673"/>
    </row>
    <row r="3674" spans="4:4">
      <c r="D3674"/>
    </row>
    <row r="3675" spans="4:4">
      <c r="D3675"/>
    </row>
    <row r="3676" spans="4:4">
      <c r="D3676"/>
    </row>
    <row r="3677" spans="4:4">
      <c r="D3677"/>
    </row>
    <row r="3678" spans="4:4">
      <c r="D3678"/>
    </row>
    <row r="3679" spans="4:4">
      <c r="D3679"/>
    </row>
    <row r="3680" spans="4:4">
      <c r="D3680"/>
    </row>
    <row r="3681" spans="4:4">
      <c r="D3681"/>
    </row>
    <row r="3682" spans="4:4">
      <c r="D3682"/>
    </row>
    <row r="3683" spans="4:4">
      <c r="D3683"/>
    </row>
    <row r="3684" spans="4:4">
      <c r="D3684"/>
    </row>
    <row r="3685" spans="4:4">
      <c r="D3685"/>
    </row>
    <row r="3686" spans="4:4">
      <c r="D3686"/>
    </row>
    <row r="3687" spans="4:4">
      <c r="D3687"/>
    </row>
    <row r="3688" spans="4:4">
      <c r="D3688"/>
    </row>
    <row r="3689" spans="4:4">
      <c r="D3689"/>
    </row>
    <row r="3690" spans="4:4">
      <c r="D3690"/>
    </row>
    <row r="3691" spans="4:4">
      <c r="D3691"/>
    </row>
    <row r="3692" spans="4:4">
      <c r="D3692"/>
    </row>
    <row r="3693" spans="4:4">
      <c r="D3693"/>
    </row>
    <row r="3694" spans="4:4">
      <c r="D3694"/>
    </row>
    <row r="3695" spans="4:4">
      <c r="D3695"/>
    </row>
    <row r="3696" spans="4:4">
      <c r="D3696"/>
    </row>
    <row r="3697" spans="4:4">
      <c r="D3697"/>
    </row>
    <row r="3698" spans="4:4">
      <c r="D3698"/>
    </row>
    <row r="3699" spans="4:4">
      <c r="D3699"/>
    </row>
    <row r="3700" spans="4:4">
      <c r="D3700"/>
    </row>
    <row r="3701" spans="4:4">
      <c r="D3701"/>
    </row>
    <row r="3702" spans="4:4">
      <c r="D3702"/>
    </row>
    <row r="3703" spans="4:4">
      <c r="D3703"/>
    </row>
    <row r="3704" spans="4:4">
      <c r="D3704"/>
    </row>
    <row r="3705" spans="4:4">
      <c r="D3705"/>
    </row>
    <row r="3706" spans="4:4">
      <c r="D3706"/>
    </row>
    <row r="3707" spans="4:4">
      <c r="D3707"/>
    </row>
    <row r="3708" spans="4:4">
      <c r="D3708"/>
    </row>
    <row r="3709" spans="4:4">
      <c r="D3709"/>
    </row>
    <row r="3710" spans="4:4">
      <c r="D3710"/>
    </row>
    <row r="3711" spans="4:4">
      <c r="D3711"/>
    </row>
    <row r="3712" spans="4:4">
      <c r="D3712"/>
    </row>
    <row r="3713" spans="4:4">
      <c r="D3713"/>
    </row>
    <row r="3714" spans="4:4">
      <c r="D3714"/>
    </row>
    <row r="3715" spans="4:4">
      <c r="D3715"/>
    </row>
    <row r="3716" spans="4:4">
      <c r="D3716"/>
    </row>
    <row r="3717" spans="4:4">
      <c r="D3717"/>
    </row>
    <row r="3718" spans="4:4">
      <c r="D3718"/>
    </row>
    <row r="3719" spans="4:4">
      <c r="D3719"/>
    </row>
    <row r="3720" spans="4:4">
      <c r="D3720"/>
    </row>
    <row r="3721" spans="4:4">
      <c r="D3721"/>
    </row>
    <row r="3722" spans="4:4">
      <c r="D3722"/>
    </row>
    <row r="3723" spans="4:4">
      <c r="D3723"/>
    </row>
    <row r="3724" spans="4:4">
      <c r="D3724"/>
    </row>
    <row r="3725" spans="4:4">
      <c r="D3725"/>
    </row>
    <row r="3726" spans="4:4">
      <c r="D3726"/>
    </row>
    <row r="3727" spans="4:4">
      <c r="D3727"/>
    </row>
    <row r="3728" spans="4:4">
      <c r="D3728"/>
    </row>
    <row r="3729" spans="4:4">
      <c r="D3729"/>
    </row>
    <row r="3730" spans="4:4">
      <c r="D3730"/>
    </row>
    <row r="3731" spans="4:4">
      <c r="D3731"/>
    </row>
    <row r="3732" spans="4:4">
      <c r="D3732"/>
    </row>
    <row r="3733" spans="4:4">
      <c r="D3733"/>
    </row>
    <row r="3734" spans="4:4">
      <c r="D3734"/>
    </row>
    <row r="3735" spans="4:4">
      <c r="D3735"/>
    </row>
    <row r="3736" spans="4:4">
      <c r="D3736"/>
    </row>
    <row r="3737" spans="4:4">
      <c r="D3737"/>
    </row>
    <row r="3738" spans="4:4">
      <c r="D3738"/>
    </row>
    <row r="3739" spans="4:4">
      <c r="D3739"/>
    </row>
    <row r="3740" spans="4:4">
      <c r="D3740"/>
    </row>
    <row r="3741" spans="4:4">
      <c r="D3741"/>
    </row>
    <row r="3742" spans="4:4">
      <c r="D3742"/>
    </row>
    <row r="3743" spans="4:4">
      <c r="D3743"/>
    </row>
    <row r="3744" spans="4:4">
      <c r="D3744"/>
    </row>
    <row r="3745" spans="4:4">
      <c r="D3745"/>
    </row>
    <row r="3746" spans="4:4">
      <c r="D3746"/>
    </row>
    <row r="3747" spans="4:4">
      <c r="D3747"/>
    </row>
    <row r="3748" spans="4:4">
      <c r="D3748"/>
    </row>
    <row r="3749" spans="4:4">
      <c r="D3749"/>
    </row>
    <row r="3750" spans="4:4">
      <c r="D3750"/>
    </row>
    <row r="3751" spans="4:4">
      <c r="D3751"/>
    </row>
    <row r="3752" spans="4:4">
      <c r="D3752"/>
    </row>
    <row r="3753" spans="4:4">
      <c r="D3753"/>
    </row>
    <row r="3754" spans="4:4">
      <c r="D3754"/>
    </row>
    <row r="3755" spans="4:4">
      <c r="D3755"/>
    </row>
    <row r="3756" spans="4:4">
      <c r="D3756"/>
    </row>
    <row r="3757" spans="4:4">
      <c r="D3757"/>
    </row>
    <row r="3758" spans="4:4">
      <c r="D3758"/>
    </row>
    <row r="3759" spans="4:4">
      <c r="D3759"/>
    </row>
    <row r="3760" spans="4:4">
      <c r="D3760"/>
    </row>
    <row r="3761" spans="4:4">
      <c r="D3761"/>
    </row>
    <row r="3762" spans="4:4">
      <c r="D3762"/>
    </row>
    <row r="3763" spans="4:4">
      <c r="D3763"/>
    </row>
    <row r="3764" spans="4:4">
      <c r="D3764"/>
    </row>
    <row r="3765" spans="4:4">
      <c r="D3765"/>
    </row>
    <row r="3766" spans="4:4">
      <c r="D3766"/>
    </row>
    <row r="3767" spans="4:4">
      <c r="D3767"/>
    </row>
    <row r="3768" spans="4:4">
      <c r="D3768"/>
    </row>
    <row r="3769" spans="4:4">
      <c r="D3769"/>
    </row>
    <row r="3770" spans="4:4">
      <c r="D3770"/>
    </row>
    <row r="3771" spans="4:4">
      <c r="D3771"/>
    </row>
    <row r="3772" spans="4:4">
      <c r="D3772"/>
    </row>
    <row r="3773" spans="4:4">
      <c r="D3773"/>
    </row>
    <row r="3774" spans="4:4">
      <c r="D3774"/>
    </row>
    <row r="3775" spans="4:4">
      <c r="D3775"/>
    </row>
    <row r="3776" spans="4:4">
      <c r="D3776"/>
    </row>
    <row r="3777" spans="4:4">
      <c r="D3777"/>
    </row>
    <row r="3778" spans="4:4">
      <c r="D3778"/>
    </row>
    <row r="3779" spans="4:4">
      <c r="D3779"/>
    </row>
    <row r="3780" spans="4:4">
      <c r="D3780"/>
    </row>
    <row r="3781" spans="4:4">
      <c r="D3781"/>
    </row>
    <row r="3782" spans="4:4">
      <c r="D3782"/>
    </row>
    <row r="3783" spans="4:4">
      <c r="D3783"/>
    </row>
    <row r="3784" spans="4:4">
      <c r="D3784"/>
    </row>
    <row r="3785" spans="4:4">
      <c r="D3785"/>
    </row>
    <row r="3786" spans="4:4">
      <c r="D3786"/>
    </row>
    <row r="3787" spans="4:4">
      <c r="D3787"/>
    </row>
    <row r="3788" spans="4:4">
      <c r="D3788"/>
    </row>
    <row r="3789" spans="4:4">
      <c r="D3789"/>
    </row>
    <row r="3790" spans="4:4">
      <c r="D3790"/>
    </row>
    <row r="3791" spans="4:4">
      <c r="D3791"/>
    </row>
    <row r="3792" spans="4:4">
      <c r="D3792"/>
    </row>
    <row r="3793" spans="4:4">
      <c r="D3793"/>
    </row>
    <row r="3794" spans="4:4">
      <c r="D3794"/>
    </row>
    <row r="3795" spans="4:4">
      <c r="D3795"/>
    </row>
    <row r="3796" spans="4:4">
      <c r="D3796"/>
    </row>
    <row r="3797" spans="4:4">
      <c r="D3797"/>
    </row>
    <row r="3798" spans="4:4">
      <c r="D3798"/>
    </row>
    <row r="3799" spans="4:4">
      <c r="D3799"/>
    </row>
    <row r="3800" spans="4:4">
      <c r="D3800"/>
    </row>
    <row r="3801" spans="4:4">
      <c r="D3801"/>
    </row>
    <row r="3802" spans="4:4">
      <c r="D3802"/>
    </row>
    <row r="3803" spans="4:4">
      <c r="D3803"/>
    </row>
    <row r="3804" spans="4:4">
      <c r="D3804"/>
    </row>
    <row r="3805" spans="4:4">
      <c r="D3805"/>
    </row>
    <row r="3806" spans="4:4">
      <c r="D3806"/>
    </row>
    <row r="3807" spans="4:4">
      <c r="D3807"/>
    </row>
    <row r="3808" spans="4:4">
      <c r="D3808"/>
    </row>
    <row r="3809" spans="4:4">
      <c r="D3809"/>
    </row>
    <row r="3810" spans="4:4">
      <c r="D3810"/>
    </row>
    <row r="3811" spans="4:4">
      <c r="D3811"/>
    </row>
    <row r="3812" spans="4:4">
      <c r="D3812"/>
    </row>
    <row r="3813" spans="4:4">
      <c r="D3813"/>
    </row>
    <row r="3814" spans="4:4">
      <c r="D3814"/>
    </row>
    <row r="3815" spans="4:4">
      <c r="D3815"/>
    </row>
    <row r="3816" spans="4:4">
      <c r="D3816"/>
    </row>
    <row r="3817" spans="4:4">
      <c r="D3817"/>
    </row>
    <row r="3818" spans="4:4">
      <c r="D3818"/>
    </row>
    <row r="3819" spans="4:4">
      <c r="D3819"/>
    </row>
    <row r="3820" spans="4:4">
      <c r="D3820"/>
    </row>
    <row r="3821" spans="4:4">
      <c r="D3821"/>
    </row>
    <row r="3822" spans="4:4">
      <c r="D3822"/>
    </row>
    <row r="3823" spans="4:4">
      <c r="D3823"/>
    </row>
    <row r="3824" spans="4:4">
      <c r="D3824"/>
    </row>
    <row r="3825" spans="4:4">
      <c r="D3825"/>
    </row>
    <row r="3826" spans="4:4">
      <c r="D3826"/>
    </row>
    <row r="3827" spans="4:4">
      <c r="D3827"/>
    </row>
    <row r="3828" spans="4:4">
      <c r="D3828"/>
    </row>
    <row r="3829" spans="4:4">
      <c r="D3829"/>
    </row>
    <row r="3830" spans="4:4">
      <c r="D3830"/>
    </row>
    <row r="3831" spans="4:4">
      <c r="D3831"/>
    </row>
    <row r="3832" spans="4:4">
      <c r="D3832"/>
    </row>
    <row r="3833" spans="4:4">
      <c r="D3833"/>
    </row>
    <row r="3834" spans="4:4">
      <c r="D3834"/>
    </row>
    <row r="3835" spans="4:4">
      <c r="D3835"/>
    </row>
    <row r="3836" spans="4:4">
      <c r="D3836"/>
    </row>
    <row r="3837" spans="4:4">
      <c r="D3837"/>
    </row>
    <row r="3838" spans="4:4">
      <c r="D3838"/>
    </row>
    <row r="3839" spans="4:4">
      <c r="D3839"/>
    </row>
    <row r="3840" spans="4:4">
      <c r="D3840"/>
    </row>
    <row r="3841" spans="4:4">
      <c r="D3841"/>
    </row>
    <row r="3842" spans="4:4">
      <c r="D3842"/>
    </row>
    <row r="3843" spans="4:4">
      <c r="D3843"/>
    </row>
    <row r="3844" spans="4:4">
      <c r="D3844"/>
    </row>
    <row r="3845" spans="4:4">
      <c r="D3845"/>
    </row>
    <row r="3846" spans="4:4">
      <c r="D3846"/>
    </row>
    <row r="3847" spans="4:4">
      <c r="D3847"/>
    </row>
    <row r="3848" spans="4:4">
      <c r="D3848"/>
    </row>
    <row r="3849" spans="4:4">
      <c r="D3849"/>
    </row>
    <row r="3850" spans="4:4">
      <c r="D3850"/>
    </row>
    <row r="3851" spans="4:4">
      <c r="D3851"/>
    </row>
    <row r="3852" spans="4:4">
      <c r="D3852"/>
    </row>
    <row r="3853" spans="4:4">
      <c r="D3853"/>
    </row>
    <row r="3854" spans="4:4">
      <c r="D3854"/>
    </row>
    <row r="3855" spans="4:4">
      <c r="D3855"/>
    </row>
    <row r="3856" spans="4:4">
      <c r="D3856"/>
    </row>
    <row r="3857" spans="4:4">
      <c r="D3857"/>
    </row>
    <row r="3858" spans="4:4">
      <c r="D3858"/>
    </row>
    <row r="3859" spans="4:4">
      <c r="D3859"/>
    </row>
    <row r="3860" spans="4:4">
      <c r="D3860"/>
    </row>
    <row r="3861" spans="4:4">
      <c r="D3861"/>
    </row>
    <row r="3862" spans="4:4">
      <c r="D3862"/>
    </row>
    <row r="3863" spans="4:4">
      <c r="D3863"/>
    </row>
    <row r="3864" spans="4:4">
      <c r="D3864"/>
    </row>
    <row r="3865" spans="4:4">
      <c r="D3865"/>
    </row>
    <row r="3866" spans="4:4">
      <c r="D3866"/>
    </row>
    <row r="3867" spans="4:4">
      <c r="D3867"/>
    </row>
    <row r="3868" spans="4:4">
      <c r="D3868"/>
    </row>
    <row r="3869" spans="4:4">
      <c r="D3869"/>
    </row>
    <row r="3870" spans="4:4">
      <c r="D3870"/>
    </row>
    <row r="3871" spans="4:4">
      <c r="D3871"/>
    </row>
    <row r="3872" spans="4:4">
      <c r="D3872"/>
    </row>
    <row r="3873" spans="4:4">
      <c r="D3873"/>
    </row>
    <row r="3874" spans="4:4">
      <c r="D3874"/>
    </row>
    <row r="3875" spans="4:4">
      <c r="D3875"/>
    </row>
    <row r="3876" spans="4:4">
      <c r="D3876"/>
    </row>
    <row r="3877" spans="4:4">
      <c r="D3877"/>
    </row>
    <row r="3878" spans="4:4">
      <c r="D3878"/>
    </row>
    <row r="3879" spans="4:4">
      <c r="D3879"/>
    </row>
    <row r="3880" spans="4:4">
      <c r="D3880"/>
    </row>
    <row r="3881" spans="4:4">
      <c r="D3881"/>
    </row>
    <row r="3882" spans="4:4">
      <c r="D3882"/>
    </row>
    <row r="3883" spans="4:4">
      <c r="D3883"/>
    </row>
    <row r="3884" spans="4:4">
      <c r="D3884"/>
    </row>
    <row r="3885" spans="4:4">
      <c r="D3885"/>
    </row>
    <row r="3886" spans="4:4">
      <c r="D3886"/>
    </row>
    <row r="3887" spans="4:4">
      <c r="D3887"/>
    </row>
    <row r="3888" spans="4:4">
      <c r="D3888"/>
    </row>
    <row r="3889" spans="4:4">
      <c r="D3889"/>
    </row>
    <row r="3890" spans="4:4">
      <c r="D3890"/>
    </row>
    <row r="3891" spans="4:4">
      <c r="D3891"/>
    </row>
    <row r="3892" spans="4:4">
      <c r="D3892"/>
    </row>
    <row r="3893" spans="4:4">
      <c r="D3893"/>
    </row>
    <row r="3894" spans="4:4">
      <c r="D3894"/>
    </row>
    <row r="3895" spans="4:4">
      <c r="D3895"/>
    </row>
    <row r="3896" spans="4:4">
      <c r="D3896"/>
    </row>
    <row r="3897" spans="4:4">
      <c r="D3897"/>
    </row>
    <row r="3898" spans="4:4">
      <c r="D3898"/>
    </row>
    <row r="3899" spans="4:4">
      <c r="D3899"/>
    </row>
    <row r="3900" spans="4:4">
      <c r="D3900"/>
    </row>
    <row r="3901" spans="4:4">
      <c r="D3901"/>
    </row>
    <row r="3902" spans="4:4">
      <c r="D3902"/>
    </row>
    <row r="3903" spans="4:4">
      <c r="D3903"/>
    </row>
    <row r="3904" spans="4:4">
      <c r="D3904"/>
    </row>
    <row r="3905" spans="4:4">
      <c r="D3905"/>
    </row>
    <row r="3906" spans="4:4">
      <c r="D3906"/>
    </row>
    <row r="3907" spans="4:4">
      <c r="D3907"/>
    </row>
    <row r="3908" spans="4:4">
      <c r="D3908"/>
    </row>
    <row r="3909" spans="4:4">
      <c r="D3909"/>
    </row>
    <row r="3910" spans="4:4">
      <c r="D3910"/>
    </row>
    <row r="3911" spans="4:4">
      <c r="D3911"/>
    </row>
    <row r="3912" spans="4:4">
      <c r="D3912"/>
    </row>
    <row r="3913" spans="4:4">
      <c r="D3913"/>
    </row>
    <row r="3914" spans="4:4">
      <c r="D3914"/>
    </row>
    <row r="3915" spans="4:4">
      <c r="D3915"/>
    </row>
    <row r="3916" spans="4:4">
      <c r="D3916"/>
    </row>
    <row r="3917" spans="4:4">
      <c r="D3917"/>
    </row>
    <row r="3918" spans="4:4">
      <c r="D3918"/>
    </row>
    <row r="3919" spans="4:4">
      <c r="D3919"/>
    </row>
    <row r="3920" spans="4:4">
      <c r="D3920"/>
    </row>
    <row r="3921" spans="4:4">
      <c r="D3921"/>
    </row>
    <row r="3922" spans="4:4">
      <c r="D3922"/>
    </row>
    <row r="3923" spans="4:4">
      <c r="D3923"/>
    </row>
    <row r="3924" spans="4:4">
      <c r="D3924"/>
    </row>
    <row r="3925" spans="4:4">
      <c r="D3925"/>
    </row>
    <row r="3926" spans="4:4">
      <c r="D3926"/>
    </row>
    <row r="3927" spans="4:4">
      <c r="D3927"/>
    </row>
    <row r="3928" spans="4:4">
      <c r="D3928"/>
    </row>
    <row r="3929" spans="4:4">
      <c r="D3929"/>
    </row>
    <row r="3930" spans="4:4">
      <c r="D3930"/>
    </row>
    <row r="3931" spans="4:4">
      <c r="D3931"/>
    </row>
    <row r="3932" spans="4:4">
      <c r="D3932"/>
    </row>
    <row r="3933" spans="4:4">
      <c r="D3933"/>
    </row>
    <row r="3934" spans="4:4">
      <c r="D3934"/>
    </row>
    <row r="3935" spans="4:4">
      <c r="D3935"/>
    </row>
    <row r="3936" spans="4:4">
      <c r="D3936"/>
    </row>
    <row r="3937" spans="4:4">
      <c r="D3937"/>
    </row>
    <row r="3938" spans="4:4">
      <c r="D3938"/>
    </row>
    <row r="3939" spans="4:4">
      <c r="D3939"/>
    </row>
    <row r="3940" spans="4:4">
      <c r="D3940"/>
    </row>
    <row r="3941" spans="4:4">
      <c r="D3941"/>
    </row>
    <row r="3942" spans="4:4">
      <c r="D3942"/>
    </row>
    <row r="3943" spans="4:4">
      <c r="D3943"/>
    </row>
    <row r="3944" spans="4:4">
      <c r="D3944"/>
    </row>
    <row r="3945" spans="4:4">
      <c r="D3945"/>
    </row>
    <row r="3946" spans="4:4">
      <c r="D3946"/>
    </row>
    <row r="3947" spans="4:4">
      <c r="D3947"/>
    </row>
    <row r="3948" spans="4:4">
      <c r="D3948"/>
    </row>
    <row r="3949" spans="4:4">
      <c r="D3949"/>
    </row>
    <row r="3950" spans="4:4">
      <c r="D3950"/>
    </row>
    <row r="3951" spans="4:4">
      <c r="D3951"/>
    </row>
    <row r="3952" spans="4:4">
      <c r="D3952"/>
    </row>
    <row r="3953" spans="4:4">
      <c r="D3953"/>
    </row>
    <row r="3954" spans="4:4">
      <c r="D3954"/>
    </row>
    <row r="3955" spans="4:4">
      <c r="D3955"/>
    </row>
    <row r="3956" spans="4:4">
      <c r="D3956"/>
    </row>
    <row r="3957" spans="4:4">
      <c r="D3957"/>
    </row>
    <row r="3958" spans="4:4">
      <c r="D3958"/>
    </row>
    <row r="3959" spans="4:4">
      <c r="D3959"/>
    </row>
    <row r="3960" spans="4:4">
      <c r="D3960"/>
    </row>
    <row r="3961" spans="4:4">
      <c r="D3961"/>
    </row>
    <row r="3962" spans="4:4">
      <c r="D3962"/>
    </row>
    <row r="3963" spans="4:4">
      <c r="D3963"/>
    </row>
    <row r="3964" spans="4:4">
      <c r="D3964"/>
    </row>
    <row r="3965" spans="4:4">
      <c r="D3965"/>
    </row>
    <row r="3966" spans="4:4">
      <c r="D3966"/>
    </row>
    <row r="3967" spans="4:4">
      <c r="D3967"/>
    </row>
    <row r="3968" spans="4:4">
      <c r="D3968"/>
    </row>
    <row r="3969" spans="4:4">
      <c r="D3969"/>
    </row>
    <row r="3970" spans="4:4">
      <c r="D3970"/>
    </row>
    <row r="3971" spans="4:4">
      <c r="D3971"/>
    </row>
    <row r="3972" spans="4:4">
      <c r="D3972"/>
    </row>
    <row r="3973" spans="4:4">
      <c r="D3973"/>
    </row>
    <row r="3974" spans="4:4">
      <c r="D3974"/>
    </row>
    <row r="3975" spans="4:4">
      <c r="D3975"/>
    </row>
    <row r="3976" spans="4:4">
      <c r="D3976"/>
    </row>
    <row r="3977" spans="4:4">
      <c r="D3977"/>
    </row>
    <row r="3978" spans="4:4">
      <c r="D3978"/>
    </row>
    <row r="3979" spans="4:4">
      <c r="D3979"/>
    </row>
    <row r="3980" spans="4:4">
      <c r="D3980"/>
    </row>
    <row r="3981" spans="4:4">
      <c r="D3981"/>
    </row>
    <row r="3982" spans="4:4">
      <c r="D3982"/>
    </row>
    <row r="3983" spans="4:4">
      <c r="D3983"/>
    </row>
    <row r="3984" spans="4:4">
      <c r="D3984"/>
    </row>
    <row r="3985" spans="4:4">
      <c r="D3985"/>
    </row>
    <row r="3986" spans="4:4">
      <c r="D3986"/>
    </row>
    <row r="3987" spans="4:4">
      <c r="D3987"/>
    </row>
    <row r="3988" spans="4:4">
      <c r="D3988"/>
    </row>
    <row r="3989" spans="4:4">
      <c r="D3989"/>
    </row>
    <row r="3990" spans="4:4">
      <c r="D3990"/>
    </row>
    <row r="3991" spans="4:4">
      <c r="D3991"/>
    </row>
    <row r="3992" spans="4:4">
      <c r="D3992"/>
    </row>
    <row r="3993" spans="4:4">
      <c r="D3993"/>
    </row>
    <row r="3994" spans="4:4">
      <c r="D3994"/>
    </row>
    <row r="3995" spans="4:4">
      <c r="D3995"/>
    </row>
    <row r="3996" spans="4:4">
      <c r="D3996"/>
    </row>
    <row r="3997" spans="4:4">
      <c r="D3997"/>
    </row>
    <row r="3998" spans="4:4">
      <c r="D3998"/>
    </row>
    <row r="3999" spans="4:4">
      <c r="D3999"/>
    </row>
    <row r="4000" spans="4:4">
      <c r="D4000"/>
    </row>
    <row r="4001" spans="4:4">
      <c r="D4001"/>
    </row>
    <row r="4002" spans="4:4">
      <c r="D4002"/>
    </row>
    <row r="4003" spans="4:4">
      <c r="D4003"/>
    </row>
    <row r="4004" spans="4:4">
      <c r="D4004"/>
    </row>
    <row r="4005" spans="4:4">
      <c r="D4005"/>
    </row>
    <row r="4006" spans="4:4">
      <c r="D4006"/>
    </row>
    <row r="4007" spans="4:4">
      <c r="D4007"/>
    </row>
    <row r="4008" spans="4:4">
      <c r="D4008"/>
    </row>
    <row r="4009" spans="4:4">
      <c r="D4009"/>
    </row>
    <row r="4010" spans="4:4">
      <c r="D4010"/>
    </row>
    <row r="4011" spans="4:4">
      <c r="D4011"/>
    </row>
    <row r="4012" spans="4:4">
      <c r="D4012"/>
    </row>
    <row r="4013" spans="4:4">
      <c r="D4013"/>
    </row>
    <row r="4014" spans="4:4">
      <c r="D4014"/>
    </row>
    <row r="4015" spans="4:4">
      <c r="D4015"/>
    </row>
    <row r="4016" spans="4:4">
      <c r="D4016"/>
    </row>
    <row r="4017" spans="4:4">
      <c r="D4017"/>
    </row>
    <row r="4018" spans="4:4">
      <c r="D4018"/>
    </row>
    <row r="4019" spans="4:4">
      <c r="D4019"/>
    </row>
    <row r="4020" spans="4:4">
      <c r="D4020"/>
    </row>
    <row r="4021" spans="4:4">
      <c r="D4021"/>
    </row>
    <row r="4022" spans="4:4">
      <c r="D4022"/>
    </row>
    <row r="4023" spans="4:4">
      <c r="D4023"/>
    </row>
    <row r="4024" spans="4:4">
      <c r="D4024"/>
    </row>
    <row r="4025" spans="4:4">
      <c r="D4025"/>
    </row>
    <row r="4026" spans="4:4">
      <c r="D4026"/>
    </row>
    <row r="4027" spans="4:4">
      <c r="D4027"/>
    </row>
    <row r="4028" spans="4:4">
      <c r="D4028"/>
    </row>
    <row r="4029" spans="4:4">
      <c r="D4029"/>
    </row>
    <row r="4030" spans="4:4">
      <c r="D4030"/>
    </row>
    <row r="4031" spans="4:4">
      <c r="D4031"/>
    </row>
    <row r="4032" spans="4:4">
      <c r="D4032"/>
    </row>
    <row r="4033" spans="4:4">
      <c r="D4033"/>
    </row>
    <row r="4034" spans="4:4">
      <c r="D4034"/>
    </row>
    <row r="4035" spans="4:4">
      <c r="D4035"/>
    </row>
    <row r="4036" spans="4:4">
      <c r="D4036"/>
    </row>
    <row r="4037" spans="4:4">
      <c r="D4037"/>
    </row>
    <row r="4038" spans="4:4">
      <c r="D4038"/>
    </row>
    <row r="4039" spans="4:4">
      <c r="D4039"/>
    </row>
    <row r="4040" spans="4:4">
      <c r="D4040"/>
    </row>
    <row r="4041" spans="4:4">
      <c r="D4041"/>
    </row>
    <row r="4042" spans="4:4">
      <c r="D4042"/>
    </row>
    <row r="4043" spans="4:4">
      <c r="D4043"/>
    </row>
    <row r="4044" spans="4:4">
      <c r="D4044"/>
    </row>
    <row r="4045" spans="4:4">
      <c r="D4045"/>
    </row>
    <row r="4046" spans="4:4">
      <c r="D4046"/>
    </row>
    <row r="4047" spans="4:4">
      <c r="D4047"/>
    </row>
    <row r="4048" spans="4:4">
      <c r="D4048"/>
    </row>
    <row r="4049" spans="4:4">
      <c r="D4049"/>
    </row>
    <row r="4050" spans="4:4">
      <c r="D4050"/>
    </row>
    <row r="4051" spans="4:4">
      <c r="D4051"/>
    </row>
    <row r="4052" spans="4:4">
      <c r="D4052"/>
    </row>
    <row r="4053" spans="4:4">
      <c r="D4053"/>
    </row>
    <row r="4054" spans="4:4">
      <c r="D4054"/>
    </row>
    <row r="4055" spans="4:4">
      <c r="D4055"/>
    </row>
    <row r="4056" spans="4:4">
      <c r="D4056"/>
    </row>
    <row r="4057" spans="4:4">
      <c r="D4057"/>
    </row>
    <row r="4058" spans="4:4">
      <c r="D4058"/>
    </row>
    <row r="4059" spans="4:4">
      <c r="D4059"/>
    </row>
    <row r="4060" spans="4:4">
      <c r="D4060"/>
    </row>
    <row r="4061" spans="4:4">
      <c r="D4061"/>
    </row>
    <row r="4062" spans="4:4">
      <c r="D4062"/>
    </row>
    <row r="4063" spans="4:4">
      <c r="D4063"/>
    </row>
    <row r="4064" spans="4:4">
      <c r="D4064"/>
    </row>
    <row r="4065" spans="4:4">
      <c r="D4065"/>
    </row>
    <row r="4066" spans="4:4">
      <c r="D4066"/>
    </row>
    <row r="4067" spans="4:4">
      <c r="D4067"/>
    </row>
    <row r="4068" spans="4:4">
      <c r="D4068"/>
    </row>
    <row r="4069" spans="4:4">
      <c r="D4069"/>
    </row>
    <row r="4070" spans="4:4">
      <c r="D4070"/>
    </row>
    <row r="4071" spans="4:4">
      <c r="D4071"/>
    </row>
    <row r="4072" spans="4:4">
      <c r="D4072"/>
    </row>
    <row r="4073" spans="4:4">
      <c r="D4073"/>
    </row>
    <row r="4074" spans="4:4">
      <c r="D4074"/>
    </row>
    <row r="4075" spans="4:4">
      <c r="D4075"/>
    </row>
    <row r="4076" spans="4:4">
      <c r="D4076"/>
    </row>
    <row r="4077" spans="4:4">
      <c r="D4077"/>
    </row>
    <row r="4078" spans="4:4">
      <c r="D4078"/>
    </row>
    <row r="4079" spans="4:4">
      <c r="D4079"/>
    </row>
    <row r="4080" spans="4:4">
      <c r="D4080"/>
    </row>
    <row r="4081" spans="4:4">
      <c r="D4081"/>
    </row>
    <row r="4082" spans="4:4">
      <c r="D4082"/>
    </row>
    <row r="4083" spans="4:4">
      <c r="D4083"/>
    </row>
    <row r="4084" spans="4:4">
      <c r="D4084"/>
    </row>
    <row r="4085" spans="4:4">
      <c r="D4085"/>
    </row>
    <row r="4086" spans="4:4">
      <c r="D4086"/>
    </row>
    <row r="4087" spans="4:4">
      <c r="D4087"/>
    </row>
    <row r="4088" spans="4:4">
      <c r="D4088"/>
    </row>
    <row r="4089" spans="4:4">
      <c r="D4089"/>
    </row>
    <row r="4090" spans="4:4">
      <c r="D4090"/>
    </row>
    <row r="4091" spans="4:4">
      <c r="D4091"/>
    </row>
    <row r="4092" spans="4:4">
      <c r="D4092"/>
    </row>
    <row r="4093" spans="4:4">
      <c r="D4093"/>
    </row>
    <row r="4094" spans="4:4">
      <c r="D4094"/>
    </row>
    <row r="4095" spans="4:4">
      <c r="D4095"/>
    </row>
    <row r="4096" spans="4:4">
      <c r="D4096"/>
    </row>
    <row r="4097" spans="4:4">
      <c r="D4097"/>
    </row>
    <row r="4098" spans="4:4">
      <c r="D4098"/>
    </row>
    <row r="4099" spans="4:4">
      <c r="D4099"/>
    </row>
    <row r="4100" spans="4:4">
      <c r="D4100"/>
    </row>
    <row r="4101" spans="4:4">
      <c r="D4101"/>
    </row>
    <row r="4102" spans="4:4">
      <c r="D4102"/>
    </row>
    <row r="4103" spans="4:4">
      <c r="D4103"/>
    </row>
    <row r="4104" spans="4:4">
      <c r="D4104"/>
    </row>
    <row r="4105" spans="4:4">
      <c r="D4105"/>
    </row>
    <row r="4106" spans="4:4">
      <c r="D4106"/>
    </row>
    <row r="4107" spans="4:4">
      <c r="D4107"/>
    </row>
    <row r="4108" spans="4:4">
      <c r="D4108"/>
    </row>
    <row r="4109" spans="4:4">
      <c r="D4109"/>
    </row>
    <row r="4110" spans="4:4">
      <c r="D4110"/>
    </row>
    <row r="4111" spans="4:4">
      <c r="D4111"/>
    </row>
    <row r="4112" spans="4:4">
      <c r="D4112"/>
    </row>
    <row r="4113" spans="4:4">
      <c r="D4113"/>
    </row>
    <row r="4114" spans="4:4">
      <c r="D4114"/>
    </row>
    <row r="4115" spans="4:4">
      <c r="D4115"/>
    </row>
    <row r="4116" spans="4:4">
      <c r="D4116"/>
    </row>
    <row r="4117" spans="4:4">
      <c r="D4117"/>
    </row>
    <row r="4118" spans="4:4">
      <c r="D4118"/>
    </row>
    <row r="4119" spans="4:4">
      <c r="D4119"/>
    </row>
    <row r="4120" spans="4:4">
      <c r="D4120"/>
    </row>
    <row r="4121" spans="4:4">
      <c r="D4121"/>
    </row>
    <row r="4122" spans="4:4">
      <c r="D4122"/>
    </row>
    <row r="4123" spans="4:4">
      <c r="D4123"/>
    </row>
    <row r="4124" spans="4:4">
      <c r="D4124"/>
    </row>
    <row r="4125" spans="4:4">
      <c r="D4125"/>
    </row>
    <row r="4126" spans="4:4">
      <c r="D4126"/>
    </row>
    <row r="4127" spans="4:4">
      <c r="D4127"/>
    </row>
    <row r="4128" spans="4:4">
      <c r="D4128"/>
    </row>
    <row r="4129" spans="4:4">
      <c r="D4129"/>
    </row>
    <row r="4130" spans="4:4">
      <c r="D4130"/>
    </row>
    <row r="4131" spans="4:4">
      <c r="D4131"/>
    </row>
    <row r="4132" spans="4:4">
      <c r="D4132"/>
    </row>
    <row r="4133" spans="4:4">
      <c r="D4133"/>
    </row>
    <row r="4134" spans="4:4">
      <c r="D4134"/>
    </row>
    <row r="4135" spans="4:4">
      <c r="D4135"/>
    </row>
    <row r="4136" spans="4:4">
      <c r="D4136"/>
    </row>
    <row r="4137" spans="4:4">
      <c r="D4137"/>
    </row>
    <row r="4138" spans="4:4">
      <c r="D4138"/>
    </row>
    <row r="4139" spans="4:4">
      <c r="D4139"/>
    </row>
    <row r="4140" spans="4:4">
      <c r="D4140"/>
    </row>
    <row r="4141" spans="4:4">
      <c r="D4141"/>
    </row>
    <row r="4142" spans="4:4">
      <c r="D4142"/>
    </row>
    <row r="4143" spans="4:4">
      <c r="D4143"/>
    </row>
    <row r="4144" spans="4:4">
      <c r="D4144"/>
    </row>
    <row r="4145" spans="4:4">
      <c r="D4145"/>
    </row>
    <row r="4146" spans="4:4">
      <c r="D4146"/>
    </row>
    <row r="4147" spans="4:4">
      <c r="D4147"/>
    </row>
    <row r="4148" spans="4:4">
      <c r="D4148"/>
    </row>
    <row r="4149" spans="4:4">
      <c r="D4149"/>
    </row>
    <row r="4150" spans="4:4">
      <c r="D4150"/>
    </row>
    <row r="4151" spans="4:4">
      <c r="D4151"/>
    </row>
    <row r="4152" spans="4:4">
      <c r="D4152"/>
    </row>
    <row r="4153" spans="4:4">
      <c r="D4153"/>
    </row>
    <row r="4154" spans="4:4">
      <c r="D4154"/>
    </row>
    <row r="4155" spans="4:4">
      <c r="D4155"/>
    </row>
    <row r="4156" spans="4:4">
      <c r="D4156"/>
    </row>
    <row r="4157" spans="4:4">
      <c r="D4157"/>
    </row>
    <row r="4158" spans="4:4">
      <c r="D4158"/>
    </row>
    <row r="4159" spans="4:4">
      <c r="D4159"/>
    </row>
    <row r="4160" spans="4:4">
      <c r="D4160"/>
    </row>
    <row r="4161" spans="4:4">
      <c r="D4161"/>
    </row>
    <row r="4162" spans="4:4">
      <c r="D4162"/>
    </row>
    <row r="4163" spans="4:4">
      <c r="D4163"/>
    </row>
    <row r="4164" spans="4:4">
      <c r="D4164"/>
    </row>
    <row r="4165" spans="4:4">
      <c r="D4165"/>
    </row>
    <row r="4166" spans="4:4">
      <c r="D4166"/>
    </row>
    <row r="4167" spans="4:4">
      <c r="D4167"/>
    </row>
    <row r="4168" spans="4:4">
      <c r="D4168"/>
    </row>
    <row r="4169" spans="4:4">
      <c r="D4169"/>
    </row>
    <row r="4170" spans="4:4">
      <c r="D4170"/>
    </row>
    <row r="4171" spans="4:4">
      <c r="D4171"/>
    </row>
    <row r="4172" spans="4:4">
      <c r="D4172"/>
    </row>
    <row r="4173" spans="4:4">
      <c r="D4173"/>
    </row>
    <row r="4174" spans="4:4">
      <c r="D4174"/>
    </row>
    <row r="4175" spans="4:4">
      <c r="D4175"/>
    </row>
    <row r="4176" spans="4:4">
      <c r="D4176"/>
    </row>
    <row r="4177" spans="4:4">
      <c r="D4177"/>
    </row>
    <row r="4178" spans="4:4">
      <c r="D4178"/>
    </row>
    <row r="4179" spans="4:4">
      <c r="D4179"/>
    </row>
    <row r="4180" spans="4:4">
      <c r="D4180"/>
    </row>
    <row r="4181" spans="4:4">
      <c r="D4181"/>
    </row>
    <row r="4182" spans="4:4">
      <c r="D4182"/>
    </row>
    <row r="4183" spans="4:4">
      <c r="D4183"/>
    </row>
    <row r="4184" spans="4:4">
      <c r="D4184"/>
    </row>
    <row r="4185" spans="4:4">
      <c r="D4185"/>
    </row>
    <row r="4186" spans="4:4">
      <c r="D4186"/>
    </row>
    <row r="4187" spans="4:4">
      <c r="D4187"/>
    </row>
    <row r="4188" spans="4:4">
      <c r="D4188"/>
    </row>
    <row r="4189" spans="4:4">
      <c r="D4189"/>
    </row>
    <row r="4190" spans="4:4">
      <c r="D4190"/>
    </row>
    <row r="4191" spans="4:4">
      <c r="D4191"/>
    </row>
    <row r="4192" spans="4:4">
      <c r="D4192"/>
    </row>
    <row r="4193" spans="4:4">
      <c r="D4193"/>
    </row>
    <row r="4194" spans="4:4">
      <c r="D4194"/>
    </row>
    <row r="4195" spans="4:4">
      <c r="D4195"/>
    </row>
    <row r="4196" spans="4:4">
      <c r="D4196"/>
    </row>
    <row r="4197" spans="4:4">
      <c r="D4197"/>
    </row>
    <row r="4198" spans="4:4">
      <c r="D4198"/>
    </row>
    <row r="4199" spans="4:4">
      <c r="D4199"/>
    </row>
    <row r="4200" spans="4:4">
      <c r="D4200"/>
    </row>
    <row r="4201" spans="4:4">
      <c r="D4201"/>
    </row>
    <row r="4202" spans="4:4">
      <c r="D4202"/>
    </row>
    <row r="4203" spans="4:4">
      <c r="D4203"/>
    </row>
    <row r="4204" spans="4:4">
      <c r="D4204"/>
    </row>
    <row r="4205" spans="4:4">
      <c r="D4205"/>
    </row>
    <row r="4206" spans="4:4">
      <c r="D4206"/>
    </row>
    <row r="4207" spans="4:4">
      <c r="D4207"/>
    </row>
    <row r="4208" spans="4:4">
      <c r="D4208"/>
    </row>
    <row r="4209" spans="4:4">
      <c r="D4209"/>
    </row>
    <row r="4210" spans="4:4">
      <c r="D4210"/>
    </row>
    <row r="4211" spans="4:4">
      <c r="D4211"/>
    </row>
    <row r="4212" spans="4:4">
      <c r="D4212"/>
    </row>
    <row r="4213" spans="4:4">
      <c r="D4213"/>
    </row>
    <row r="4214" spans="4:4">
      <c r="D4214"/>
    </row>
    <row r="4215" spans="4:4">
      <c r="D4215"/>
    </row>
    <row r="4216" spans="4:4">
      <c r="D4216"/>
    </row>
    <row r="4217" spans="4:4">
      <c r="D4217"/>
    </row>
    <row r="4218" spans="4:4">
      <c r="D4218"/>
    </row>
    <row r="4219" spans="4:4">
      <c r="D4219"/>
    </row>
    <row r="4220" spans="4:4">
      <c r="D4220"/>
    </row>
    <row r="4221" spans="4:4">
      <c r="D4221"/>
    </row>
    <row r="4222" spans="4:4">
      <c r="D4222"/>
    </row>
    <row r="4223" spans="4:4">
      <c r="D4223"/>
    </row>
    <row r="4224" spans="4:4">
      <c r="D4224"/>
    </row>
    <row r="4225" spans="4:4">
      <c r="D4225"/>
    </row>
    <row r="4226" spans="4:4">
      <c r="D4226"/>
    </row>
    <row r="4227" spans="4:4">
      <c r="D4227"/>
    </row>
    <row r="4228" spans="4:4">
      <c r="D4228"/>
    </row>
    <row r="4229" spans="4:4">
      <c r="D4229"/>
    </row>
    <row r="4230" spans="4:4">
      <c r="D4230"/>
    </row>
    <row r="4231" spans="4:4">
      <c r="D4231"/>
    </row>
    <row r="4232" spans="4:4">
      <c r="D4232"/>
    </row>
    <row r="4233" spans="4:4">
      <c r="D4233"/>
    </row>
    <row r="4234" spans="4:4">
      <c r="D4234"/>
    </row>
    <row r="4235" spans="4:4">
      <c r="D4235"/>
    </row>
    <row r="4236" spans="4:4">
      <c r="D4236"/>
    </row>
    <row r="4237" spans="4:4">
      <c r="D4237"/>
    </row>
    <row r="4238" spans="4:4">
      <c r="D4238"/>
    </row>
    <row r="4239" spans="4:4">
      <c r="D4239"/>
    </row>
    <row r="4240" spans="4:4">
      <c r="D4240"/>
    </row>
    <row r="4241" spans="4:4">
      <c r="D4241"/>
    </row>
    <row r="4242" spans="4:4">
      <c r="D4242"/>
    </row>
    <row r="4243" spans="4:4">
      <c r="D4243"/>
    </row>
    <row r="4244" spans="4:4">
      <c r="D4244"/>
    </row>
    <row r="4245" spans="4:4">
      <c r="D4245"/>
    </row>
    <row r="4246" spans="4:4">
      <c r="D4246"/>
    </row>
    <row r="4247" spans="4:4">
      <c r="D4247"/>
    </row>
    <row r="4248" spans="4:4">
      <c r="D4248"/>
    </row>
    <row r="4249" spans="4:4">
      <c r="D4249"/>
    </row>
    <row r="4250" spans="4:4">
      <c r="D4250"/>
    </row>
    <row r="4251" spans="4:4">
      <c r="D4251"/>
    </row>
    <row r="4252" spans="4:4">
      <c r="D4252"/>
    </row>
    <row r="4253" spans="4:4">
      <c r="D4253"/>
    </row>
    <row r="4254" spans="4:4">
      <c r="D4254"/>
    </row>
    <row r="4255" spans="4:4">
      <c r="D4255"/>
    </row>
    <row r="4256" spans="4:4">
      <c r="D4256"/>
    </row>
    <row r="4257" spans="4:4">
      <c r="D4257"/>
    </row>
    <row r="4258" spans="4:4">
      <c r="D4258"/>
    </row>
    <row r="4259" spans="4:4">
      <c r="D4259"/>
    </row>
    <row r="4260" spans="4:4">
      <c r="D4260"/>
    </row>
    <row r="4261" spans="4:4">
      <c r="D4261"/>
    </row>
    <row r="4262" spans="4:4">
      <c r="D4262"/>
    </row>
    <row r="4263" spans="4:4">
      <c r="D4263"/>
    </row>
    <row r="4264" spans="4:4">
      <c r="D4264"/>
    </row>
    <row r="4265" spans="4:4">
      <c r="D4265"/>
    </row>
    <row r="4266" spans="4:4">
      <c r="D4266"/>
    </row>
    <row r="4267" spans="4:4">
      <c r="D4267"/>
    </row>
    <row r="4268" spans="4:4">
      <c r="D4268"/>
    </row>
    <row r="4269" spans="4:4">
      <c r="D4269"/>
    </row>
    <row r="4270" spans="4:4">
      <c r="D4270"/>
    </row>
    <row r="4271" spans="4:4">
      <c r="D4271"/>
    </row>
    <row r="4272" spans="4:4">
      <c r="D4272"/>
    </row>
    <row r="4273" spans="4:4">
      <c r="D4273"/>
    </row>
    <row r="4274" spans="4:4">
      <c r="D4274"/>
    </row>
    <row r="4275" spans="4:4">
      <c r="D4275"/>
    </row>
    <row r="4276" spans="4:4">
      <c r="D4276"/>
    </row>
    <row r="4277" spans="4:4">
      <c r="D4277"/>
    </row>
    <row r="4278" spans="4:4">
      <c r="D4278"/>
    </row>
    <row r="4279" spans="4:4">
      <c r="D4279"/>
    </row>
    <row r="4280" spans="4:4">
      <c r="D4280"/>
    </row>
    <row r="4281" spans="4:4">
      <c r="D4281"/>
    </row>
    <row r="4282" spans="4:4">
      <c r="D4282"/>
    </row>
    <row r="4283" spans="4:4">
      <c r="D4283"/>
    </row>
    <row r="4284" spans="4:4">
      <c r="D4284"/>
    </row>
    <row r="4285" spans="4:4">
      <c r="D4285"/>
    </row>
    <row r="4286" spans="4:4">
      <c r="D4286"/>
    </row>
    <row r="4287" spans="4:4">
      <c r="D4287"/>
    </row>
    <row r="4288" spans="4:4">
      <c r="D4288"/>
    </row>
    <row r="4289" spans="4:4">
      <c r="D4289"/>
    </row>
    <row r="4290" spans="4:4">
      <c r="D4290"/>
    </row>
    <row r="4291" spans="4:4">
      <c r="D4291"/>
    </row>
    <row r="4292" spans="4:4">
      <c r="D4292"/>
    </row>
    <row r="4293" spans="4:4">
      <c r="D4293"/>
    </row>
    <row r="4294" spans="4:4">
      <c r="D4294"/>
    </row>
    <row r="4295" spans="4:4">
      <c r="D4295"/>
    </row>
    <row r="4296" spans="4:4">
      <c r="D4296"/>
    </row>
    <row r="4297" spans="4:4">
      <c r="D4297"/>
    </row>
    <row r="4298" spans="4:4">
      <c r="D4298"/>
    </row>
    <row r="4299" spans="4:4">
      <c r="D4299"/>
    </row>
    <row r="4300" spans="4:4">
      <c r="D4300"/>
    </row>
    <row r="4301" spans="4:4">
      <c r="D4301"/>
    </row>
    <row r="4302" spans="4:4">
      <c r="D4302"/>
    </row>
    <row r="4303" spans="4:4">
      <c r="D4303"/>
    </row>
    <row r="4304" spans="4:4">
      <c r="D4304"/>
    </row>
    <row r="4305" spans="4:4">
      <c r="D4305"/>
    </row>
    <row r="4306" spans="4:4">
      <c r="D4306"/>
    </row>
    <row r="4307" spans="4:4">
      <c r="D4307"/>
    </row>
    <row r="4308" spans="4:4">
      <c r="D4308"/>
    </row>
    <row r="4309" spans="4:4">
      <c r="D4309"/>
    </row>
    <row r="4310" spans="4:4">
      <c r="D4310"/>
    </row>
    <row r="4311" spans="4:4">
      <c r="D4311"/>
    </row>
    <row r="4312" spans="4:4">
      <c r="D4312"/>
    </row>
    <row r="4313" spans="4:4">
      <c r="D4313"/>
    </row>
    <row r="4314" spans="4:4">
      <c r="D4314"/>
    </row>
    <row r="4315" spans="4:4">
      <c r="D4315"/>
    </row>
    <row r="4316" spans="4:4">
      <c r="D4316"/>
    </row>
    <row r="4317" spans="4:4">
      <c r="D4317"/>
    </row>
    <row r="4318" spans="4:4">
      <c r="D4318"/>
    </row>
    <row r="4319" spans="4:4">
      <c r="D4319"/>
    </row>
    <row r="4320" spans="4:4">
      <c r="D4320"/>
    </row>
    <row r="4321" spans="4:4">
      <c r="D4321"/>
    </row>
    <row r="4322" spans="4:4">
      <c r="D4322"/>
    </row>
    <row r="4323" spans="4:4">
      <c r="D4323"/>
    </row>
    <row r="4324" spans="4:4">
      <c r="D4324"/>
    </row>
    <row r="4325" spans="4:4">
      <c r="D4325"/>
    </row>
    <row r="4326" spans="4:4">
      <c r="D4326"/>
    </row>
    <row r="4327" spans="4:4">
      <c r="D4327"/>
    </row>
    <row r="4328" spans="4:4">
      <c r="D4328"/>
    </row>
    <row r="4329" spans="4:4">
      <c r="D4329"/>
    </row>
    <row r="4330" spans="4:4">
      <c r="D4330"/>
    </row>
    <row r="4331" spans="4:4">
      <c r="D4331"/>
    </row>
    <row r="4332" spans="4:4">
      <c r="D4332"/>
    </row>
    <row r="4333" spans="4:4">
      <c r="D4333"/>
    </row>
    <row r="4334" spans="4:4">
      <c r="D4334"/>
    </row>
    <row r="4335" spans="4:4">
      <c r="D4335"/>
    </row>
    <row r="4336" spans="4:4">
      <c r="D4336"/>
    </row>
    <row r="4337" spans="4:4">
      <c r="D4337"/>
    </row>
    <row r="4338" spans="4:4">
      <c r="D4338"/>
    </row>
    <row r="4339" spans="4:4">
      <c r="D4339"/>
    </row>
    <row r="4340" spans="4:4">
      <c r="D4340"/>
    </row>
    <row r="4341" spans="4:4">
      <c r="D4341"/>
    </row>
    <row r="4342" spans="4:4">
      <c r="D4342"/>
    </row>
    <row r="4343" spans="4:4">
      <c r="D4343"/>
    </row>
    <row r="4344" spans="4:4">
      <c r="D4344"/>
    </row>
    <row r="4345" spans="4:4">
      <c r="D4345"/>
    </row>
    <row r="4346" spans="4:4">
      <c r="D4346"/>
    </row>
    <row r="4347" spans="4:4">
      <c r="D4347"/>
    </row>
    <row r="4348" spans="4:4">
      <c r="D4348"/>
    </row>
    <row r="4349" spans="4:4">
      <c r="D4349"/>
    </row>
    <row r="4350" spans="4:4">
      <c r="D4350"/>
    </row>
    <row r="4351" spans="4:4">
      <c r="D4351"/>
    </row>
    <row r="4352" spans="4:4">
      <c r="D4352"/>
    </row>
    <row r="4353" spans="4:4">
      <c r="D4353"/>
    </row>
    <row r="4354" spans="4:4">
      <c r="D4354"/>
    </row>
    <row r="4355" spans="4:4">
      <c r="D4355"/>
    </row>
    <row r="4356" spans="4:4">
      <c r="D4356"/>
    </row>
    <row r="4357" spans="4:4">
      <c r="D4357"/>
    </row>
    <row r="4358" spans="4:4">
      <c r="D4358"/>
    </row>
    <row r="4359" spans="4:4">
      <c r="D4359"/>
    </row>
    <row r="4360" spans="4:4">
      <c r="D4360"/>
    </row>
    <row r="4361" spans="4:4">
      <c r="D4361"/>
    </row>
    <row r="4362" spans="4:4">
      <c r="D4362"/>
    </row>
    <row r="4363" spans="4:4">
      <c r="D4363"/>
    </row>
    <row r="4364" spans="4:4">
      <c r="D4364"/>
    </row>
    <row r="4365" spans="4:4">
      <c r="D4365"/>
    </row>
    <row r="4366" spans="4:4">
      <c r="D4366"/>
    </row>
    <row r="4367" spans="4:4">
      <c r="D4367"/>
    </row>
    <row r="4368" spans="4:4">
      <c r="D4368"/>
    </row>
    <row r="4369" spans="4:4">
      <c r="D4369"/>
    </row>
    <row r="4370" spans="4:4">
      <c r="D4370"/>
    </row>
    <row r="4371" spans="4:4">
      <c r="D4371"/>
    </row>
    <row r="4372" spans="4:4">
      <c r="D4372"/>
    </row>
    <row r="4373" spans="4:4">
      <c r="D4373"/>
    </row>
    <row r="4374" spans="4:4">
      <c r="D4374"/>
    </row>
    <row r="4375" spans="4:4">
      <c r="D4375"/>
    </row>
    <row r="4376" spans="4:4">
      <c r="D4376"/>
    </row>
    <row r="4377" spans="4:4">
      <c r="D4377"/>
    </row>
    <row r="4378" spans="4:4">
      <c r="D4378"/>
    </row>
    <row r="4379" spans="4:4">
      <c r="D4379"/>
    </row>
    <row r="4380" spans="4:4">
      <c r="D4380"/>
    </row>
    <row r="4381" spans="4:4">
      <c r="D4381"/>
    </row>
    <row r="4382" spans="4:4">
      <c r="D4382"/>
    </row>
    <row r="4383" spans="4:4">
      <c r="D4383"/>
    </row>
    <row r="4384" spans="4:4">
      <c r="D4384"/>
    </row>
    <row r="4385" spans="4:4">
      <c r="D4385"/>
    </row>
    <row r="4386" spans="4:4">
      <c r="D4386"/>
    </row>
    <row r="4387" spans="4:4">
      <c r="D4387"/>
    </row>
    <row r="4388" spans="4:4">
      <c r="D4388"/>
    </row>
    <row r="4389" spans="4:4">
      <c r="D4389"/>
    </row>
    <row r="4390" spans="4:4">
      <c r="D4390"/>
    </row>
    <row r="4391" spans="4:4">
      <c r="D4391"/>
    </row>
    <row r="4392" spans="4:4">
      <c r="D4392"/>
    </row>
    <row r="4393" spans="4:4">
      <c r="D4393"/>
    </row>
    <row r="4394" spans="4:4">
      <c r="D4394"/>
    </row>
    <row r="4395" spans="4:4">
      <c r="D4395"/>
    </row>
    <row r="4396" spans="4:4">
      <c r="D4396"/>
    </row>
    <row r="4397" spans="4:4">
      <c r="D4397"/>
    </row>
    <row r="4398" spans="4:4">
      <c r="D4398"/>
    </row>
    <row r="4399" spans="4:4">
      <c r="D4399"/>
    </row>
    <row r="4400" spans="4:4">
      <c r="D4400"/>
    </row>
    <row r="4401" spans="4:4">
      <c r="D4401"/>
    </row>
    <row r="4402" spans="4:4">
      <c r="D4402"/>
    </row>
    <row r="4403" spans="4:4">
      <c r="D4403"/>
    </row>
    <row r="4404" spans="4:4">
      <c r="D4404"/>
    </row>
    <row r="4405" spans="4:4">
      <c r="D4405"/>
    </row>
    <row r="4406" spans="4:4">
      <c r="D4406"/>
    </row>
    <row r="4407" spans="4:4">
      <c r="D4407"/>
    </row>
    <row r="4408" spans="4:4">
      <c r="D4408"/>
    </row>
    <row r="4409" spans="4:4">
      <c r="D4409"/>
    </row>
    <row r="4410" spans="4:4">
      <c r="D4410"/>
    </row>
    <row r="4411" spans="4:4">
      <c r="D4411"/>
    </row>
    <row r="4412" spans="4:4">
      <c r="D4412"/>
    </row>
    <row r="4413" spans="4:4">
      <c r="D4413"/>
    </row>
    <row r="4414" spans="4:4">
      <c r="D4414"/>
    </row>
    <row r="4415" spans="4:4">
      <c r="D4415"/>
    </row>
    <row r="4416" spans="4:4">
      <c r="D4416"/>
    </row>
    <row r="4417" spans="4:4">
      <c r="D4417"/>
    </row>
    <row r="4418" spans="4:4">
      <c r="D4418"/>
    </row>
    <row r="4419" spans="4:4">
      <c r="D4419"/>
    </row>
    <row r="4420" spans="4:4">
      <c r="D4420"/>
    </row>
    <row r="4421" spans="4:4">
      <c r="D4421"/>
    </row>
    <row r="4422" spans="4:4">
      <c r="D4422"/>
    </row>
    <row r="4423" spans="4:4">
      <c r="D4423"/>
    </row>
    <row r="4424" spans="4:4">
      <c r="D4424"/>
    </row>
    <row r="4425" spans="4:4">
      <c r="D4425"/>
    </row>
    <row r="4426" spans="4:4">
      <c r="D4426"/>
    </row>
    <row r="4427" spans="4:4">
      <c r="D4427"/>
    </row>
    <row r="4428" spans="4:4">
      <c r="D4428"/>
    </row>
    <row r="4429" spans="4:4">
      <c r="D4429"/>
    </row>
    <row r="4430" spans="4:4">
      <c r="D4430"/>
    </row>
    <row r="4431" spans="4:4">
      <c r="D4431"/>
    </row>
    <row r="4432" spans="4:4">
      <c r="D4432"/>
    </row>
    <row r="4433" spans="4:4">
      <c r="D4433"/>
    </row>
    <row r="4434" spans="4:4">
      <c r="D4434"/>
    </row>
    <row r="4435" spans="4:4">
      <c r="D4435"/>
    </row>
    <row r="4436" spans="4:4">
      <c r="D4436"/>
    </row>
    <row r="4437" spans="4:4">
      <c r="D4437"/>
    </row>
    <row r="4438" spans="4:4">
      <c r="D4438"/>
    </row>
    <row r="4439" spans="4:4">
      <c r="D4439"/>
    </row>
    <row r="4440" spans="4:4">
      <c r="D4440"/>
    </row>
    <row r="4441" spans="4:4">
      <c r="D4441"/>
    </row>
    <row r="4442" spans="4:4">
      <c r="D4442"/>
    </row>
    <row r="4443" spans="4:4">
      <c r="D4443"/>
    </row>
    <row r="4444" spans="4:4">
      <c r="D4444"/>
    </row>
    <row r="4445" spans="4:4">
      <c r="D4445"/>
    </row>
    <row r="4446" spans="4:4">
      <c r="D4446"/>
    </row>
    <row r="4447" spans="4:4">
      <c r="D4447"/>
    </row>
    <row r="4448" spans="4:4">
      <c r="D4448"/>
    </row>
    <row r="4449" spans="4:4">
      <c r="D4449"/>
    </row>
    <row r="4450" spans="4:4">
      <c r="D4450"/>
    </row>
    <row r="4451" spans="4:4">
      <c r="D4451"/>
    </row>
    <row r="4452" spans="4:4">
      <c r="D4452"/>
    </row>
    <row r="4453" spans="4:4">
      <c r="D4453"/>
    </row>
    <row r="4454" spans="4:4">
      <c r="D4454"/>
    </row>
    <row r="4455" spans="4:4">
      <c r="D4455"/>
    </row>
    <row r="4456" spans="4:4">
      <c r="D4456"/>
    </row>
    <row r="4457" spans="4:4">
      <c r="D4457"/>
    </row>
    <row r="4458" spans="4:4">
      <c r="D4458"/>
    </row>
    <row r="4459" spans="4:4">
      <c r="D4459"/>
    </row>
    <row r="4460" spans="4:4">
      <c r="D4460"/>
    </row>
    <row r="4461" spans="4:4">
      <c r="D4461"/>
    </row>
    <row r="4462" spans="4:4">
      <c r="D4462"/>
    </row>
    <row r="4463" spans="4:4">
      <c r="D4463"/>
    </row>
    <row r="4464" spans="4:4">
      <c r="D4464"/>
    </row>
    <row r="4465" spans="4:4">
      <c r="D4465"/>
    </row>
    <row r="4466" spans="4:4">
      <c r="D4466"/>
    </row>
    <row r="4467" spans="4:4">
      <c r="D4467"/>
    </row>
    <row r="4468" spans="4:4">
      <c r="D4468"/>
    </row>
    <row r="4469" spans="4:4">
      <c r="D4469"/>
    </row>
    <row r="4470" spans="4:4">
      <c r="D4470"/>
    </row>
    <row r="4471" spans="4:4">
      <c r="D4471"/>
    </row>
    <row r="4472" spans="4:4">
      <c r="D4472"/>
    </row>
    <row r="4473" spans="4:4">
      <c r="D4473"/>
    </row>
    <row r="4474" spans="4:4">
      <c r="D4474"/>
    </row>
    <row r="4475" spans="4:4">
      <c r="D4475"/>
    </row>
    <row r="4476" spans="4:4">
      <c r="D4476"/>
    </row>
    <row r="4477" spans="4:4">
      <c r="D4477"/>
    </row>
    <row r="4478" spans="4:4">
      <c r="D4478"/>
    </row>
    <row r="4479" spans="4:4">
      <c r="D4479"/>
    </row>
    <row r="4480" spans="4:4">
      <c r="D4480"/>
    </row>
    <row r="4481" spans="4:4">
      <c r="D4481"/>
    </row>
    <row r="4482" spans="4:4">
      <c r="D4482"/>
    </row>
    <row r="4483" spans="4:4">
      <c r="D4483"/>
    </row>
    <row r="4484" spans="4:4">
      <c r="D4484"/>
    </row>
    <row r="4485" spans="4:4">
      <c r="D4485"/>
    </row>
    <row r="4486" spans="4:4">
      <c r="D4486"/>
    </row>
    <row r="4487" spans="4:4">
      <c r="D4487"/>
    </row>
    <row r="4488" spans="4:4">
      <c r="D4488"/>
    </row>
    <row r="4489" spans="4:4">
      <c r="D4489"/>
    </row>
    <row r="4490" spans="4:4">
      <c r="D4490"/>
    </row>
    <row r="4491" spans="4:4">
      <c r="D4491"/>
    </row>
    <row r="4492" spans="4:4">
      <c r="D4492"/>
    </row>
    <row r="4493" spans="4:4">
      <c r="D4493"/>
    </row>
    <row r="4494" spans="4:4">
      <c r="D4494"/>
    </row>
    <row r="4495" spans="4:4">
      <c r="D4495"/>
    </row>
    <row r="4496" spans="4:4">
      <c r="D4496"/>
    </row>
    <row r="4497" spans="4:4">
      <c r="D4497"/>
    </row>
    <row r="4498" spans="4:4">
      <c r="D4498"/>
    </row>
    <row r="4499" spans="4:4">
      <c r="D4499"/>
    </row>
    <row r="4500" spans="4:4">
      <c r="D4500"/>
    </row>
    <row r="4501" spans="4:4">
      <c r="D4501"/>
    </row>
    <row r="4502" spans="4:4">
      <c r="D4502"/>
    </row>
    <row r="4503" spans="4:4">
      <c r="D4503"/>
    </row>
    <row r="4504" spans="4:4">
      <c r="D4504"/>
    </row>
    <row r="4505" spans="4:4">
      <c r="D4505"/>
    </row>
    <row r="4506" spans="4:4">
      <c r="D4506"/>
    </row>
    <row r="4507" spans="4:4">
      <c r="D4507"/>
    </row>
    <row r="4508" spans="4:4">
      <c r="D4508"/>
    </row>
    <row r="4509" spans="4:4">
      <c r="D4509"/>
    </row>
    <row r="4510" spans="4:4">
      <c r="D4510"/>
    </row>
    <row r="4511" spans="4:4">
      <c r="D4511"/>
    </row>
    <row r="4512" spans="4:4">
      <c r="D4512"/>
    </row>
    <row r="4513" spans="4:4">
      <c r="D4513"/>
    </row>
    <row r="4514" spans="4:4">
      <c r="D4514"/>
    </row>
    <row r="4515" spans="4:4">
      <c r="D4515"/>
    </row>
    <row r="4516" spans="4:4">
      <c r="D4516"/>
    </row>
    <row r="4517" spans="4:4">
      <c r="D4517"/>
    </row>
    <row r="4518" spans="4:4">
      <c r="D4518"/>
    </row>
    <row r="4519" spans="4:4">
      <c r="D4519"/>
    </row>
    <row r="4520" spans="4:4">
      <c r="D4520"/>
    </row>
    <row r="4521" spans="4:4">
      <c r="D4521"/>
    </row>
    <row r="4522" spans="4:4">
      <c r="D4522"/>
    </row>
    <row r="4523" spans="4:4">
      <c r="D4523"/>
    </row>
    <row r="4524" spans="4:4">
      <c r="D4524"/>
    </row>
    <row r="4525" spans="4:4">
      <c r="D4525"/>
    </row>
    <row r="4526" spans="4:4">
      <c r="D4526"/>
    </row>
    <row r="4527" spans="4:4">
      <c r="D4527"/>
    </row>
    <row r="4528" spans="4:4">
      <c r="D4528"/>
    </row>
    <row r="4529" spans="4:4">
      <c r="D4529"/>
    </row>
    <row r="4530" spans="4:4">
      <c r="D4530"/>
    </row>
    <row r="4531" spans="4:4">
      <c r="D4531"/>
    </row>
    <row r="4532" spans="4:4">
      <c r="D4532"/>
    </row>
    <row r="4533" spans="4:4">
      <c r="D4533"/>
    </row>
    <row r="4534" spans="4:4">
      <c r="D4534"/>
    </row>
    <row r="4535" spans="4:4">
      <c r="D4535"/>
    </row>
    <row r="4536" spans="4:4">
      <c r="D4536"/>
    </row>
    <row r="4537" spans="4:4">
      <c r="D4537"/>
    </row>
    <row r="4538" spans="4:4">
      <c r="D4538"/>
    </row>
    <row r="4539" spans="4:4">
      <c r="D4539"/>
    </row>
    <row r="4540" spans="4:4">
      <c r="D4540"/>
    </row>
    <row r="4541" spans="4:4">
      <c r="D4541"/>
    </row>
    <row r="4542" spans="4:4">
      <c r="D4542"/>
    </row>
    <row r="4543" spans="4:4">
      <c r="D4543"/>
    </row>
    <row r="4544" spans="4:4">
      <c r="D4544"/>
    </row>
    <row r="4545" spans="4:4">
      <c r="D4545"/>
    </row>
    <row r="4546" spans="4:4">
      <c r="D4546"/>
    </row>
    <row r="4547" spans="4:4">
      <c r="D4547"/>
    </row>
    <row r="4548" spans="4:4">
      <c r="D4548"/>
    </row>
    <row r="4549" spans="4:4">
      <c r="D4549"/>
    </row>
    <row r="4550" spans="4:4">
      <c r="D4550"/>
    </row>
    <row r="4551" spans="4:4">
      <c r="D4551"/>
    </row>
    <row r="4552" spans="4:4">
      <c r="D4552"/>
    </row>
    <row r="4553" spans="4:4">
      <c r="D4553"/>
    </row>
    <row r="4554" spans="4:4">
      <c r="D4554"/>
    </row>
    <row r="4555" spans="4:4">
      <c r="D4555"/>
    </row>
    <row r="4556" spans="4:4">
      <c r="D4556"/>
    </row>
    <row r="4557" spans="4:4">
      <c r="D4557"/>
    </row>
    <row r="4558" spans="4:4">
      <c r="D4558"/>
    </row>
    <row r="4559" spans="4:4">
      <c r="D4559"/>
    </row>
    <row r="4560" spans="4:4">
      <c r="D4560"/>
    </row>
    <row r="4561" spans="4:4">
      <c r="D4561"/>
    </row>
    <row r="4562" spans="4:4">
      <c r="D4562"/>
    </row>
    <row r="4563" spans="4:4">
      <c r="D4563"/>
    </row>
    <row r="4564" spans="4:4">
      <c r="D4564"/>
    </row>
    <row r="4565" spans="4:4">
      <c r="D4565"/>
    </row>
    <row r="4566" spans="4:4">
      <c r="D4566"/>
    </row>
    <row r="4567" spans="4:4">
      <c r="D4567"/>
    </row>
    <row r="4568" spans="4:4">
      <c r="D4568"/>
    </row>
    <row r="4569" spans="4:4">
      <c r="D4569"/>
    </row>
    <row r="4570" spans="4:4">
      <c r="D4570"/>
    </row>
    <row r="4571" spans="4:4">
      <c r="D4571"/>
    </row>
    <row r="4572" spans="4:4">
      <c r="D4572"/>
    </row>
    <row r="4573" spans="4:4">
      <c r="D4573"/>
    </row>
    <row r="4574" spans="4:4">
      <c r="D4574"/>
    </row>
    <row r="4575" spans="4:4">
      <c r="D4575"/>
    </row>
    <row r="4576" spans="4:4">
      <c r="D4576"/>
    </row>
    <row r="4577" spans="4:4">
      <c r="D4577"/>
    </row>
    <row r="4578" spans="4:4">
      <c r="D4578"/>
    </row>
    <row r="4579" spans="4:4">
      <c r="D4579"/>
    </row>
    <row r="4580" spans="4:4">
      <c r="D4580"/>
    </row>
    <row r="4581" spans="4:4">
      <c r="D4581"/>
    </row>
    <row r="4582" spans="4:4">
      <c r="D4582"/>
    </row>
    <row r="4583" spans="4:4">
      <c r="D4583"/>
    </row>
    <row r="4584" spans="4:4">
      <c r="D4584"/>
    </row>
    <row r="4585" spans="4:4">
      <c r="D4585"/>
    </row>
    <row r="4586" spans="4:4">
      <c r="D4586"/>
    </row>
    <row r="4587" spans="4:4">
      <c r="D4587"/>
    </row>
    <row r="4588" spans="4:4">
      <c r="D4588"/>
    </row>
    <row r="4589" spans="4:4">
      <c r="D4589"/>
    </row>
    <row r="4590" spans="4:4">
      <c r="D4590"/>
    </row>
    <row r="4591" spans="4:4">
      <c r="D4591"/>
    </row>
    <row r="4592" spans="4:4">
      <c r="D4592"/>
    </row>
    <row r="4593" spans="4:4">
      <c r="D4593"/>
    </row>
    <row r="4594" spans="4:4">
      <c r="D4594"/>
    </row>
    <row r="4595" spans="4:4">
      <c r="D4595"/>
    </row>
    <row r="4596" spans="4:4">
      <c r="D4596"/>
    </row>
    <row r="4597" spans="4:4">
      <c r="D4597"/>
    </row>
    <row r="4598" spans="4:4">
      <c r="D4598"/>
    </row>
    <row r="4599" spans="4:4">
      <c r="D4599"/>
    </row>
    <row r="4600" spans="4:4">
      <c r="D4600"/>
    </row>
    <row r="4601" spans="4:4">
      <c r="D4601"/>
    </row>
    <row r="4602" spans="4:4">
      <c r="D4602"/>
    </row>
    <row r="4603" spans="4:4">
      <c r="D4603"/>
    </row>
    <row r="4604" spans="4:4">
      <c r="D4604"/>
    </row>
    <row r="4605" spans="4:4">
      <c r="D4605"/>
    </row>
    <row r="4606" spans="4:4">
      <c r="D4606"/>
    </row>
    <row r="4607" spans="4:4">
      <c r="D4607"/>
    </row>
    <row r="4608" spans="4:4">
      <c r="D4608"/>
    </row>
    <row r="4609" spans="4:4">
      <c r="D4609"/>
    </row>
    <row r="4610" spans="4:4">
      <c r="D4610"/>
    </row>
    <row r="4611" spans="4:4">
      <c r="D4611"/>
    </row>
    <row r="4612" spans="4:4">
      <c r="D4612"/>
    </row>
    <row r="4613" spans="4:4">
      <c r="D4613"/>
    </row>
    <row r="4614" spans="4:4">
      <c r="D4614"/>
    </row>
    <row r="4615" spans="4:4">
      <c r="D4615"/>
    </row>
    <row r="4616" spans="4:4">
      <c r="D4616"/>
    </row>
    <row r="4617" spans="4:4">
      <c r="D4617"/>
    </row>
    <row r="4618" spans="4:4">
      <c r="D4618"/>
    </row>
    <row r="4619" spans="4:4">
      <c r="D4619"/>
    </row>
    <row r="4620" spans="4:4">
      <c r="D4620"/>
    </row>
    <row r="4621" spans="4:4">
      <c r="D4621"/>
    </row>
    <row r="4622" spans="4:4">
      <c r="D4622"/>
    </row>
    <row r="4623" spans="4:4">
      <c r="D4623"/>
    </row>
    <row r="4624" spans="4:4">
      <c r="D4624"/>
    </row>
    <row r="4625" spans="4:4">
      <c r="D4625"/>
    </row>
    <row r="4626" spans="4:4">
      <c r="D4626"/>
    </row>
    <row r="4627" spans="4:4">
      <c r="D4627"/>
    </row>
    <row r="4628" spans="4:4">
      <c r="D4628"/>
    </row>
    <row r="4629" spans="4:4">
      <c r="D4629"/>
    </row>
    <row r="4630" spans="4:4">
      <c r="D4630"/>
    </row>
    <row r="4631" spans="4:4">
      <c r="D4631"/>
    </row>
    <row r="4632" spans="4:4">
      <c r="D4632"/>
    </row>
    <row r="4633" spans="4:4">
      <c r="D4633"/>
    </row>
    <row r="4634" spans="4:4">
      <c r="D4634"/>
    </row>
    <row r="4635" spans="4:4">
      <c r="D4635"/>
    </row>
    <row r="4636" spans="4:4">
      <c r="D4636"/>
    </row>
    <row r="4637" spans="4:4">
      <c r="D4637"/>
    </row>
    <row r="4638" spans="4:4">
      <c r="D4638"/>
    </row>
    <row r="4639" spans="4:4">
      <c r="D4639"/>
    </row>
    <row r="4640" spans="4:4">
      <c r="D4640"/>
    </row>
    <row r="4641" spans="4:4">
      <c r="D4641"/>
    </row>
    <row r="4642" spans="4:4">
      <c r="D4642"/>
    </row>
    <row r="4643" spans="4:4">
      <c r="D4643"/>
    </row>
    <row r="4644" spans="4:4">
      <c r="D4644"/>
    </row>
    <row r="4645" spans="4:4">
      <c r="D4645"/>
    </row>
    <row r="4646" spans="4:4">
      <c r="D4646"/>
    </row>
    <row r="4647" spans="4:4">
      <c r="D4647"/>
    </row>
    <row r="4648" spans="4:4">
      <c r="D4648"/>
    </row>
    <row r="4649" spans="4:4">
      <c r="D4649"/>
    </row>
    <row r="4650" spans="4:4">
      <c r="D4650"/>
    </row>
    <row r="4651" spans="4:4">
      <c r="D4651"/>
    </row>
    <row r="4652" spans="4:4">
      <c r="D4652"/>
    </row>
    <row r="4653" spans="4:4">
      <c r="D4653"/>
    </row>
    <row r="4654" spans="4:4">
      <c r="D4654"/>
    </row>
    <row r="4655" spans="4:4">
      <c r="D4655"/>
    </row>
    <row r="4656" spans="4:4">
      <c r="D4656"/>
    </row>
    <row r="4657" spans="4:4">
      <c r="D4657"/>
    </row>
    <row r="4658" spans="4:4">
      <c r="D4658"/>
    </row>
    <row r="4659" spans="4:4">
      <c r="D4659"/>
    </row>
    <row r="4660" spans="4:4">
      <c r="D4660"/>
    </row>
    <row r="4661" spans="4:4">
      <c r="D4661"/>
    </row>
    <row r="4662" spans="4:4">
      <c r="D4662"/>
    </row>
    <row r="4663" spans="4:4">
      <c r="D4663"/>
    </row>
    <row r="4664" spans="4:4">
      <c r="D4664"/>
    </row>
    <row r="4665" spans="4:4">
      <c r="D4665"/>
    </row>
    <row r="4666" spans="4:4">
      <c r="D4666"/>
    </row>
    <row r="4667" spans="4:4">
      <c r="D4667"/>
    </row>
    <row r="4668" spans="4:4">
      <c r="D4668"/>
    </row>
    <row r="4669" spans="4:4">
      <c r="D4669"/>
    </row>
    <row r="4670" spans="4:4">
      <c r="D4670"/>
    </row>
    <row r="4671" spans="4:4">
      <c r="D4671"/>
    </row>
    <row r="4672" spans="4:4">
      <c r="D4672"/>
    </row>
    <row r="4673" spans="4:4">
      <c r="D4673"/>
    </row>
    <row r="4674" spans="4:4">
      <c r="D4674"/>
    </row>
    <row r="4675" spans="4:4">
      <c r="D4675"/>
    </row>
    <row r="4676" spans="4:4">
      <c r="D4676"/>
    </row>
    <row r="4677" spans="4:4">
      <c r="D4677"/>
    </row>
    <row r="4678" spans="4:4">
      <c r="D4678"/>
    </row>
    <row r="4679" spans="4:4">
      <c r="D4679"/>
    </row>
    <row r="4680" spans="4:4">
      <c r="D4680"/>
    </row>
    <row r="4681" spans="4:4">
      <c r="D4681"/>
    </row>
    <row r="4682" spans="4:4">
      <c r="D4682"/>
    </row>
    <row r="4683" spans="4:4">
      <c r="D4683"/>
    </row>
    <row r="4684" spans="4:4">
      <c r="D4684"/>
    </row>
    <row r="4685" spans="4:4">
      <c r="D4685"/>
    </row>
    <row r="4686" spans="4:4">
      <c r="D4686"/>
    </row>
    <row r="4687" spans="4:4">
      <c r="D4687"/>
    </row>
    <row r="4688" spans="4:4">
      <c r="D4688"/>
    </row>
    <row r="4689" spans="4:4">
      <c r="D4689"/>
    </row>
    <row r="4690" spans="4:4">
      <c r="D4690"/>
    </row>
    <row r="4691" spans="4:4">
      <c r="D4691"/>
    </row>
    <row r="4692" spans="4:4">
      <c r="D4692"/>
    </row>
    <row r="4693" spans="4:4">
      <c r="D4693"/>
    </row>
    <row r="4694" spans="4:4">
      <c r="D4694"/>
    </row>
    <row r="4695" spans="4:4">
      <c r="D4695"/>
    </row>
    <row r="4696" spans="4:4">
      <c r="D4696"/>
    </row>
    <row r="4697" spans="4:4">
      <c r="D4697"/>
    </row>
    <row r="4698" spans="4:4">
      <c r="D4698"/>
    </row>
    <row r="4699" spans="4:4">
      <c r="D4699"/>
    </row>
    <row r="4700" spans="4:4">
      <c r="D4700"/>
    </row>
    <row r="4701" spans="4:4">
      <c r="D4701"/>
    </row>
    <row r="4702" spans="4:4">
      <c r="D4702"/>
    </row>
    <row r="4703" spans="4:4">
      <c r="D4703"/>
    </row>
    <row r="4704" spans="4:4">
      <c r="D4704"/>
    </row>
    <row r="4705" spans="4:4">
      <c r="D4705"/>
    </row>
    <row r="4706" spans="4:4">
      <c r="D4706"/>
    </row>
    <row r="4707" spans="4:4">
      <c r="D4707"/>
    </row>
    <row r="4708" spans="4:4">
      <c r="D4708"/>
    </row>
    <row r="4709" spans="4:4">
      <c r="D4709"/>
    </row>
    <row r="4710" spans="4:4">
      <c r="D4710"/>
    </row>
    <row r="4711" spans="4:4">
      <c r="D4711"/>
    </row>
    <row r="4712" spans="4:4">
      <c r="D4712"/>
    </row>
    <row r="4713" spans="4:4">
      <c r="D4713"/>
    </row>
    <row r="4714" spans="4:4">
      <c r="D4714"/>
    </row>
    <row r="4715" spans="4:4">
      <c r="D4715"/>
    </row>
    <row r="4716" spans="4:4">
      <c r="D4716"/>
    </row>
    <row r="4717" spans="4:4">
      <c r="D4717"/>
    </row>
    <row r="4718" spans="4:4">
      <c r="D4718"/>
    </row>
    <row r="4719" spans="4:4">
      <c r="D4719"/>
    </row>
    <row r="4720" spans="4:4">
      <c r="D4720"/>
    </row>
    <row r="4721" spans="4:4">
      <c r="D4721"/>
    </row>
    <row r="4722" spans="4:4">
      <c r="D4722"/>
    </row>
    <row r="4723" spans="4:4">
      <c r="D4723"/>
    </row>
    <row r="4724" spans="4:4">
      <c r="D4724"/>
    </row>
    <row r="4725" spans="4:4">
      <c r="D4725"/>
    </row>
    <row r="4726" spans="4:4">
      <c r="D4726"/>
    </row>
    <row r="4727" spans="4:4">
      <c r="D4727"/>
    </row>
    <row r="4728" spans="4:4">
      <c r="D4728"/>
    </row>
    <row r="4729" spans="4:4">
      <c r="D4729"/>
    </row>
    <row r="4730" spans="4:4">
      <c r="D4730"/>
    </row>
    <row r="4731" spans="4:4">
      <c r="D4731"/>
    </row>
    <row r="4732" spans="4:4">
      <c r="D4732"/>
    </row>
    <row r="4733" spans="4:4">
      <c r="D4733"/>
    </row>
    <row r="4734" spans="4:4">
      <c r="D4734"/>
    </row>
    <row r="4735" spans="4:4">
      <c r="D4735"/>
    </row>
    <row r="4736" spans="4:4">
      <c r="D4736"/>
    </row>
    <row r="4737" spans="4:4">
      <c r="D4737"/>
    </row>
    <row r="4738" spans="4:4">
      <c r="D4738"/>
    </row>
    <row r="4739" spans="4:4">
      <c r="D4739"/>
    </row>
    <row r="4740" spans="4:4">
      <c r="D4740"/>
    </row>
    <row r="4741" spans="4:4">
      <c r="D4741"/>
    </row>
    <row r="4742" spans="4:4">
      <c r="D4742"/>
    </row>
    <row r="4743" spans="4:4">
      <c r="D4743"/>
    </row>
    <row r="4744" spans="4:4">
      <c r="D4744"/>
    </row>
    <row r="4745" spans="4:4">
      <c r="D4745"/>
    </row>
    <row r="4746" spans="4:4">
      <c r="D4746"/>
    </row>
    <row r="4747" spans="4:4">
      <c r="D4747"/>
    </row>
    <row r="4748" spans="4:4">
      <c r="D4748"/>
    </row>
    <row r="4749" spans="4:4">
      <c r="D4749"/>
    </row>
    <row r="4750" spans="4:4">
      <c r="D4750"/>
    </row>
    <row r="4751" spans="4:4">
      <c r="D4751"/>
    </row>
    <row r="4752" spans="4:4">
      <c r="D4752"/>
    </row>
    <row r="4753" spans="4:4">
      <c r="D4753"/>
    </row>
    <row r="4754" spans="4:4">
      <c r="D4754"/>
    </row>
    <row r="4755" spans="4:4">
      <c r="D4755"/>
    </row>
    <row r="4756" spans="4:4">
      <c r="D4756"/>
    </row>
    <row r="4757" spans="4:4">
      <c r="D4757"/>
    </row>
    <row r="4758" spans="4:4">
      <c r="D4758"/>
    </row>
    <row r="4759" spans="4:4">
      <c r="D4759"/>
    </row>
    <row r="4760" spans="4:4">
      <c r="D4760"/>
    </row>
    <row r="4761" spans="4:4">
      <c r="D4761"/>
    </row>
    <row r="4762" spans="4:4">
      <c r="D4762"/>
    </row>
    <row r="4763" spans="4:4">
      <c r="D4763"/>
    </row>
    <row r="4764" spans="4:4">
      <c r="D4764"/>
    </row>
    <row r="4765" spans="4:4">
      <c r="D4765"/>
    </row>
    <row r="4766" spans="4:4">
      <c r="D4766"/>
    </row>
    <row r="4767" spans="4:4">
      <c r="D4767"/>
    </row>
    <row r="4768" spans="4:4">
      <c r="D4768"/>
    </row>
    <row r="4769" spans="4:4">
      <c r="D4769"/>
    </row>
    <row r="4770" spans="4:4">
      <c r="D4770"/>
    </row>
    <row r="4771" spans="4:4">
      <c r="D4771"/>
    </row>
    <row r="4772" spans="4:4">
      <c r="D4772"/>
    </row>
    <row r="4773" spans="4:4">
      <c r="D4773"/>
    </row>
    <row r="4774" spans="4:4">
      <c r="D4774"/>
    </row>
    <row r="4775" spans="4:4">
      <c r="D4775"/>
    </row>
    <row r="4776" spans="4:4">
      <c r="D4776"/>
    </row>
    <row r="4777" spans="4:4">
      <c r="D4777"/>
    </row>
    <row r="4778" spans="4:4">
      <c r="D4778"/>
    </row>
    <row r="4779" spans="4:4">
      <c r="D4779"/>
    </row>
    <row r="4780" spans="4:4">
      <c r="D4780"/>
    </row>
    <row r="4781" spans="4:4">
      <c r="D4781"/>
    </row>
    <row r="4782" spans="4:4">
      <c r="D4782"/>
    </row>
    <row r="4783" spans="4:4">
      <c r="D4783"/>
    </row>
    <row r="4784" spans="4:4">
      <c r="D4784"/>
    </row>
    <row r="4785" spans="4:4">
      <c r="D4785"/>
    </row>
    <row r="4786" spans="4:4">
      <c r="D4786"/>
    </row>
    <row r="4787" spans="4:4">
      <c r="D4787"/>
    </row>
    <row r="4788" spans="4:4">
      <c r="D4788"/>
    </row>
    <row r="4789" spans="4:4">
      <c r="D4789"/>
    </row>
    <row r="4790" spans="4:4">
      <c r="D4790"/>
    </row>
    <row r="4791" spans="4:4">
      <c r="D4791"/>
    </row>
    <row r="4792" spans="4:4">
      <c r="D4792"/>
    </row>
    <row r="4793" spans="4:4">
      <c r="D4793"/>
    </row>
    <row r="4794" spans="4:4">
      <c r="D4794"/>
    </row>
    <row r="4795" spans="4:4">
      <c r="D4795"/>
    </row>
    <row r="4796" spans="4:4">
      <c r="D4796"/>
    </row>
    <row r="4797" spans="4:4">
      <c r="D4797"/>
    </row>
    <row r="4798" spans="4:4">
      <c r="D4798"/>
    </row>
    <row r="4799" spans="4:4">
      <c r="D4799"/>
    </row>
    <row r="4800" spans="4:4">
      <c r="D4800"/>
    </row>
    <row r="4801" spans="4:4">
      <c r="D4801"/>
    </row>
    <row r="4802" spans="4:4">
      <c r="D4802"/>
    </row>
    <row r="4803" spans="4:4">
      <c r="D4803"/>
    </row>
    <row r="4804" spans="4:4">
      <c r="D4804"/>
    </row>
    <row r="4805" spans="4:4">
      <c r="D4805"/>
    </row>
    <row r="4806" spans="4:4">
      <c r="D4806"/>
    </row>
    <row r="4807" spans="4:4">
      <c r="D4807"/>
    </row>
    <row r="4808" spans="4:4">
      <c r="D4808"/>
    </row>
    <row r="4809" spans="4:4">
      <c r="D4809"/>
    </row>
    <row r="4810" spans="4:4">
      <c r="D4810"/>
    </row>
    <row r="4811" spans="4:4">
      <c r="D4811"/>
    </row>
    <row r="4812" spans="4:4">
      <c r="D4812"/>
    </row>
    <row r="4813" spans="4:4">
      <c r="D4813"/>
    </row>
    <row r="4814" spans="4:4">
      <c r="D4814"/>
    </row>
    <row r="4815" spans="4:4">
      <c r="D4815"/>
    </row>
    <row r="4816" spans="4:4">
      <c r="D4816"/>
    </row>
    <row r="4817" spans="4:4">
      <c r="D4817"/>
    </row>
    <row r="4818" spans="4:4">
      <c r="D4818"/>
    </row>
    <row r="4819" spans="4:4">
      <c r="D4819"/>
    </row>
    <row r="4820" spans="4:4">
      <c r="D4820"/>
    </row>
    <row r="4821" spans="4:4">
      <c r="D4821"/>
    </row>
    <row r="4822" spans="4:4">
      <c r="D4822"/>
    </row>
    <row r="4823" spans="4:4">
      <c r="D4823"/>
    </row>
    <row r="4824" spans="4:4">
      <c r="D4824"/>
    </row>
    <row r="4825" spans="4:4">
      <c r="D4825"/>
    </row>
    <row r="4826" spans="4:4">
      <c r="D4826"/>
    </row>
    <row r="4827" spans="4:4">
      <c r="D4827"/>
    </row>
    <row r="4828" spans="4:4">
      <c r="D4828"/>
    </row>
    <row r="4829" spans="4:4">
      <c r="D4829"/>
    </row>
    <row r="4830" spans="4:4">
      <c r="D4830"/>
    </row>
    <row r="4831" spans="4:4">
      <c r="D4831"/>
    </row>
    <row r="4832" spans="4:4">
      <c r="D4832"/>
    </row>
    <row r="4833" spans="4:4">
      <c r="D4833"/>
    </row>
    <row r="4834" spans="4:4">
      <c r="D4834"/>
    </row>
    <row r="4835" spans="4:4">
      <c r="D4835"/>
    </row>
    <row r="4836" spans="4:4">
      <c r="D4836"/>
    </row>
    <row r="4837" spans="4:4">
      <c r="D4837"/>
    </row>
    <row r="4838" spans="4:4">
      <c r="D4838"/>
    </row>
    <row r="4839" spans="4:4">
      <c r="D4839"/>
    </row>
    <row r="4840" spans="4:4">
      <c r="D4840"/>
    </row>
    <row r="4841" spans="4:4">
      <c r="D4841"/>
    </row>
    <row r="4842" spans="4:4">
      <c r="D4842"/>
    </row>
    <row r="4843" spans="4:4">
      <c r="D4843"/>
    </row>
    <row r="4844" spans="4:4">
      <c r="D4844"/>
    </row>
    <row r="4845" spans="4:4">
      <c r="D4845"/>
    </row>
    <row r="4846" spans="4:4">
      <c r="D4846"/>
    </row>
    <row r="4847" spans="4:4">
      <c r="D4847"/>
    </row>
    <row r="4848" spans="4:4">
      <c r="D4848"/>
    </row>
    <row r="4849" spans="4:4">
      <c r="D4849"/>
    </row>
    <row r="4850" spans="4:4">
      <c r="D4850"/>
    </row>
    <row r="4851" spans="4:4">
      <c r="D4851"/>
    </row>
    <row r="4852" spans="4:4">
      <c r="D4852"/>
    </row>
    <row r="4853" spans="4:4">
      <c r="D4853"/>
    </row>
    <row r="4854" spans="4:4">
      <c r="D4854"/>
    </row>
    <row r="4855" spans="4:4">
      <c r="D4855"/>
    </row>
    <row r="4856" spans="4:4">
      <c r="D4856"/>
    </row>
    <row r="4857" spans="4:4">
      <c r="D4857"/>
    </row>
    <row r="4858" spans="4:4">
      <c r="D4858"/>
    </row>
    <row r="4859" spans="4:4">
      <c r="D4859"/>
    </row>
    <row r="4860" spans="4:4">
      <c r="D4860"/>
    </row>
    <row r="4861" spans="4:4">
      <c r="D4861"/>
    </row>
    <row r="4862" spans="4:4">
      <c r="D4862"/>
    </row>
    <row r="4863" spans="4:4">
      <c r="D4863"/>
    </row>
    <row r="4864" spans="4:4">
      <c r="D4864"/>
    </row>
    <row r="4865" spans="4:4">
      <c r="D4865"/>
    </row>
    <row r="4866" spans="4:4">
      <c r="D4866"/>
    </row>
    <row r="4867" spans="4:4">
      <c r="D4867"/>
    </row>
    <row r="4868" spans="4:4">
      <c r="D4868"/>
    </row>
    <row r="4869" spans="4:4">
      <c r="D4869"/>
    </row>
    <row r="4870" spans="4:4">
      <c r="D4870"/>
    </row>
    <row r="4871" spans="4:4">
      <c r="D4871"/>
    </row>
    <row r="4872" spans="4:4">
      <c r="D4872"/>
    </row>
    <row r="4873" spans="4:4">
      <c r="D4873"/>
    </row>
    <row r="4874" spans="4:4">
      <c r="D4874"/>
    </row>
    <row r="4875" spans="4:4">
      <c r="D4875"/>
    </row>
    <row r="4876" spans="4:4">
      <c r="D4876"/>
    </row>
    <row r="4877" spans="4:4">
      <c r="D4877"/>
    </row>
    <row r="4878" spans="4:4">
      <c r="D4878"/>
    </row>
    <row r="4879" spans="4:4">
      <c r="D4879"/>
    </row>
    <row r="4880" spans="4:4">
      <c r="D4880"/>
    </row>
    <row r="4881" spans="4:4">
      <c r="D4881"/>
    </row>
    <row r="4882" spans="4:4">
      <c r="D4882"/>
    </row>
    <row r="4883" spans="4:4">
      <c r="D4883"/>
    </row>
    <row r="4884" spans="4:4">
      <c r="D4884"/>
    </row>
    <row r="4885" spans="4:4">
      <c r="D4885"/>
    </row>
    <row r="4886" spans="4:4">
      <c r="D4886"/>
    </row>
    <row r="4887" spans="4:4">
      <c r="D4887"/>
    </row>
    <row r="4888" spans="4:4">
      <c r="D4888"/>
    </row>
    <row r="4889" spans="4:4">
      <c r="D4889"/>
    </row>
    <row r="4890" spans="4:4">
      <c r="D4890"/>
    </row>
    <row r="4891" spans="4:4">
      <c r="D4891"/>
    </row>
    <row r="4892" spans="4:4">
      <c r="D4892"/>
    </row>
    <row r="4893" spans="4:4">
      <c r="D4893"/>
    </row>
    <row r="4894" spans="4:4">
      <c r="D4894"/>
    </row>
    <row r="4895" spans="4:4">
      <c r="D4895"/>
    </row>
    <row r="4896" spans="4:4">
      <c r="D4896"/>
    </row>
    <row r="4897" spans="4:4">
      <c r="D4897"/>
    </row>
    <row r="4898" spans="4:4">
      <c r="D4898"/>
    </row>
    <row r="4899" spans="4:4">
      <c r="D4899"/>
    </row>
    <row r="4900" spans="4:4">
      <c r="D4900"/>
    </row>
    <row r="4901" spans="4:4">
      <c r="D4901"/>
    </row>
    <row r="4902" spans="4:4">
      <c r="D4902"/>
    </row>
    <row r="4903" spans="4:4">
      <c r="D4903"/>
    </row>
    <row r="4904" spans="4:4">
      <c r="D4904"/>
    </row>
    <row r="4905" spans="4:4">
      <c r="D4905"/>
    </row>
    <row r="4906" spans="4:4">
      <c r="D4906"/>
    </row>
    <row r="4907" spans="4:4">
      <c r="D4907"/>
    </row>
    <row r="4908" spans="4:4">
      <c r="D4908"/>
    </row>
    <row r="4909" spans="4:4">
      <c r="D4909"/>
    </row>
    <row r="4910" spans="4:4">
      <c r="D4910"/>
    </row>
    <row r="4911" spans="4:4">
      <c r="D4911"/>
    </row>
    <row r="4912" spans="4:4">
      <c r="D4912"/>
    </row>
    <row r="4913" spans="4:4">
      <c r="D4913"/>
    </row>
    <row r="4914" spans="4:4">
      <c r="D4914"/>
    </row>
    <row r="4915" spans="4:4">
      <c r="D4915"/>
    </row>
    <row r="4916" spans="4:4">
      <c r="D4916"/>
    </row>
    <row r="4917" spans="4:4">
      <c r="D4917"/>
    </row>
    <row r="4918" spans="4:4">
      <c r="D4918"/>
    </row>
    <row r="4919" spans="4:4">
      <c r="D4919"/>
    </row>
    <row r="4920" spans="4:4">
      <c r="D4920"/>
    </row>
    <row r="4921" spans="4:4">
      <c r="D4921"/>
    </row>
    <row r="4922" spans="4:4">
      <c r="D4922"/>
    </row>
    <row r="4923" spans="4:4">
      <c r="D4923"/>
    </row>
    <row r="4924" spans="4:4">
      <c r="D4924"/>
    </row>
    <row r="4925" spans="4:4">
      <c r="D4925"/>
    </row>
    <row r="4926" spans="4:4">
      <c r="D4926"/>
    </row>
    <row r="4927" spans="4:4">
      <c r="D4927"/>
    </row>
    <row r="4928" spans="4:4">
      <c r="D4928"/>
    </row>
    <row r="4929" spans="4:4">
      <c r="D4929"/>
    </row>
    <row r="4930" spans="4:4">
      <c r="D4930"/>
    </row>
    <row r="4931" spans="4:4">
      <c r="D4931"/>
    </row>
    <row r="4932" spans="4:4">
      <c r="D4932"/>
    </row>
    <row r="4933" spans="4:4">
      <c r="D4933"/>
    </row>
    <row r="4934" spans="4:4">
      <c r="D4934"/>
    </row>
    <row r="4935" spans="4:4">
      <c r="D4935"/>
    </row>
    <row r="4936" spans="4:4">
      <c r="D4936"/>
    </row>
    <row r="4937" spans="4:4">
      <c r="D4937"/>
    </row>
    <row r="4938" spans="4:4">
      <c r="D4938"/>
    </row>
    <row r="4939" spans="4:4">
      <c r="D4939"/>
    </row>
    <row r="4940" spans="4:4">
      <c r="D4940"/>
    </row>
    <row r="4941" spans="4:4">
      <c r="D4941"/>
    </row>
    <row r="4942" spans="4:4">
      <c r="D4942"/>
    </row>
    <row r="4943" spans="4:4">
      <c r="D4943"/>
    </row>
    <row r="4944" spans="4:4">
      <c r="D4944"/>
    </row>
    <row r="4945" spans="4:4">
      <c r="D4945"/>
    </row>
    <row r="4946" spans="4:4">
      <c r="D4946"/>
    </row>
    <row r="4947" spans="4:4">
      <c r="D4947"/>
    </row>
    <row r="4948" spans="4:4">
      <c r="D4948"/>
    </row>
    <row r="4949" spans="4:4">
      <c r="D4949"/>
    </row>
    <row r="4950" spans="4:4">
      <c r="D4950"/>
    </row>
    <row r="4951" spans="4:4">
      <c r="D4951"/>
    </row>
    <row r="4952" spans="4:4">
      <c r="D4952"/>
    </row>
    <row r="4953" spans="4:4">
      <c r="D4953"/>
    </row>
    <row r="4954" spans="4:4">
      <c r="D4954"/>
    </row>
    <row r="4955" spans="4:4">
      <c r="D4955"/>
    </row>
    <row r="4956" spans="4:4">
      <c r="D4956"/>
    </row>
    <row r="4957" spans="4:4">
      <c r="D4957"/>
    </row>
    <row r="4958" spans="4:4">
      <c r="D4958"/>
    </row>
    <row r="4959" spans="4:4">
      <c r="D4959"/>
    </row>
    <row r="4960" spans="4:4">
      <c r="D4960"/>
    </row>
    <row r="4961" spans="4:4">
      <c r="D4961"/>
    </row>
    <row r="4962" spans="4:4">
      <c r="D4962"/>
    </row>
    <row r="4963" spans="4:4">
      <c r="D4963"/>
    </row>
    <row r="4964" spans="4:4">
      <c r="D4964"/>
    </row>
    <row r="4965" spans="4:4">
      <c r="D4965"/>
    </row>
    <row r="4966" spans="4:4">
      <c r="D4966"/>
    </row>
    <row r="4967" spans="4:4">
      <c r="D4967"/>
    </row>
    <row r="4968" spans="4:4">
      <c r="D4968"/>
    </row>
    <row r="4969" spans="4:4">
      <c r="D4969"/>
    </row>
    <row r="4970" spans="4:4">
      <c r="D4970"/>
    </row>
    <row r="4971" spans="4:4">
      <c r="D4971"/>
    </row>
    <row r="4972" spans="4:4">
      <c r="D4972"/>
    </row>
    <row r="4973" spans="4:4">
      <c r="D4973"/>
    </row>
    <row r="4974" spans="4:4">
      <c r="D4974"/>
    </row>
    <row r="4975" spans="4:4">
      <c r="D4975"/>
    </row>
    <row r="4976" spans="4:4">
      <c r="D4976"/>
    </row>
    <row r="4977" spans="4:4">
      <c r="D4977"/>
    </row>
    <row r="4978" spans="4:4">
      <c r="D4978"/>
    </row>
    <row r="4979" spans="4:4">
      <c r="D4979"/>
    </row>
    <row r="4980" spans="4:4">
      <c r="D4980"/>
    </row>
    <row r="4981" spans="4:4">
      <c r="D4981"/>
    </row>
    <row r="4982" spans="4:4">
      <c r="D4982"/>
    </row>
    <row r="4983" spans="4:4">
      <c r="D4983"/>
    </row>
    <row r="4984" spans="4:4">
      <c r="D4984"/>
    </row>
    <row r="4985" spans="4:4">
      <c r="D4985"/>
    </row>
    <row r="4986" spans="4:4">
      <c r="D4986"/>
    </row>
    <row r="4987" spans="4:4">
      <c r="D4987"/>
    </row>
    <row r="4988" spans="4:4">
      <c r="D4988"/>
    </row>
    <row r="4989" spans="4:4">
      <c r="D4989"/>
    </row>
    <row r="4990" spans="4:4">
      <c r="D4990"/>
    </row>
    <row r="4991" spans="4:4">
      <c r="D4991"/>
    </row>
    <row r="4992" spans="4:4">
      <c r="D4992"/>
    </row>
    <row r="4993" spans="4:4">
      <c r="D4993"/>
    </row>
    <row r="4994" spans="4:4">
      <c r="D4994"/>
    </row>
    <row r="4995" spans="4:4">
      <c r="D4995"/>
    </row>
    <row r="4996" spans="4:4">
      <c r="D4996"/>
    </row>
    <row r="4997" spans="4:4">
      <c r="D4997"/>
    </row>
    <row r="4998" spans="4:4">
      <c r="D4998"/>
    </row>
    <row r="4999" spans="4:4">
      <c r="D4999"/>
    </row>
    <row r="5000" spans="4:4">
      <c r="D5000"/>
    </row>
    <row r="5001" spans="4:4">
      <c r="D5001"/>
    </row>
    <row r="5002" spans="4:4">
      <c r="D5002"/>
    </row>
    <row r="5003" spans="4:4">
      <c r="D5003"/>
    </row>
    <row r="5004" spans="4:4">
      <c r="D5004"/>
    </row>
    <row r="5005" spans="4:4">
      <c r="D5005"/>
    </row>
    <row r="5006" spans="4:4">
      <c r="D5006"/>
    </row>
    <row r="5007" spans="4:4">
      <c r="D5007"/>
    </row>
    <row r="5008" spans="4:4">
      <c r="D5008"/>
    </row>
    <row r="5009" spans="4:4">
      <c r="D5009"/>
    </row>
    <row r="5010" spans="4:4">
      <c r="D5010"/>
    </row>
    <row r="5011" spans="4:4">
      <c r="D5011"/>
    </row>
    <row r="5012" spans="4:4">
      <c r="D5012"/>
    </row>
    <row r="5013" spans="4:4">
      <c r="D5013"/>
    </row>
    <row r="5014" spans="4:4">
      <c r="D5014"/>
    </row>
    <row r="5015" spans="4:4">
      <c r="D5015"/>
    </row>
    <row r="5016" spans="4:4">
      <c r="D5016"/>
    </row>
    <row r="5017" spans="4:4">
      <c r="D5017"/>
    </row>
    <row r="5018" spans="4:4">
      <c r="D5018"/>
    </row>
    <row r="5019" spans="4:4">
      <c r="D5019"/>
    </row>
    <row r="5020" spans="4:4">
      <c r="D5020"/>
    </row>
    <row r="5021" spans="4:4">
      <c r="D5021"/>
    </row>
    <row r="5022" spans="4:4">
      <c r="D5022"/>
    </row>
    <row r="5023" spans="4:4">
      <c r="D5023"/>
    </row>
    <row r="5024" spans="4:4">
      <c r="D5024"/>
    </row>
    <row r="5025" spans="4:4">
      <c r="D5025"/>
    </row>
    <row r="5026" spans="4:4">
      <c r="D5026"/>
    </row>
    <row r="5027" spans="4:4">
      <c r="D5027"/>
    </row>
    <row r="5028" spans="4:4">
      <c r="D5028"/>
    </row>
    <row r="5029" spans="4:4">
      <c r="D5029"/>
    </row>
    <row r="5030" spans="4:4">
      <c r="D5030"/>
    </row>
    <row r="5031" spans="4:4">
      <c r="D5031"/>
    </row>
    <row r="5032" spans="4:4">
      <c r="D5032"/>
    </row>
    <row r="5033" spans="4:4">
      <c r="D5033"/>
    </row>
    <row r="5034" spans="4:4">
      <c r="D5034"/>
    </row>
    <row r="5035" spans="4:4">
      <c r="D5035"/>
    </row>
    <row r="5036" spans="4:4">
      <c r="D5036"/>
    </row>
    <row r="5037" spans="4:4">
      <c r="D5037"/>
    </row>
    <row r="5038" spans="4:4">
      <c r="D5038"/>
    </row>
    <row r="5039" spans="4:4">
      <c r="D5039"/>
    </row>
    <row r="5040" spans="4:4">
      <c r="D5040"/>
    </row>
    <row r="5041" spans="4:4">
      <c r="D5041"/>
    </row>
    <row r="5042" spans="4:4">
      <c r="D5042"/>
    </row>
    <row r="5043" spans="4:4">
      <c r="D5043"/>
    </row>
    <row r="5044" spans="4:4">
      <c r="D5044"/>
    </row>
    <row r="5045" spans="4:4">
      <c r="D5045"/>
    </row>
    <row r="5046" spans="4:4">
      <c r="D5046"/>
    </row>
    <row r="5047" spans="4:4">
      <c r="D5047"/>
    </row>
    <row r="5048" spans="4:4">
      <c r="D5048"/>
    </row>
    <row r="5049" spans="4:4">
      <c r="D5049"/>
    </row>
    <row r="5050" spans="4:4">
      <c r="D5050"/>
    </row>
    <row r="5051" spans="4:4">
      <c r="D5051"/>
    </row>
    <row r="5052" spans="4:4">
      <c r="D5052"/>
    </row>
    <row r="5053" spans="4:4">
      <c r="D5053"/>
    </row>
    <row r="5054" spans="4:4">
      <c r="D5054"/>
    </row>
    <row r="5055" spans="4:4">
      <c r="D5055"/>
    </row>
    <row r="5056" spans="4:4">
      <c r="D5056"/>
    </row>
    <row r="5057" spans="4:4">
      <c r="D5057"/>
    </row>
    <row r="5058" spans="4:4">
      <c r="D5058"/>
    </row>
    <row r="5059" spans="4:4">
      <c r="D5059"/>
    </row>
    <row r="5060" spans="4:4">
      <c r="D5060"/>
    </row>
    <row r="5061" spans="4:4">
      <c r="D5061"/>
    </row>
    <row r="5062" spans="4:4">
      <c r="D5062"/>
    </row>
    <row r="5063" spans="4:4">
      <c r="D5063"/>
    </row>
    <row r="5064" spans="4:4">
      <c r="D5064"/>
    </row>
    <row r="5065" spans="4:4">
      <c r="D5065"/>
    </row>
    <row r="5066" spans="4:4">
      <c r="D5066"/>
    </row>
    <row r="5067" spans="4:4">
      <c r="D5067"/>
    </row>
    <row r="5068" spans="4:4">
      <c r="D5068"/>
    </row>
    <row r="5069" spans="4:4">
      <c r="D5069"/>
    </row>
    <row r="5070" spans="4:4">
      <c r="D5070"/>
    </row>
    <row r="5071" spans="4:4">
      <c r="D5071"/>
    </row>
    <row r="5072" spans="4:4">
      <c r="D5072"/>
    </row>
    <row r="5073" spans="4:4">
      <c r="D5073"/>
    </row>
    <row r="5074" spans="4:4">
      <c r="D5074"/>
    </row>
    <row r="5075" spans="4:4">
      <c r="D5075"/>
    </row>
    <row r="5076" spans="4:4">
      <c r="D5076"/>
    </row>
    <row r="5077" spans="4:4">
      <c r="D5077"/>
    </row>
    <row r="5078" spans="4:4">
      <c r="D5078"/>
    </row>
    <row r="5079" spans="4:4">
      <c r="D5079"/>
    </row>
    <row r="5080" spans="4:4">
      <c r="D5080"/>
    </row>
    <row r="5081" spans="4:4">
      <c r="D5081"/>
    </row>
    <row r="5082" spans="4:4">
      <c r="D5082"/>
    </row>
    <row r="5083" spans="4:4">
      <c r="D5083"/>
    </row>
    <row r="5084" spans="4:4">
      <c r="D5084"/>
    </row>
    <row r="5085" spans="4:4">
      <c r="D5085"/>
    </row>
    <row r="5086" spans="4:4">
      <c r="D5086"/>
    </row>
    <row r="5087" spans="4:4">
      <c r="D5087"/>
    </row>
    <row r="5088" spans="4:4">
      <c r="D5088"/>
    </row>
    <row r="5089" spans="4:4">
      <c r="D5089"/>
    </row>
    <row r="5090" spans="4:4">
      <c r="D5090"/>
    </row>
    <row r="5091" spans="4:4">
      <c r="D5091"/>
    </row>
    <row r="5092" spans="4:4">
      <c r="D5092"/>
    </row>
    <row r="5093" spans="4:4">
      <c r="D5093"/>
    </row>
    <row r="5094" spans="4:4">
      <c r="D5094"/>
    </row>
    <row r="5095" spans="4:4">
      <c r="D5095"/>
    </row>
    <row r="5096" spans="4:4">
      <c r="D5096"/>
    </row>
    <row r="5097" spans="4:4">
      <c r="D5097"/>
    </row>
    <row r="5098" spans="4:4">
      <c r="D5098"/>
    </row>
    <row r="5099" spans="4:4">
      <c r="D5099"/>
    </row>
    <row r="5100" spans="4:4">
      <c r="D5100"/>
    </row>
    <row r="5101" spans="4:4">
      <c r="D5101"/>
    </row>
    <row r="5102" spans="4:4">
      <c r="D5102"/>
    </row>
    <row r="5103" spans="4:4">
      <c r="D5103"/>
    </row>
    <row r="5104" spans="4:4">
      <c r="D5104"/>
    </row>
    <row r="5105" spans="4:4">
      <c r="D5105"/>
    </row>
    <row r="5106" spans="4:4">
      <c r="D5106"/>
    </row>
    <row r="5107" spans="4:4">
      <c r="D5107"/>
    </row>
    <row r="5108" spans="4:4">
      <c r="D5108"/>
    </row>
    <row r="5109" spans="4:4">
      <c r="D5109"/>
    </row>
    <row r="5110" spans="4:4">
      <c r="D5110"/>
    </row>
    <row r="5111" spans="4:4">
      <c r="D5111"/>
    </row>
    <row r="5112" spans="4:4">
      <c r="D5112"/>
    </row>
    <row r="5113" spans="4:4">
      <c r="D5113"/>
    </row>
    <row r="5114" spans="4:4">
      <c r="D5114"/>
    </row>
    <row r="5115" spans="4:4">
      <c r="D5115"/>
    </row>
    <row r="5116" spans="4:4">
      <c r="D5116"/>
    </row>
    <row r="5117" spans="4:4">
      <c r="D5117"/>
    </row>
    <row r="5118" spans="4:4">
      <c r="D5118"/>
    </row>
    <row r="5119" spans="4:4">
      <c r="D5119"/>
    </row>
    <row r="5120" spans="4:4">
      <c r="D5120"/>
    </row>
    <row r="5121" spans="4:4">
      <c r="D5121"/>
    </row>
    <row r="5122" spans="4:4">
      <c r="D5122"/>
    </row>
    <row r="5123" spans="4:4">
      <c r="D5123"/>
    </row>
    <row r="5124" spans="4:4">
      <c r="D5124"/>
    </row>
    <row r="5125" spans="4:4">
      <c r="D5125"/>
    </row>
    <row r="5126" spans="4:4">
      <c r="D5126"/>
    </row>
    <row r="5127" spans="4:4">
      <c r="D5127"/>
    </row>
    <row r="5128" spans="4:4">
      <c r="D5128"/>
    </row>
    <row r="5129" spans="4:4">
      <c r="D5129"/>
    </row>
    <row r="5130" spans="4:4">
      <c r="D5130"/>
    </row>
    <row r="5131" spans="4:4">
      <c r="D5131"/>
    </row>
    <row r="5132" spans="4:4">
      <c r="D5132"/>
    </row>
    <row r="5133" spans="4:4">
      <c r="D5133"/>
    </row>
    <row r="5134" spans="4:4">
      <c r="D5134"/>
    </row>
    <row r="5135" spans="4:4">
      <c r="D5135"/>
    </row>
    <row r="5136" spans="4:4">
      <c r="D5136"/>
    </row>
    <row r="5137" spans="4:4">
      <c r="D5137"/>
    </row>
    <row r="5138" spans="4:4">
      <c r="D5138"/>
    </row>
    <row r="5139" spans="4:4">
      <c r="D5139"/>
    </row>
    <row r="5140" spans="4:4">
      <c r="D5140"/>
    </row>
    <row r="5141" spans="4:4">
      <c r="D5141"/>
    </row>
    <row r="5142" spans="4:4">
      <c r="D5142"/>
    </row>
    <row r="5143" spans="4:4">
      <c r="D5143"/>
    </row>
    <row r="5144" spans="4:4">
      <c r="D5144"/>
    </row>
    <row r="5145" spans="4:4">
      <c r="D5145"/>
    </row>
    <row r="5146" spans="4:4">
      <c r="D5146"/>
    </row>
    <row r="5147" spans="4:4">
      <c r="D5147"/>
    </row>
    <row r="5148" spans="4:4">
      <c r="D5148"/>
    </row>
    <row r="5149" spans="4:4">
      <c r="D5149"/>
    </row>
    <row r="5150" spans="4:4">
      <c r="D5150"/>
    </row>
    <row r="5151" spans="4:4">
      <c r="D5151"/>
    </row>
    <row r="5152" spans="4:4">
      <c r="D5152"/>
    </row>
    <row r="5153" spans="4:4">
      <c r="D5153"/>
    </row>
    <row r="5154" spans="4:4">
      <c r="D5154"/>
    </row>
    <row r="5155" spans="4:4">
      <c r="D5155"/>
    </row>
    <row r="5156" spans="4:4">
      <c r="D5156"/>
    </row>
    <row r="5157" spans="4:4">
      <c r="D5157"/>
    </row>
    <row r="5158" spans="4:4">
      <c r="D5158"/>
    </row>
    <row r="5159" spans="4:4">
      <c r="D5159"/>
    </row>
    <row r="5160" spans="4:4">
      <c r="D5160"/>
    </row>
    <row r="5161" spans="4:4">
      <c r="D5161"/>
    </row>
    <row r="5162" spans="4:4">
      <c r="D5162"/>
    </row>
    <row r="5163" spans="4:4">
      <c r="D5163"/>
    </row>
    <row r="5164" spans="4:4">
      <c r="D5164"/>
    </row>
    <row r="5165" spans="4:4">
      <c r="D5165"/>
    </row>
    <row r="5166" spans="4:4">
      <c r="D5166"/>
    </row>
    <row r="5167" spans="4:4">
      <c r="D5167"/>
    </row>
    <row r="5168" spans="4:4">
      <c r="D5168"/>
    </row>
    <row r="5169" spans="4:4">
      <c r="D5169"/>
    </row>
    <row r="5170" spans="4:4">
      <c r="D5170"/>
    </row>
    <row r="5171" spans="4:4">
      <c r="D5171"/>
    </row>
    <row r="5172" spans="4:4">
      <c r="D5172"/>
    </row>
    <row r="5173" spans="4:4">
      <c r="D5173"/>
    </row>
    <row r="5174" spans="4:4">
      <c r="D5174"/>
    </row>
    <row r="5175" spans="4:4">
      <c r="D5175"/>
    </row>
    <row r="5176" spans="4:4">
      <c r="D5176"/>
    </row>
    <row r="5177" spans="4:4">
      <c r="D5177"/>
    </row>
    <row r="5178" spans="4:4">
      <c r="D5178"/>
    </row>
    <row r="5179" spans="4:4">
      <c r="D5179"/>
    </row>
    <row r="5180" spans="4:4">
      <c r="D5180"/>
    </row>
    <row r="5181" spans="4:4">
      <c r="D5181"/>
    </row>
    <row r="5182" spans="4:4">
      <c r="D5182"/>
    </row>
    <row r="5183" spans="4:4">
      <c r="D5183"/>
    </row>
    <row r="5184" spans="4:4">
      <c r="D5184"/>
    </row>
    <row r="5185" spans="4:4">
      <c r="D5185"/>
    </row>
    <row r="5186" spans="4:4">
      <c r="D5186"/>
    </row>
    <row r="5187" spans="4:4">
      <c r="D5187"/>
    </row>
    <row r="5188" spans="4:4">
      <c r="D5188"/>
    </row>
    <row r="5189" spans="4:4">
      <c r="D5189"/>
    </row>
    <row r="5190" spans="4:4">
      <c r="D5190"/>
    </row>
    <row r="5191" spans="4:4">
      <c r="D5191"/>
    </row>
    <row r="5192" spans="4:4">
      <c r="D5192"/>
    </row>
    <row r="5193" spans="4:4">
      <c r="D5193"/>
    </row>
    <row r="5194" spans="4:4">
      <c r="D5194"/>
    </row>
    <row r="5195" spans="4:4">
      <c r="D5195"/>
    </row>
    <row r="5196" spans="4:4">
      <c r="D5196"/>
    </row>
    <row r="5197" spans="4:4">
      <c r="D5197"/>
    </row>
    <row r="5198" spans="4:4">
      <c r="D5198"/>
    </row>
    <row r="5199" spans="4:4">
      <c r="D5199"/>
    </row>
    <row r="5200" spans="4:4">
      <c r="D5200"/>
    </row>
    <row r="5201" spans="4:4">
      <c r="D5201"/>
    </row>
    <row r="5202" spans="4:4">
      <c r="D5202"/>
    </row>
    <row r="5203" spans="4:4">
      <c r="D5203"/>
    </row>
    <row r="5204" spans="4:4">
      <c r="D5204"/>
    </row>
    <row r="5205" spans="4:4">
      <c r="D5205"/>
    </row>
    <row r="5206" spans="4:4">
      <c r="D5206"/>
    </row>
    <row r="5207" spans="4:4">
      <c r="D5207"/>
    </row>
    <row r="5208" spans="4:4">
      <c r="D5208"/>
    </row>
    <row r="5209" spans="4:4">
      <c r="D5209"/>
    </row>
    <row r="5210" spans="4:4">
      <c r="D5210"/>
    </row>
    <row r="5211" spans="4:4">
      <c r="D5211"/>
    </row>
    <row r="5212" spans="4:4">
      <c r="D5212"/>
    </row>
    <row r="5213" spans="4:4">
      <c r="D5213"/>
    </row>
    <row r="5214" spans="4:4">
      <c r="D5214"/>
    </row>
    <row r="5215" spans="4:4">
      <c r="D5215"/>
    </row>
    <row r="5216" spans="4:4">
      <c r="D5216"/>
    </row>
    <row r="5217" spans="4:4">
      <c r="D5217"/>
    </row>
    <row r="5218" spans="4:4">
      <c r="D5218"/>
    </row>
    <row r="5219" spans="4:4">
      <c r="D5219"/>
    </row>
    <row r="5220" spans="4:4">
      <c r="D5220"/>
    </row>
    <row r="5221" spans="4:4">
      <c r="D5221"/>
    </row>
    <row r="5222" spans="4:4">
      <c r="D5222"/>
    </row>
    <row r="5223" spans="4:4">
      <c r="D5223"/>
    </row>
    <row r="5224" spans="4:4">
      <c r="D5224"/>
    </row>
    <row r="5225" spans="4:4">
      <c r="D5225"/>
    </row>
    <row r="5226" spans="4:4">
      <c r="D5226"/>
    </row>
    <row r="5227" spans="4:4">
      <c r="D5227"/>
    </row>
    <row r="5228" spans="4:4">
      <c r="D5228"/>
    </row>
    <row r="5229" spans="4:4">
      <c r="D5229"/>
    </row>
    <row r="5230" spans="4:4">
      <c r="D5230"/>
    </row>
    <row r="5231" spans="4:4">
      <c r="D5231"/>
    </row>
    <row r="5232" spans="4:4">
      <c r="D5232"/>
    </row>
    <row r="5233" spans="4:4">
      <c r="D5233"/>
    </row>
    <row r="5234" spans="4:4">
      <c r="D5234"/>
    </row>
    <row r="5235" spans="4:4">
      <c r="D5235"/>
    </row>
    <row r="5236" spans="4:4">
      <c r="D5236"/>
    </row>
    <row r="5237" spans="4:4">
      <c r="D5237"/>
    </row>
    <row r="5238" spans="4:4">
      <c r="D5238"/>
    </row>
    <row r="5239" spans="4:4">
      <c r="D5239"/>
    </row>
    <row r="5240" spans="4:4">
      <c r="D5240"/>
    </row>
    <row r="5241" spans="4:4">
      <c r="D5241"/>
    </row>
    <row r="5242" spans="4:4">
      <c r="D5242"/>
    </row>
    <row r="5243" spans="4:4">
      <c r="D5243"/>
    </row>
    <row r="5244" spans="4:4">
      <c r="D5244"/>
    </row>
    <row r="5245" spans="4:4">
      <c r="D5245"/>
    </row>
    <row r="5246" spans="4:4">
      <c r="D5246"/>
    </row>
    <row r="5247" spans="4:4">
      <c r="D5247"/>
    </row>
    <row r="5248" spans="4:4">
      <c r="D5248"/>
    </row>
    <row r="5249" spans="4:4">
      <c r="D5249"/>
    </row>
    <row r="5250" spans="4:4">
      <c r="D5250"/>
    </row>
    <row r="5251" spans="4:4">
      <c r="D5251"/>
    </row>
    <row r="5252" spans="4:4">
      <c r="D5252"/>
    </row>
    <row r="5253" spans="4:4">
      <c r="D5253"/>
    </row>
    <row r="5254" spans="4:4">
      <c r="D5254"/>
    </row>
    <row r="5255" spans="4:4">
      <c r="D5255"/>
    </row>
    <row r="5256" spans="4:4">
      <c r="D5256"/>
    </row>
    <row r="5257" spans="4:4">
      <c r="D5257"/>
    </row>
    <row r="5258" spans="4:4">
      <c r="D5258"/>
    </row>
    <row r="5259" spans="4:4">
      <c r="D5259"/>
    </row>
    <row r="5260" spans="4:4">
      <c r="D5260"/>
    </row>
    <row r="5261" spans="4:4">
      <c r="D5261"/>
    </row>
    <row r="5262" spans="4:4">
      <c r="D5262"/>
    </row>
    <row r="5263" spans="4:4">
      <c r="D5263"/>
    </row>
    <row r="5264" spans="4:4">
      <c r="D5264"/>
    </row>
    <row r="5265" spans="4:4">
      <c r="D5265"/>
    </row>
    <row r="5266" spans="4:4">
      <c r="D5266"/>
    </row>
    <row r="5267" spans="4:4">
      <c r="D5267"/>
    </row>
    <row r="5268" spans="4:4">
      <c r="D5268"/>
    </row>
    <row r="5269" spans="4:4">
      <c r="D5269"/>
    </row>
    <row r="5270" spans="4:4">
      <c r="D5270"/>
    </row>
    <row r="5271" spans="4:4">
      <c r="D5271"/>
    </row>
    <row r="5272" spans="4:4">
      <c r="D5272"/>
    </row>
    <row r="5273" spans="4:4">
      <c r="D5273"/>
    </row>
    <row r="5274" spans="4:4">
      <c r="D5274"/>
    </row>
    <row r="5275" spans="4:4">
      <c r="D5275"/>
    </row>
    <row r="5276" spans="4:4">
      <c r="D5276"/>
    </row>
    <row r="5277" spans="4:4">
      <c r="D5277"/>
    </row>
    <row r="5278" spans="4:4">
      <c r="D5278"/>
    </row>
    <row r="5279" spans="4:4">
      <c r="D5279"/>
    </row>
    <row r="5280" spans="4:4">
      <c r="D5280"/>
    </row>
    <row r="5281" spans="4:4">
      <c r="D5281"/>
    </row>
    <row r="5282" spans="4:4">
      <c r="D5282"/>
    </row>
    <row r="5283" spans="4:4">
      <c r="D5283"/>
    </row>
    <row r="5284" spans="4:4">
      <c r="D5284"/>
    </row>
    <row r="5285" spans="4:4">
      <c r="D5285"/>
    </row>
    <row r="5286" spans="4:4">
      <c r="D5286"/>
    </row>
    <row r="5287" spans="4:4">
      <c r="D5287"/>
    </row>
    <row r="5288" spans="4:4">
      <c r="D5288"/>
    </row>
    <row r="5289" spans="4:4">
      <c r="D5289"/>
    </row>
    <row r="5290" spans="4:4">
      <c r="D5290"/>
    </row>
    <row r="5291" spans="4:4">
      <c r="D5291"/>
    </row>
    <row r="5292" spans="4:4">
      <c r="D5292"/>
    </row>
    <row r="5293" spans="4:4">
      <c r="D5293"/>
    </row>
    <row r="5294" spans="4:4">
      <c r="D5294"/>
    </row>
    <row r="5295" spans="4:4">
      <c r="D5295"/>
    </row>
    <row r="5296" spans="4:4">
      <c r="D5296"/>
    </row>
    <row r="5297" spans="4:4">
      <c r="D5297"/>
    </row>
    <row r="5298" spans="4:4">
      <c r="D5298"/>
    </row>
    <row r="5299" spans="4:4">
      <c r="D5299"/>
    </row>
    <row r="5300" spans="4:4">
      <c r="D5300"/>
    </row>
    <row r="5301" spans="4:4">
      <c r="D5301"/>
    </row>
    <row r="5302" spans="4:4">
      <c r="D5302"/>
    </row>
    <row r="5303" spans="4:4">
      <c r="D5303"/>
    </row>
    <row r="5304" spans="4:4">
      <c r="D5304"/>
    </row>
    <row r="5305" spans="4:4">
      <c r="D5305"/>
    </row>
    <row r="5306" spans="4:4">
      <c r="D5306"/>
    </row>
    <row r="5307" spans="4:4">
      <c r="D5307"/>
    </row>
    <row r="5308" spans="4:4">
      <c r="D5308"/>
    </row>
    <row r="5309" spans="4:4">
      <c r="D5309"/>
    </row>
    <row r="5310" spans="4:4">
      <c r="D5310"/>
    </row>
    <row r="5311" spans="4:4">
      <c r="D5311"/>
    </row>
    <row r="5312" spans="4:4">
      <c r="D5312"/>
    </row>
    <row r="5313" spans="4:4">
      <c r="D5313"/>
    </row>
    <row r="5314" spans="4:4">
      <c r="D5314"/>
    </row>
    <row r="5315" spans="4:4">
      <c r="D5315"/>
    </row>
    <row r="5316" spans="4:4">
      <c r="D5316"/>
    </row>
    <row r="5317" spans="4:4">
      <c r="D5317"/>
    </row>
    <row r="5318" spans="4:4">
      <c r="D5318"/>
    </row>
    <row r="5319" spans="4:4">
      <c r="D5319"/>
    </row>
    <row r="5320" spans="4:4">
      <c r="D5320"/>
    </row>
    <row r="5321" spans="4:4">
      <c r="D5321"/>
    </row>
    <row r="5322" spans="4:4">
      <c r="D5322"/>
    </row>
    <row r="5323" spans="4:4">
      <c r="D5323"/>
    </row>
    <row r="5324" spans="4:4">
      <c r="D5324"/>
    </row>
    <row r="5325" spans="4:4">
      <c r="D5325"/>
    </row>
    <row r="5326" spans="4:4">
      <c r="D5326"/>
    </row>
    <row r="5327" spans="4:4">
      <c r="D5327"/>
    </row>
    <row r="5328" spans="4:4">
      <c r="D5328"/>
    </row>
    <row r="5329" spans="4:4">
      <c r="D5329"/>
    </row>
    <row r="5330" spans="4:4">
      <c r="D5330"/>
    </row>
    <row r="5331" spans="4:4">
      <c r="D5331"/>
    </row>
    <row r="5332" spans="4:4">
      <c r="D5332"/>
    </row>
    <row r="5333" spans="4:4">
      <c r="D5333"/>
    </row>
    <row r="5334" spans="4:4">
      <c r="D5334"/>
    </row>
    <row r="5335" spans="4:4">
      <c r="D5335"/>
    </row>
    <row r="5336" spans="4:4">
      <c r="D5336"/>
    </row>
    <row r="5337" spans="4:4">
      <c r="D5337"/>
    </row>
    <row r="5338" spans="4:4">
      <c r="D5338"/>
    </row>
    <row r="5339" spans="4:4">
      <c r="D5339"/>
    </row>
    <row r="5340" spans="4:4">
      <c r="D5340"/>
    </row>
    <row r="5341" spans="4:4">
      <c r="D5341"/>
    </row>
    <row r="5342" spans="4:4">
      <c r="D5342"/>
    </row>
    <row r="5343" spans="4:4">
      <c r="D5343"/>
    </row>
    <row r="5344" spans="4:4">
      <c r="D5344"/>
    </row>
    <row r="5345" spans="4:4">
      <c r="D5345"/>
    </row>
    <row r="5346" spans="4:4">
      <c r="D5346"/>
    </row>
    <row r="5347" spans="4:4">
      <c r="D5347"/>
    </row>
    <row r="5348" spans="4:4">
      <c r="D5348"/>
    </row>
    <row r="5349" spans="4:4">
      <c r="D5349"/>
    </row>
    <row r="5350" spans="4:4">
      <c r="D5350"/>
    </row>
    <row r="5351" spans="4:4">
      <c r="D5351"/>
    </row>
    <row r="5352" spans="4:4">
      <c r="D5352"/>
    </row>
    <row r="5353" spans="4:4">
      <c r="D5353"/>
    </row>
    <row r="5354" spans="4:4">
      <c r="D5354"/>
    </row>
    <row r="5355" spans="4:4">
      <c r="D5355"/>
    </row>
    <row r="5356" spans="4:4">
      <c r="D5356"/>
    </row>
    <row r="5357" spans="4:4">
      <c r="D5357"/>
    </row>
    <row r="5358" spans="4:4">
      <c r="D5358"/>
    </row>
    <row r="5359" spans="4:4">
      <c r="D5359"/>
    </row>
    <row r="5360" spans="4:4">
      <c r="D5360"/>
    </row>
    <row r="5361" spans="4:4">
      <c r="D5361"/>
    </row>
    <row r="5362" spans="4:4">
      <c r="D5362"/>
    </row>
    <row r="5363" spans="4:4">
      <c r="D5363"/>
    </row>
    <row r="5364" spans="4:4">
      <c r="D5364"/>
    </row>
    <row r="5365" spans="4:4">
      <c r="D5365"/>
    </row>
    <row r="5366" spans="4:4">
      <c r="D5366"/>
    </row>
    <row r="5367" spans="4:4">
      <c r="D5367"/>
    </row>
    <row r="5368" spans="4:4">
      <c r="D5368"/>
    </row>
    <row r="5369" spans="4:4">
      <c r="D5369"/>
    </row>
    <row r="5370" spans="4:4">
      <c r="D5370"/>
    </row>
    <row r="5371" spans="4:4">
      <c r="D5371"/>
    </row>
    <row r="5372" spans="4:4">
      <c r="D5372"/>
    </row>
    <row r="5373" spans="4:4">
      <c r="D5373"/>
    </row>
    <row r="5374" spans="4:4">
      <c r="D5374"/>
    </row>
    <row r="5375" spans="4:4">
      <c r="D5375"/>
    </row>
    <row r="5376" spans="4:4">
      <c r="D5376"/>
    </row>
    <row r="5377" spans="4:4">
      <c r="D5377"/>
    </row>
    <row r="5378" spans="4:4">
      <c r="D5378"/>
    </row>
    <row r="5379" spans="4:4">
      <c r="D5379"/>
    </row>
    <row r="5380" spans="4:4">
      <c r="D5380"/>
    </row>
    <row r="5381" spans="4:4">
      <c r="D5381"/>
    </row>
    <row r="5382" spans="4:4">
      <c r="D5382"/>
    </row>
    <row r="5383" spans="4:4">
      <c r="D5383"/>
    </row>
    <row r="5384" spans="4:4">
      <c r="D5384"/>
    </row>
    <row r="5385" spans="4:4">
      <c r="D5385"/>
    </row>
    <row r="5386" spans="4:4">
      <c r="D5386"/>
    </row>
    <row r="5387" spans="4:4">
      <c r="D5387"/>
    </row>
    <row r="5388" spans="4:4">
      <c r="D5388"/>
    </row>
    <row r="5389" spans="4:4">
      <c r="D5389"/>
    </row>
    <row r="5390" spans="4:4">
      <c r="D5390"/>
    </row>
    <row r="5391" spans="4:4">
      <c r="D5391"/>
    </row>
    <row r="5392" spans="4:4">
      <c r="D5392"/>
    </row>
    <row r="5393" spans="4:4">
      <c r="D5393"/>
    </row>
    <row r="5394" spans="4:4">
      <c r="D5394"/>
    </row>
    <row r="5395" spans="4:4">
      <c r="D5395"/>
    </row>
    <row r="5396" spans="4:4">
      <c r="D5396"/>
    </row>
    <row r="5397" spans="4:4">
      <c r="D5397"/>
    </row>
    <row r="5398" spans="4:4">
      <c r="D5398"/>
    </row>
    <row r="5399" spans="4:4">
      <c r="D5399"/>
    </row>
    <row r="5400" spans="4:4">
      <c r="D5400"/>
    </row>
    <row r="5401" spans="4:4">
      <c r="D5401"/>
    </row>
    <row r="5402" spans="4:4">
      <c r="D5402"/>
    </row>
    <row r="5403" spans="4:4">
      <c r="D5403"/>
    </row>
    <row r="5404" spans="4:4">
      <c r="D5404"/>
    </row>
    <row r="5405" spans="4:4">
      <c r="D5405"/>
    </row>
    <row r="5406" spans="4:4">
      <c r="D5406"/>
    </row>
    <row r="5407" spans="4:4">
      <c r="D5407"/>
    </row>
    <row r="5408" spans="4:4">
      <c r="D5408"/>
    </row>
    <row r="5409" spans="4:4">
      <c r="D5409"/>
    </row>
    <row r="5410" spans="4:4">
      <c r="D5410"/>
    </row>
    <row r="5411" spans="4:4">
      <c r="D5411"/>
    </row>
    <row r="5412" spans="4:4">
      <c r="D5412"/>
    </row>
    <row r="5413" spans="4:4">
      <c r="D5413"/>
    </row>
    <row r="5414" spans="4:4">
      <c r="D5414"/>
    </row>
    <row r="5415" spans="4:4">
      <c r="D5415"/>
    </row>
    <row r="5416" spans="4:4">
      <c r="D5416"/>
    </row>
    <row r="5417" spans="4:4">
      <c r="D5417"/>
    </row>
    <row r="5418" spans="4:4">
      <c r="D5418"/>
    </row>
    <row r="5419" spans="4:4">
      <c r="D5419"/>
    </row>
    <row r="5420" spans="4:4">
      <c r="D5420"/>
    </row>
    <row r="5421" spans="4:4">
      <c r="D5421"/>
    </row>
    <row r="5422" spans="4:4">
      <c r="D5422"/>
    </row>
    <row r="5423" spans="4:4">
      <c r="D5423"/>
    </row>
    <row r="5424" spans="4:4">
      <c r="D5424"/>
    </row>
    <row r="5425" spans="4:4">
      <c r="D5425"/>
    </row>
    <row r="5426" spans="4:4">
      <c r="D5426"/>
    </row>
    <row r="5427" spans="4:4">
      <c r="D5427"/>
    </row>
    <row r="5428" spans="4:4">
      <c r="D5428"/>
    </row>
    <row r="5429" spans="4:4">
      <c r="D5429"/>
    </row>
    <row r="5430" spans="4:4">
      <c r="D5430"/>
    </row>
    <row r="5431" spans="4:4">
      <c r="D5431"/>
    </row>
    <row r="5432" spans="4:4">
      <c r="D5432"/>
    </row>
    <row r="5433" spans="4:4">
      <c r="D5433"/>
    </row>
    <row r="5434" spans="4:4">
      <c r="D5434"/>
    </row>
    <row r="5435" spans="4:4">
      <c r="D5435"/>
    </row>
    <row r="5436" spans="4:4">
      <c r="D5436"/>
    </row>
    <row r="5437" spans="4:4">
      <c r="D5437"/>
    </row>
    <row r="5438" spans="4:4">
      <c r="D5438"/>
    </row>
    <row r="5439" spans="4:4">
      <c r="D5439"/>
    </row>
    <row r="5440" spans="4:4">
      <c r="D5440"/>
    </row>
    <row r="5441" spans="4:4">
      <c r="D5441"/>
    </row>
    <row r="5442" spans="4:4">
      <c r="D5442"/>
    </row>
    <row r="5443" spans="4:4">
      <c r="D5443"/>
    </row>
    <row r="5444" spans="4:4">
      <c r="D5444"/>
    </row>
    <row r="5445" spans="4:4">
      <c r="D5445"/>
    </row>
    <row r="5446" spans="4:4">
      <c r="D5446"/>
    </row>
    <row r="5447" spans="4:4">
      <c r="D5447"/>
    </row>
    <row r="5448" spans="4:4">
      <c r="D5448"/>
    </row>
    <row r="5449" spans="4:4">
      <c r="D5449"/>
    </row>
    <row r="5450" spans="4:4">
      <c r="D5450"/>
    </row>
    <row r="5451" spans="4:4">
      <c r="D5451"/>
    </row>
    <row r="5452" spans="4:4">
      <c r="D5452"/>
    </row>
    <row r="5453" spans="4:4">
      <c r="D5453"/>
    </row>
    <row r="5454" spans="4:4">
      <c r="D5454"/>
    </row>
    <row r="5455" spans="4:4">
      <c r="D5455"/>
    </row>
    <row r="5456" spans="4:4">
      <c r="D5456"/>
    </row>
    <row r="5457" spans="4:4">
      <c r="D5457"/>
    </row>
    <row r="5458" spans="4:4">
      <c r="D5458"/>
    </row>
    <row r="5459" spans="4:4">
      <c r="D5459"/>
    </row>
    <row r="5460" spans="4:4">
      <c r="D5460"/>
    </row>
    <row r="5461" spans="4:4">
      <c r="D5461"/>
    </row>
    <row r="5462" spans="4:4">
      <c r="D5462"/>
    </row>
    <row r="5463" spans="4:4">
      <c r="D5463"/>
    </row>
    <row r="5464" spans="4:4">
      <c r="D5464"/>
    </row>
    <row r="5465" spans="4:4">
      <c r="D5465"/>
    </row>
    <row r="5466" spans="4:4">
      <c r="D5466"/>
    </row>
    <row r="5467" spans="4:4">
      <c r="D5467"/>
    </row>
    <row r="5468" spans="4:4">
      <c r="D5468"/>
    </row>
    <row r="5469" spans="4:4">
      <c r="D5469"/>
    </row>
    <row r="5470" spans="4:4">
      <c r="D5470"/>
    </row>
    <row r="5471" spans="4:4">
      <c r="D5471"/>
    </row>
    <row r="5472" spans="4:4">
      <c r="D5472"/>
    </row>
    <row r="5473" spans="4:4">
      <c r="D5473"/>
    </row>
    <row r="5474" spans="4:4">
      <c r="D5474"/>
    </row>
    <row r="5475" spans="4:4">
      <c r="D5475"/>
    </row>
    <row r="5476" spans="4:4">
      <c r="D5476"/>
    </row>
    <row r="5477" spans="4:4">
      <c r="D5477"/>
    </row>
    <row r="5478" spans="4:4">
      <c r="D5478"/>
    </row>
    <row r="5479" spans="4:4">
      <c r="D5479"/>
    </row>
    <row r="5480" spans="4:4">
      <c r="D5480"/>
    </row>
    <row r="5481" spans="4:4">
      <c r="D5481"/>
    </row>
    <row r="5482" spans="4:4">
      <c r="D5482"/>
    </row>
    <row r="5483" spans="4:4">
      <c r="D5483"/>
    </row>
    <row r="5484" spans="4:4">
      <c r="D5484"/>
    </row>
    <row r="5485" spans="4:4">
      <c r="D5485"/>
    </row>
    <row r="5486" spans="4:4">
      <c r="D5486"/>
    </row>
    <row r="5487" spans="4:4">
      <c r="D5487"/>
    </row>
    <row r="5488" spans="4:4">
      <c r="D5488"/>
    </row>
    <row r="5489" spans="4:4">
      <c r="D5489"/>
    </row>
    <row r="5490" spans="4:4">
      <c r="D5490"/>
    </row>
    <row r="5491" spans="4:4">
      <c r="D5491"/>
    </row>
    <row r="5492" spans="4:4">
      <c r="D5492"/>
    </row>
    <row r="5493" spans="4:4">
      <c r="D5493"/>
    </row>
    <row r="5494" spans="4:4">
      <c r="D5494"/>
    </row>
    <row r="5495" spans="4:4">
      <c r="D5495"/>
    </row>
    <row r="5496" spans="4:4">
      <c r="D5496"/>
    </row>
    <row r="5497" spans="4:4">
      <c r="D5497"/>
    </row>
    <row r="5498" spans="4:4">
      <c r="D5498"/>
    </row>
    <row r="5499" spans="4:4">
      <c r="D5499"/>
    </row>
    <row r="5500" spans="4:4">
      <c r="D5500"/>
    </row>
    <row r="5501" spans="4:4">
      <c r="D5501"/>
    </row>
    <row r="5502" spans="4:4">
      <c r="D5502"/>
    </row>
    <row r="5503" spans="4:4">
      <c r="D5503"/>
    </row>
    <row r="5504" spans="4:4">
      <c r="D5504"/>
    </row>
    <row r="5505" spans="4:4">
      <c r="D5505"/>
    </row>
    <row r="5506" spans="4:4">
      <c r="D5506"/>
    </row>
    <row r="5507" spans="4:4">
      <c r="D5507"/>
    </row>
    <row r="5508" spans="4:4">
      <c r="D5508"/>
    </row>
    <row r="5509" spans="4:4">
      <c r="D5509"/>
    </row>
    <row r="5510" spans="4:4">
      <c r="D5510"/>
    </row>
    <row r="5511" spans="4:4">
      <c r="D5511"/>
    </row>
    <row r="5512" spans="4:4">
      <c r="D5512"/>
    </row>
    <row r="5513" spans="4:4">
      <c r="D5513"/>
    </row>
    <row r="5514" spans="4:4">
      <c r="D5514"/>
    </row>
    <row r="5515" spans="4:4">
      <c r="D5515"/>
    </row>
    <row r="5516" spans="4:4">
      <c r="D5516"/>
    </row>
    <row r="5517" spans="4:4">
      <c r="D5517"/>
    </row>
    <row r="5518" spans="4:4">
      <c r="D5518"/>
    </row>
    <row r="5519" spans="4:4">
      <c r="D5519"/>
    </row>
    <row r="5520" spans="4:4">
      <c r="D5520"/>
    </row>
    <row r="5521" spans="4:4">
      <c r="D5521"/>
    </row>
    <row r="5522" spans="4:4">
      <c r="D5522"/>
    </row>
    <row r="5523" spans="4:4">
      <c r="D5523"/>
    </row>
    <row r="5524" spans="4:4">
      <c r="D5524"/>
    </row>
    <row r="5525" spans="4:4">
      <c r="D5525"/>
    </row>
    <row r="5526" spans="4:4">
      <c r="D5526"/>
    </row>
    <row r="5527" spans="4:4">
      <c r="D5527"/>
    </row>
    <row r="5528" spans="4:4">
      <c r="D5528"/>
    </row>
    <row r="5529" spans="4:4">
      <c r="D5529"/>
    </row>
    <row r="5530" spans="4:4">
      <c r="D5530"/>
    </row>
    <row r="5531" spans="4:4">
      <c r="D5531"/>
    </row>
    <row r="5532" spans="4:4">
      <c r="D5532"/>
    </row>
    <row r="5533" spans="4:4">
      <c r="D5533"/>
    </row>
    <row r="5534" spans="4:4">
      <c r="D5534"/>
    </row>
    <row r="5535" spans="4:4">
      <c r="D5535"/>
    </row>
    <row r="5536" spans="4:4">
      <c r="D5536"/>
    </row>
    <row r="5537" spans="4:4">
      <c r="D5537"/>
    </row>
    <row r="5538" spans="4:4">
      <c r="D5538"/>
    </row>
    <row r="5539" spans="4:4">
      <c r="D5539"/>
    </row>
    <row r="5540" spans="4:4">
      <c r="D5540"/>
    </row>
    <row r="5541" spans="4:4">
      <c r="D5541"/>
    </row>
    <row r="5542" spans="4:4">
      <c r="D5542"/>
    </row>
    <row r="5543" spans="4:4">
      <c r="D5543"/>
    </row>
    <row r="5544" spans="4:4">
      <c r="D5544"/>
    </row>
    <row r="5545" spans="4:4">
      <c r="D5545"/>
    </row>
    <row r="5546" spans="4:4">
      <c r="D5546"/>
    </row>
    <row r="5547" spans="4:4">
      <c r="D5547"/>
    </row>
    <row r="5548" spans="4:4">
      <c r="D5548"/>
    </row>
    <row r="5549" spans="4:4">
      <c r="D5549"/>
    </row>
    <row r="5550" spans="4:4">
      <c r="D5550"/>
    </row>
    <row r="5551" spans="4:4">
      <c r="D5551"/>
    </row>
    <row r="5552" spans="4:4">
      <c r="D5552"/>
    </row>
    <row r="5553" spans="4:4">
      <c r="D5553"/>
    </row>
    <row r="5554" spans="4:4">
      <c r="D5554"/>
    </row>
    <row r="5555" spans="4:4">
      <c r="D5555"/>
    </row>
    <row r="5556" spans="4:4">
      <c r="D5556"/>
    </row>
    <row r="5557" spans="4:4">
      <c r="D5557"/>
    </row>
    <row r="5558" spans="4:4">
      <c r="D5558"/>
    </row>
    <row r="5559" spans="4:4">
      <c r="D5559"/>
    </row>
    <row r="5560" spans="4:4">
      <c r="D5560"/>
    </row>
    <row r="5561" spans="4:4">
      <c r="D5561"/>
    </row>
    <row r="5562" spans="4:4">
      <c r="D5562"/>
    </row>
    <row r="5563" spans="4:4">
      <c r="D5563"/>
    </row>
    <row r="5564" spans="4:4">
      <c r="D5564"/>
    </row>
    <row r="5565" spans="4:4">
      <c r="D5565"/>
    </row>
    <row r="5566" spans="4:4">
      <c r="D5566"/>
    </row>
    <row r="5567" spans="4:4">
      <c r="D5567"/>
    </row>
    <row r="5568" spans="4:4">
      <c r="D5568"/>
    </row>
    <row r="5569" spans="4:4">
      <c r="D5569"/>
    </row>
    <row r="5570" spans="4:4">
      <c r="D5570"/>
    </row>
    <row r="5571" spans="4:4">
      <c r="D5571"/>
    </row>
    <row r="5572" spans="4:4">
      <c r="D5572"/>
    </row>
    <row r="5573" spans="4:4">
      <c r="D5573"/>
    </row>
    <row r="5574" spans="4:4">
      <c r="D5574"/>
    </row>
    <row r="5575" spans="4:4">
      <c r="D5575"/>
    </row>
    <row r="5576" spans="4:4">
      <c r="D5576"/>
    </row>
    <row r="5577" spans="4:4">
      <c r="D5577"/>
    </row>
    <row r="5578" spans="4:4">
      <c r="D5578"/>
    </row>
    <row r="5579" spans="4:4">
      <c r="D5579"/>
    </row>
    <row r="5580" spans="4:4">
      <c r="D5580"/>
    </row>
    <row r="5581" spans="4:4">
      <c r="D5581"/>
    </row>
    <row r="5582" spans="4:4">
      <c r="D5582"/>
    </row>
    <row r="5583" spans="4:4">
      <c r="D5583"/>
    </row>
    <row r="5584" spans="4:4">
      <c r="D5584"/>
    </row>
    <row r="5585" spans="4:4">
      <c r="D5585"/>
    </row>
    <row r="5586" spans="4:4">
      <c r="D5586"/>
    </row>
    <row r="5587" spans="4:4">
      <c r="D5587"/>
    </row>
    <row r="5588" spans="4:4">
      <c r="D5588"/>
    </row>
    <row r="5589" spans="4:4">
      <c r="D5589"/>
    </row>
    <row r="5590" spans="4:4">
      <c r="D5590"/>
    </row>
    <row r="5591" spans="4:4">
      <c r="D5591"/>
    </row>
    <row r="5592" spans="4:4">
      <c r="D5592"/>
    </row>
    <row r="5593" spans="4:4">
      <c r="D5593"/>
    </row>
    <row r="5594" spans="4:4">
      <c r="D5594"/>
    </row>
    <row r="5595" spans="4:4">
      <c r="D5595"/>
    </row>
    <row r="5596" spans="4:4">
      <c r="D5596"/>
    </row>
    <row r="5597" spans="4:4">
      <c r="D5597"/>
    </row>
    <row r="5598" spans="4:4">
      <c r="D5598"/>
    </row>
    <row r="5599" spans="4:4">
      <c r="D5599"/>
    </row>
    <row r="5600" spans="4:4">
      <c r="D5600"/>
    </row>
    <row r="5601" spans="4:4">
      <c r="D5601"/>
    </row>
    <row r="5602" spans="4:4">
      <c r="D5602"/>
    </row>
    <row r="5603" spans="4:4">
      <c r="D5603"/>
    </row>
    <row r="5604" spans="4:4">
      <c r="D5604"/>
    </row>
    <row r="5605" spans="4:4">
      <c r="D5605"/>
    </row>
    <row r="5606" spans="4:4">
      <c r="D5606"/>
    </row>
    <row r="5607" spans="4:4">
      <c r="D5607"/>
    </row>
    <row r="5608" spans="4:4">
      <c r="D5608"/>
    </row>
    <row r="5609" spans="4:4">
      <c r="D5609"/>
    </row>
    <row r="5610" spans="4:4">
      <c r="D5610"/>
    </row>
    <row r="5611" spans="4:4">
      <c r="D5611"/>
    </row>
    <row r="5612" spans="4:4">
      <c r="D5612"/>
    </row>
    <row r="5613" spans="4:4">
      <c r="D5613"/>
    </row>
    <row r="5614" spans="4:4">
      <c r="D5614"/>
    </row>
    <row r="5615" spans="4:4">
      <c r="D5615"/>
    </row>
    <row r="5616" spans="4:4">
      <c r="D5616"/>
    </row>
    <row r="5617" spans="4:4">
      <c r="D5617"/>
    </row>
    <row r="5618" spans="4:4">
      <c r="D5618"/>
    </row>
    <row r="5619" spans="4:4">
      <c r="D5619"/>
    </row>
    <row r="5620" spans="4:4">
      <c r="D5620"/>
    </row>
    <row r="5621" spans="4:4">
      <c r="D5621"/>
    </row>
    <row r="5622" spans="4:4">
      <c r="D5622"/>
    </row>
    <row r="5623" spans="4:4">
      <c r="D5623"/>
    </row>
    <row r="5624" spans="4:4">
      <c r="D5624"/>
    </row>
    <row r="5625" spans="4:4">
      <c r="D5625"/>
    </row>
    <row r="5626" spans="4:4">
      <c r="D5626"/>
    </row>
    <row r="5627" spans="4:4">
      <c r="D5627"/>
    </row>
    <row r="5628" spans="4:4">
      <c r="D5628"/>
    </row>
    <row r="5629" spans="4:4">
      <c r="D5629"/>
    </row>
    <row r="5630" spans="4:4">
      <c r="D5630"/>
    </row>
    <row r="5631" spans="4:4">
      <c r="D5631"/>
    </row>
    <row r="5632" spans="4:4">
      <c r="D5632"/>
    </row>
    <row r="5633" spans="4:4">
      <c r="D5633"/>
    </row>
    <row r="5634" spans="4:4">
      <c r="D5634"/>
    </row>
    <row r="5635" spans="4:4">
      <c r="D5635"/>
    </row>
    <row r="5636" spans="4:4">
      <c r="D5636"/>
    </row>
    <row r="5637" spans="4:4">
      <c r="D5637"/>
    </row>
    <row r="5638" spans="4:4">
      <c r="D5638"/>
    </row>
    <row r="5639" spans="4:4">
      <c r="D5639"/>
    </row>
    <row r="5640" spans="4:4">
      <c r="D5640"/>
    </row>
    <row r="5641" spans="4:4">
      <c r="D5641"/>
    </row>
    <row r="5642" spans="4:4">
      <c r="D5642"/>
    </row>
    <row r="5643" spans="4:4">
      <c r="D5643"/>
    </row>
    <row r="5644" spans="4:4">
      <c r="D5644"/>
    </row>
    <row r="5645" spans="4:4">
      <c r="D5645"/>
    </row>
    <row r="5646" spans="4:4">
      <c r="D5646"/>
    </row>
    <row r="5647" spans="4:4">
      <c r="D5647"/>
    </row>
    <row r="5648" spans="4:4">
      <c r="D5648"/>
    </row>
    <row r="5649" spans="4:4">
      <c r="D5649"/>
    </row>
    <row r="5650" spans="4:4">
      <c r="D5650"/>
    </row>
    <row r="5651" spans="4:4">
      <c r="D5651"/>
    </row>
    <row r="5652" spans="4:4">
      <c r="D5652"/>
    </row>
    <row r="5653" spans="4:4">
      <c r="D5653"/>
    </row>
    <row r="5654" spans="4:4">
      <c r="D5654"/>
    </row>
    <row r="5655" spans="4:4">
      <c r="D5655"/>
    </row>
    <row r="5656" spans="4:4">
      <c r="D5656"/>
    </row>
    <row r="5657" spans="4:4">
      <c r="D5657"/>
    </row>
    <row r="5658" spans="4:4">
      <c r="D5658"/>
    </row>
    <row r="5659" spans="4:4">
      <c r="D5659"/>
    </row>
    <row r="5660" spans="4:4">
      <c r="D5660"/>
    </row>
    <row r="5661" spans="4:4">
      <c r="D5661"/>
    </row>
    <row r="5662" spans="4:4">
      <c r="D5662"/>
    </row>
    <row r="5663" spans="4:4">
      <c r="D5663"/>
    </row>
    <row r="5664" spans="4:4">
      <c r="D5664"/>
    </row>
    <row r="5665" spans="4:4">
      <c r="D5665"/>
    </row>
    <row r="5666" spans="4:4">
      <c r="D5666"/>
    </row>
    <row r="5667" spans="4:4">
      <c r="D5667"/>
    </row>
    <row r="5668" spans="4:4">
      <c r="D5668"/>
    </row>
    <row r="5669" spans="4:4">
      <c r="D5669"/>
    </row>
    <row r="5670" spans="4:4">
      <c r="D5670"/>
    </row>
    <row r="5671" spans="4:4">
      <c r="D5671"/>
    </row>
    <row r="5672" spans="4:4">
      <c r="D5672"/>
    </row>
    <row r="5673" spans="4:4">
      <c r="D5673"/>
    </row>
    <row r="5674" spans="4:4">
      <c r="D5674"/>
    </row>
    <row r="5675" spans="4:4">
      <c r="D5675"/>
    </row>
    <row r="5676" spans="4:4">
      <c r="D5676"/>
    </row>
    <row r="5677" spans="4:4">
      <c r="D5677"/>
    </row>
    <row r="5678" spans="4:4">
      <c r="D5678"/>
    </row>
    <row r="5679" spans="4:4">
      <c r="D5679"/>
    </row>
    <row r="5680" spans="4:4">
      <c r="D5680"/>
    </row>
    <row r="5681" spans="4:4">
      <c r="D5681"/>
    </row>
    <row r="5682" spans="4:4">
      <c r="D5682"/>
    </row>
    <row r="5683" spans="4:4">
      <c r="D5683"/>
    </row>
    <row r="5684" spans="4:4">
      <c r="D5684"/>
    </row>
    <row r="5685" spans="4:4">
      <c r="D5685"/>
    </row>
    <row r="5686" spans="4:4">
      <c r="D5686"/>
    </row>
    <row r="5687" spans="4:4">
      <c r="D5687"/>
    </row>
    <row r="5688" spans="4:4">
      <c r="D5688"/>
    </row>
    <row r="5689" spans="4:4">
      <c r="D5689"/>
    </row>
    <row r="5690" spans="4:4">
      <c r="D5690"/>
    </row>
    <row r="5691" spans="4:4">
      <c r="D5691"/>
    </row>
    <row r="5692" spans="4:4">
      <c r="D5692"/>
    </row>
    <row r="5693" spans="4:4">
      <c r="D5693"/>
    </row>
    <row r="5694" spans="4:4">
      <c r="D5694"/>
    </row>
    <row r="5695" spans="4:4">
      <c r="D5695"/>
    </row>
    <row r="5696" spans="4:4">
      <c r="D5696"/>
    </row>
    <row r="5697" spans="4:4">
      <c r="D5697"/>
    </row>
    <row r="5698" spans="4:4">
      <c r="D5698"/>
    </row>
    <row r="5699" spans="4:4">
      <c r="D5699"/>
    </row>
    <row r="5700" spans="4:4">
      <c r="D5700"/>
    </row>
    <row r="5701" spans="4:4">
      <c r="D5701"/>
    </row>
    <row r="5702" spans="4:4">
      <c r="D5702"/>
    </row>
    <row r="5703" spans="4:4">
      <c r="D5703"/>
    </row>
    <row r="5704" spans="4:4">
      <c r="D5704"/>
    </row>
    <row r="5705" spans="4:4">
      <c r="D5705"/>
    </row>
    <row r="5706" spans="4:4">
      <c r="D5706"/>
    </row>
    <row r="5707" spans="4:4">
      <c r="D5707"/>
    </row>
    <row r="5708" spans="4:4">
      <c r="D5708"/>
    </row>
    <row r="5709" spans="4:4">
      <c r="D5709"/>
    </row>
    <row r="5710" spans="4:4">
      <c r="D5710"/>
    </row>
    <row r="5711" spans="4:4">
      <c r="D5711"/>
    </row>
    <row r="5712" spans="4:4">
      <c r="D5712"/>
    </row>
    <row r="5713" spans="4:4">
      <c r="D5713"/>
    </row>
    <row r="5714" spans="4:4">
      <c r="D5714"/>
    </row>
    <row r="5715" spans="4:4">
      <c r="D5715"/>
    </row>
    <row r="5716" spans="4:4">
      <c r="D5716"/>
    </row>
    <row r="5717" spans="4:4">
      <c r="D5717"/>
    </row>
    <row r="5718" spans="4:4">
      <c r="D5718"/>
    </row>
    <row r="5719" spans="4:4">
      <c r="D5719"/>
    </row>
    <row r="5720" spans="4:4">
      <c r="D5720"/>
    </row>
    <row r="5721" spans="4:4">
      <c r="D5721"/>
    </row>
    <row r="5722" spans="4:4">
      <c r="D5722"/>
    </row>
    <row r="5723" spans="4:4">
      <c r="D5723"/>
    </row>
    <row r="5724" spans="4:4">
      <c r="D5724"/>
    </row>
    <row r="5725" spans="4:4">
      <c r="D5725"/>
    </row>
    <row r="5726" spans="4:4">
      <c r="D5726"/>
    </row>
    <row r="5727" spans="4:4">
      <c r="D5727"/>
    </row>
    <row r="5728" spans="4:4">
      <c r="D5728"/>
    </row>
    <row r="5729" spans="4:4">
      <c r="D5729"/>
    </row>
    <row r="5730" spans="4:4">
      <c r="D5730"/>
    </row>
    <row r="5731" spans="4:4">
      <c r="D5731"/>
    </row>
    <row r="5732" spans="4:4">
      <c r="D5732"/>
    </row>
    <row r="5733" spans="4:4">
      <c r="D5733"/>
    </row>
    <row r="5734" spans="4:4">
      <c r="D5734"/>
    </row>
    <row r="5735" spans="4:4">
      <c r="D5735"/>
    </row>
    <row r="5736" spans="4:4">
      <c r="D5736"/>
    </row>
    <row r="5737" spans="4:4">
      <c r="D5737"/>
    </row>
    <row r="5738" spans="4:4">
      <c r="D5738"/>
    </row>
    <row r="5739" spans="4:4">
      <c r="D5739"/>
    </row>
    <row r="5740" spans="4:4">
      <c r="D5740"/>
    </row>
    <row r="5741" spans="4:4">
      <c r="D5741"/>
    </row>
    <row r="5742" spans="4:4">
      <c r="D5742"/>
    </row>
    <row r="5743" spans="4:4">
      <c r="D5743"/>
    </row>
    <row r="5744" spans="4:4">
      <c r="D5744"/>
    </row>
    <row r="5745" spans="4:4">
      <c r="D5745"/>
    </row>
    <row r="5746" spans="4:4">
      <c r="D5746"/>
    </row>
    <row r="5747" spans="4:4">
      <c r="D5747"/>
    </row>
    <row r="5748" spans="4:4">
      <c r="D5748"/>
    </row>
    <row r="5749" spans="4:4">
      <c r="D5749"/>
    </row>
    <row r="5750" spans="4:4">
      <c r="D5750"/>
    </row>
    <row r="5751" spans="4:4">
      <c r="D5751"/>
    </row>
    <row r="5752" spans="4:4">
      <c r="D5752"/>
    </row>
    <row r="5753" spans="4:4">
      <c r="D5753"/>
    </row>
    <row r="5754" spans="4:4">
      <c r="D5754"/>
    </row>
    <row r="5755" spans="4:4">
      <c r="D5755"/>
    </row>
    <row r="5756" spans="4:4">
      <c r="D5756"/>
    </row>
    <row r="5757" spans="4:4">
      <c r="D5757"/>
    </row>
    <row r="5758" spans="4:4">
      <c r="D5758"/>
    </row>
    <row r="5759" spans="4:4">
      <c r="D5759"/>
    </row>
    <row r="5760" spans="4:4">
      <c r="D5760"/>
    </row>
    <row r="5761" spans="4:4">
      <c r="D5761"/>
    </row>
    <row r="5762" spans="4:4">
      <c r="D5762"/>
    </row>
    <row r="5763" spans="4:4">
      <c r="D5763"/>
    </row>
    <row r="5764" spans="4:4">
      <c r="D5764"/>
    </row>
    <row r="5765" spans="4:4">
      <c r="D5765"/>
    </row>
    <row r="5766" spans="4:4">
      <c r="D5766"/>
    </row>
    <row r="5767" spans="4:4">
      <c r="D5767"/>
    </row>
    <row r="5768" spans="4:4">
      <c r="D5768"/>
    </row>
    <row r="5769" spans="4:4">
      <c r="D5769"/>
    </row>
    <row r="5770" spans="4:4">
      <c r="D5770"/>
    </row>
    <row r="5771" spans="4:4">
      <c r="D5771"/>
    </row>
    <row r="5772" spans="4:4">
      <c r="D5772"/>
    </row>
    <row r="5773" spans="4:4">
      <c r="D5773"/>
    </row>
    <row r="5774" spans="4:4">
      <c r="D5774"/>
    </row>
    <row r="5775" spans="4:4">
      <c r="D5775"/>
    </row>
    <row r="5776" spans="4:4">
      <c r="D5776"/>
    </row>
    <row r="5777" spans="4:4">
      <c r="D5777"/>
    </row>
    <row r="5778" spans="4:4">
      <c r="D5778"/>
    </row>
    <row r="5779" spans="4:4">
      <c r="D5779"/>
    </row>
    <row r="5780" spans="4:4">
      <c r="D5780"/>
    </row>
    <row r="5781" spans="4:4">
      <c r="D5781"/>
    </row>
    <row r="5782" spans="4:4">
      <c r="D5782"/>
    </row>
    <row r="5783" spans="4:4">
      <c r="D5783"/>
    </row>
    <row r="5784" spans="4:4">
      <c r="D5784"/>
    </row>
    <row r="5785" spans="4:4">
      <c r="D5785"/>
    </row>
    <row r="5786" spans="4:4">
      <c r="D5786"/>
    </row>
    <row r="5787" spans="4:4">
      <c r="D5787"/>
    </row>
    <row r="5788" spans="4:4">
      <c r="D5788"/>
    </row>
    <row r="5789" spans="4:4">
      <c r="D5789"/>
    </row>
    <row r="5790" spans="4:4">
      <c r="D5790"/>
    </row>
    <row r="5791" spans="4:4">
      <c r="D5791"/>
    </row>
    <row r="5792" spans="4:4">
      <c r="D5792"/>
    </row>
    <row r="5793" spans="4:4">
      <c r="D5793"/>
    </row>
    <row r="5794" spans="4:4">
      <c r="D5794"/>
    </row>
    <row r="5795" spans="4:4">
      <c r="D5795"/>
    </row>
    <row r="5796" spans="4:4">
      <c r="D5796"/>
    </row>
    <row r="5797" spans="4:4">
      <c r="D5797"/>
    </row>
    <row r="5798" spans="4:4">
      <c r="D5798"/>
    </row>
    <row r="5799" spans="4:4">
      <c r="D5799"/>
    </row>
    <row r="5800" spans="4:4">
      <c r="D5800"/>
    </row>
    <row r="5801" spans="4:4">
      <c r="D5801"/>
    </row>
    <row r="5802" spans="4:4">
      <c r="D5802"/>
    </row>
    <row r="5803" spans="4:4">
      <c r="D5803"/>
    </row>
    <row r="5804" spans="4:4">
      <c r="D5804"/>
    </row>
    <row r="5805" spans="4:4">
      <c r="D5805"/>
    </row>
    <row r="5806" spans="4:4">
      <c r="D5806"/>
    </row>
    <row r="5807" spans="4:4">
      <c r="D5807"/>
    </row>
    <row r="5808" spans="4:4">
      <c r="D5808"/>
    </row>
    <row r="5809" spans="4:4">
      <c r="D5809"/>
    </row>
    <row r="5810" spans="4:4">
      <c r="D5810"/>
    </row>
    <row r="5811" spans="4:4">
      <c r="D5811"/>
    </row>
    <row r="5812" spans="4:4">
      <c r="D5812"/>
    </row>
    <row r="5813" spans="4:4">
      <c r="D5813"/>
    </row>
    <row r="5814" spans="4:4">
      <c r="D5814"/>
    </row>
    <row r="5815" spans="4:4">
      <c r="D5815"/>
    </row>
    <row r="5816" spans="4:4">
      <c r="D5816"/>
    </row>
    <row r="5817" spans="4:4">
      <c r="D5817"/>
    </row>
    <row r="5818" spans="4:4">
      <c r="D5818"/>
    </row>
    <row r="5819" spans="4:4">
      <c r="D5819"/>
    </row>
    <row r="5820" spans="4:4">
      <c r="D5820"/>
    </row>
    <row r="5821" spans="4:4">
      <c r="D5821"/>
    </row>
    <row r="5822" spans="4:4">
      <c r="D5822"/>
    </row>
    <row r="5823" spans="4:4">
      <c r="D5823"/>
    </row>
    <row r="5824" spans="4:4">
      <c r="D5824"/>
    </row>
    <row r="5825" spans="4:4">
      <c r="D5825"/>
    </row>
    <row r="5826" spans="4:4">
      <c r="D5826"/>
    </row>
    <row r="5827" spans="4:4">
      <c r="D5827"/>
    </row>
    <row r="5828" spans="4:4">
      <c r="D5828"/>
    </row>
    <row r="5829" spans="4:4">
      <c r="D5829"/>
    </row>
    <row r="5830" spans="4:4">
      <c r="D5830"/>
    </row>
    <row r="5831" spans="4:4">
      <c r="D5831"/>
    </row>
    <row r="5832" spans="4:4">
      <c r="D5832"/>
    </row>
    <row r="5833" spans="4:4">
      <c r="D5833"/>
    </row>
    <row r="5834" spans="4:4">
      <c r="D5834"/>
    </row>
    <row r="5835" spans="4:4">
      <c r="D5835"/>
    </row>
    <row r="5836" spans="4:4">
      <c r="D5836"/>
    </row>
    <row r="5837" spans="4:4">
      <c r="D5837"/>
    </row>
    <row r="5838" spans="4:4">
      <c r="D5838"/>
    </row>
    <row r="5839" spans="4:4">
      <c r="D5839"/>
    </row>
    <row r="5840" spans="4:4">
      <c r="D5840"/>
    </row>
    <row r="5841" spans="4:4">
      <c r="D5841"/>
    </row>
    <row r="5842" spans="4:4">
      <c r="D5842"/>
    </row>
    <row r="5843" spans="4:4">
      <c r="D5843"/>
    </row>
    <row r="5844" spans="4:4">
      <c r="D5844"/>
    </row>
    <row r="5845" spans="4:4">
      <c r="D5845"/>
    </row>
    <row r="5846" spans="4:4">
      <c r="D5846"/>
    </row>
    <row r="5847" spans="4:4">
      <c r="D5847"/>
    </row>
    <row r="5848" spans="4:4">
      <c r="D5848"/>
    </row>
    <row r="5849" spans="4:4">
      <c r="D5849"/>
    </row>
    <row r="5850" spans="4:4">
      <c r="D5850"/>
    </row>
    <row r="5851" spans="4:4">
      <c r="D5851"/>
    </row>
    <row r="5852" spans="4:4">
      <c r="D5852"/>
    </row>
    <row r="5853" spans="4:4">
      <c r="D5853"/>
    </row>
    <row r="5854" spans="4:4">
      <c r="D5854"/>
    </row>
    <row r="5855" spans="4:4">
      <c r="D5855"/>
    </row>
    <row r="5856" spans="4:4">
      <c r="D5856"/>
    </row>
    <row r="5857" spans="4:4">
      <c r="D5857"/>
    </row>
    <row r="5858" spans="4:4">
      <c r="D5858"/>
    </row>
    <row r="5859" spans="4:4">
      <c r="D5859"/>
    </row>
    <row r="5860" spans="4:4">
      <c r="D5860"/>
    </row>
    <row r="5861" spans="4:4">
      <c r="D5861"/>
    </row>
    <row r="5862" spans="4:4">
      <c r="D5862"/>
    </row>
    <row r="5863" spans="4:4">
      <c r="D5863"/>
    </row>
    <row r="5864" spans="4:4">
      <c r="D5864"/>
    </row>
    <row r="5865" spans="4:4">
      <c r="D5865"/>
    </row>
    <row r="5866" spans="4:4">
      <c r="D5866"/>
    </row>
    <row r="5867" spans="4:4">
      <c r="D5867"/>
    </row>
    <row r="5868" spans="4:4">
      <c r="D5868"/>
    </row>
    <row r="5869" spans="4:4">
      <c r="D5869"/>
    </row>
    <row r="5870" spans="4:4">
      <c r="D5870"/>
    </row>
    <row r="5871" spans="4:4">
      <c r="D5871"/>
    </row>
    <row r="5872" spans="4:4">
      <c r="D5872"/>
    </row>
    <row r="5873" spans="4:4">
      <c r="D5873"/>
    </row>
    <row r="5874" spans="4:4">
      <c r="D5874"/>
    </row>
    <row r="5875" spans="4:4">
      <c r="D5875"/>
    </row>
    <row r="5876" spans="4:4">
      <c r="D5876"/>
    </row>
    <row r="5877" spans="4:4">
      <c r="D5877"/>
    </row>
    <row r="5878" spans="4:4">
      <c r="D5878"/>
    </row>
    <row r="5879" spans="4:4">
      <c r="D5879"/>
    </row>
    <row r="5880" spans="4:4">
      <c r="D5880"/>
    </row>
    <row r="5881" spans="4:4">
      <c r="D5881"/>
    </row>
    <row r="5882" spans="4:4">
      <c r="D5882"/>
    </row>
    <row r="5883" spans="4:4">
      <c r="D5883"/>
    </row>
    <row r="5884" spans="4:4">
      <c r="D5884"/>
    </row>
    <row r="5885" spans="4:4">
      <c r="D5885"/>
    </row>
    <row r="5886" spans="4:4">
      <c r="D5886"/>
    </row>
    <row r="5887" spans="4:4">
      <c r="D5887"/>
    </row>
    <row r="5888" spans="4:4">
      <c r="D5888"/>
    </row>
    <row r="5889" spans="4:4">
      <c r="D5889"/>
    </row>
    <row r="5890" spans="4:4">
      <c r="D5890"/>
    </row>
    <row r="5891" spans="4:4">
      <c r="D5891"/>
    </row>
    <row r="5892" spans="4:4">
      <c r="D5892"/>
    </row>
    <row r="5893" spans="4:4">
      <c r="D5893"/>
    </row>
    <row r="5894" spans="4:4">
      <c r="D5894"/>
    </row>
    <row r="5895" spans="4:4">
      <c r="D5895"/>
    </row>
    <row r="5896" spans="4:4">
      <c r="D5896"/>
    </row>
    <row r="5897" spans="4:4">
      <c r="D5897"/>
    </row>
    <row r="5898" spans="4:4">
      <c r="D5898"/>
    </row>
    <row r="5899" spans="4:4">
      <c r="D5899"/>
    </row>
    <row r="5900" spans="4:4">
      <c r="D5900"/>
    </row>
    <row r="5901" spans="4:4">
      <c r="D5901"/>
    </row>
    <row r="5902" spans="4:4">
      <c r="D5902"/>
    </row>
    <row r="5903" spans="4:4">
      <c r="D5903"/>
    </row>
    <row r="5904" spans="4:4">
      <c r="D5904"/>
    </row>
    <row r="5905" spans="4:4">
      <c r="D5905"/>
    </row>
    <row r="5906" spans="4:4">
      <c r="D5906"/>
    </row>
    <row r="5907" spans="4:4">
      <c r="D5907"/>
    </row>
    <row r="5908" spans="4:4">
      <c r="D5908"/>
    </row>
    <row r="5909" spans="4:4">
      <c r="D5909"/>
    </row>
    <row r="5910" spans="4:4">
      <c r="D5910"/>
    </row>
    <row r="5911" spans="4:4">
      <c r="D5911"/>
    </row>
    <row r="5912" spans="4:4">
      <c r="D5912"/>
    </row>
    <row r="5913" spans="4:4">
      <c r="D5913"/>
    </row>
    <row r="5914" spans="4:4">
      <c r="D5914"/>
    </row>
    <row r="5915" spans="4:4">
      <c r="D5915"/>
    </row>
    <row r="5916" spans="4:4">
      <c r="D5916"/>
    </row>
    <row r="5917" spans="4:4">
      <c r="D5917"/>
    </row>
    <row r="5918" spans="4:4">
      <c r="D5918"/>
    </row>
    <row r="5919" spans="4:4">
      <c r="D5919"/>
    </row>
    <row r="5920" spans="4:4">
      <c r="D5920"/>
    </row>
    <row r="5921" spans="4:4">
      <c r="D5921"/>
    </row>
    <row r="5922" spans="4:4">
      <c r="D5922"/>
    </row>
    <row r="5923" spans="4:4">
      <c r="D5923"/>
    </row>
    <row r="5924" spans="4:4">
      <c r="D5924"/>
    </row>
    <row r="5925" spans="4:4">
      <c r="D5925"/>
    </row>
    <row r="5926" spans="4:4">
      <c r="D5926"/>
    </row>
    <row r="5927" spans="4:4">
      <c r="D5927"/>
    </row>
    <row r="5928" spans="4:4">
      <c r="D5928"/>
    </row>
    <row r="5929" spans="4:4">
      <c r="D5929"/>
    </row>
    <row r="5930" spans="4:4">
      <c r="D5930"/>
    </row>
    <row r="5931" spans="4:4">
      <c r="D5931"/>
    </row>
    <row r="5932" spans="4:4">
      <c r="D5932"/>
    </row>
    <row r="5933" spans="4:4">
      <c r="D5933"/>
    </row>
    <row r="5934" spans="4:4">
      <c r="D5934"/>
    </row>
    <row r="5935" spans="4:4">
      <c r="D5935"/>
    </row>
    <row r="5936" spans="4:4">
      <c r="D5936"/>
    </row>
    <row r="5937" spans="4:4">
      <c r="D5937"/>
    </row>
    <row r="5938" spans="4:4">
      <c r="D5938"/>
    </row>
    <row r="5939" spans="4:4">
      <c r="D5939"/>
    </row>
    <row r="5940" spans="4:4">
      <c r="D5940"/>
    </row>
    <row r="5941" spans="4:4">
      <c r="D5941"/>
    </row>
    <row r="5942" spans="4:4">
      <c r="D5942"/>
    </row>
    <row r="5943" spans="4:4">
      <c r="D5943"/>
    </row>
    <row r="5944" spans="4:4">
      <c r="D5944"/>
    </row>
    <row r="5945" spans="4:4">
      <c r="D5945"/>
    </row>
    <row r="5946" spans="4:4">
      <c r="D5946"/>
    </row>
    <row r="5947" spans="4:4">
      <c r="D5947"/>
    </row>
    <row r="5948" spans="4:4">
      <c r="D5948"/>
    </row>
    <row r="5949" spans="4:4">
      <c r="D5949"/>
    </row>
    <row r="5950" spans="4:4">
      <c r="D5950"/>
    </row>
    <row r="5951" spans="4:4">
      <c r="D5951"/>
    </row>
    <row r="5952" spans="4:4">
      <c r="D5952"/>
    </row>
    <row r="5953" spans="4:4">
      <c r="D5953"/>
    </row>
    <row r="5954" spans="4:4">
      <c r="D5954"/>
    </row>
    <row r="5955" spans="4:4">
      <c r="D5955"/>
    </row>
    <row r="5956" spans="4:4">
      <c r="D5956"/>
    </row>
    <row r="5957" spans="4:4">
      <c r="D5957"/>
    </row>
    <row r="5958" spans="4:4">
      <c r="D5958"/>
    </row>
    <row r="5959" spans="4:4">
      <c r="D5959"/>
    </row>
    <row r="5960" spans="4:4">
      <c r="D5960"/>
    </row>
    <row r="5961" spans="4:4">
      <c r="D5961"/>
    </row>
    <row r="5962" spans="4:4">
      <c r="D5962"/>
    </row>
    <row r="5963" spans="4:4">
      <c r="D5963"/>
    </row>
    <row r="5964" spans="4:4">
      <c r="D5964"/>
    </row>
    <row r="5965" spans="4:4">
      <c r="D5965"/>
    </row>
    <row r="5966" spans="4:4">
      <c r="D5966"/>
    </row>
    <row r="5967" spans="4:4">
      <c r="D5967"/>
    </row>
    <row r="5968" spans="4:4">
      <c r="D5968"/>
    </row>
    <row r="5969" spans="4:4">
      <c r="D5969"/>
    </row>
    <row r="5970" spans="4:4">
      <c r="D5970"/>
    </row>
    <row r="5971" spans="4:4">
      <c r="D5971"/>
    </row>
    <row r="5972" spans="4:4">
      <c r="D5972"/>
    </row>
    <row r="5973" spans="4:4">
      <c r="D5973"/>
    </row>
    <row r="5974" spans="4:4">
      <c r="D5974"/>
    </row>
    <row r="5975" spans="4:4">
      <c r="D5975"/>
    </row>
    <row r="5976" spans="4:4">
      <c r="D5976"/>
    </row>
    <row r="5977" spans="4:4">
      <c r="D5977"/>
    </row>
    <row r="5978" spans="4:4">
      <c r="D5978"/>
    </row>
    <row r="5979" spans="4:4">
      <c r="D5979"/>
    </row>
    <row r="5980" spans="4:4">
      <c r="D5980"/>
    </row>
    <row r="5981" spans="4:4">
      <c r="D5981"/>
    </row>
    <row r="5982" spans="4:4">
      <c r="D5982"/>
    </row>
    <row r="5983" spans="4:4">
      <c r="D5983"/>
    </row>
    <row r="5984" spans="4:4">
      <c r="D5984"/>
    </row>
    <row r="5985" spans="4:4">
      <c r="D5985"/>
    </row>
    <row r="5986" spans="4:4">
      <c r="D5986"/>
    </row>
    <row r="5987" spans="4:4">
      <c r="D5987"/>
    </row>
    <row r="5988" spans="4:4">
      <c r="D5988"/>
    </row>
    <row r="5989" spans="4:4">
      <c r="D5989"/>
    </row>
    <row r="5990" spans="4:4">
      <c r="D5990"/>
    </row>
    <row r="5991" spans="4:4">
      <c r="D5991"/>
    </row>
    <row r="5992" spans="4:4">
      <c r="D5992"/>
    </row>
    <row r="5993" spans="4:4">
      <c r="D5993"/>
    </row>
    <row r="5994" spans="4:4">
      <c r="D5994"/>
    </row>
    <row r="5995" spans="4:4">
      <c r="D5995"/>
    </row>
    <row r="5996" spans="4:4">
      <c r="D5996"/>
    </row>
    <row r="5997" spans="4:4">
      <c r="D5997"/>
    </row>
    <row r="5998" spans="4:4">
      <c r="D5998"/>
    </row>
    <row r="5999" spans="4:4">
      <c r="D5999"/>
    </row>
    <row r="6000" spans="4:4">
      <c r="D6000"/>
    </row>
    <row r="6001" spans="4:4">
      <c r="D6001"/>
    </row>
    <row r="6002" spans="4:4">
      <c r="D6002"/>
    </row>
    <row r="6003" spans="4:4">
      <c r="D6003"/>
    </row>
    <row r="6004" spans="4:4">
      <c r="D6004"/>
    </row>
    <row r="6005" spans="4:4">
      <c r="D6005"/>
    </row>
    <row r="6006" spans="4:4">
      <c r="D6006"/>
    </row>
    <row r="6007" spans="4:4">
      <c r="D6007"/>
    </row>
    <row r="6008" spans="4:4">
      <c r="D6008"/>
    </row>
    <row r="6009" spans="4:4">
      <c r="D6009"/>
    </row>
    <row r="6010" spans="4:4">
      <c r="D6010"/>
    </row>
    <row r="6011" spans="4:4">
      <c r="D6011"/>
    </row>
    <row r="6012" spans="4:4">
      <c r="D6012"/>
    </row>
    <row r="6013" spans="4:4">
      <c r="D6013"/>
    </row>
    <row r="6014" spans="4:4">
      <c r="D6014"/>
    </row>
    <row r="6015" spans="4:4">
      <c r="D6015"/>
    </row>
    <row r="6016" spans="4:4">
      <c r="D6016"/>
    </row>
    <row r="6017" spans="4:4">
      <c r="D6017"/>
    </row>
    <row r="6018" spans="4:4">
      <c r="D6018"/>
    </row>
    <row r="6019" spans="4:4">
      <c r="D6019"/>
    </row>
    <row r="6020" spans="4:4">
      <c r="D6020"/>
    </row>
    <row r="6021" spans="4:4">
      <c r="D6021"/>
    </row>
    <row r="6022" spans="4:4">
      <c r="D6022"/>
    </row>
    <row r="6023" spans="4:4">
      <c r="D6023"/>
    </row>
    <row r="6024" spans="4:4">
      <c r="D6024"/>
    </row>
    <row r="6025" spans="4:4">
      <c r="D6025"/>
    </row>
    <row r="6026" spans="4:4">
      <c r="D6026"/>
    </row>
    <row r="6027" spans="4:4">
      <c r="D6027"/>
    </row>
    <row r="6028" spans="4:4">
      <c r="D6028"/>
    </row>
    <row r="6029" spans="4:4">
      <c r="D6029"/>
    </row>
    <row r="6030" spans="4:4">
      <c r="D6030"/>
    </row>
    <row r="6031" spans="4:4">
      <c r="D6031"/>
    </row>
    <row r="6032" spans="4:4">
      <c r="D6032"/>
    </row>
    <row r="6033" spans="4:4">
      <c r="D6033"/>
    </row>
    <row r="6034" spans="4:4">
      <c r="D6034"/>
    </row>
    <row r="6035" spans="4:4">
      <c r="D6035"/>
    </row>
    <row r="6036" spans="4:4">
      <c r="D6036"/>
    </row>
    <row r="6037" spans="4:4">
      <c r="D6037"/>
    </row>
    <row r="6038" spans="4:4">
      <c r="D6038"/>
    </row>
    <row r="6039" spans="4:4">
      <c r="D6039"/>
    </row>
    <row r="6040" spans="4:4">
      <c r="D6040"/>
    </row>
    <row r="6041" spans="4:4">
      <c r="D6041"/>
    </row>
    <row r="6042" spans="4:4">
      <c r="D6042"/>
    </row>
    <row r="6043" spans="4:4">
      <c r="D6043"/>
    </row>
    <row r="6044" spans="4:4">
      <c r="D6044"/>
    </row>
    <row r="6045" spans="4:4">
      <c r="D6045"/>
    </row>
    <row r="6046" spans="4:4">
      <c r="D6046"/>
    </row>
    <row r="6047" spans="4:4">
      <c r="D6047"/>
    </row>
    <row r="6048" spans="4:4">
      <c r="D6048"/>
    </row>
    <row r="6049" spans="4:4">
      <c r="D6049"/>
    </row>
    <row r="6050" spans="4:4">
      <c r="D6050"/>
    </row>
    <row r="6051" spans="4:4">
      <c r="D6051"/>
    </row>
    <row r="6052" spans="4:4">
      <c r="D6052"/>
    </row>
    <row r="6053" spans="4:4">
      <c r="D6053"/>
    </row>
    <row r="6054" spans="4:4">
      <c r="D6054"/>
    </row>
    <row r="6055" spans="4:4">
      <c r="D6055"/>
    </row>
    <row r="6056" spans="4:4">
      <c r="D6056"/>
    </row>
    <row r="6057" spans="4:4">
      <c r="D6057"/>
    </row>
    <row r="6058" spans="4:4">
      <c r="D6058"/>
    </row>
    <row r="6059" spans="4:4">
      <c r="D6059"/>
    </row>
    <row r="6060" spans="4:4">
      <c r="D6060"/>
    </row>
    <row r="6061" spans="4:4">
      <c r="D6061"/>
    </row>
    <row r="6062" spans="4:4">
      <c r="D6062"/>
    </row>
    <row r="6063" spans="4:4">
      <c r="D6063"/>
    </row>
    <row r="6064" spans="4:4">
      <c r="D6064"/>
    </row>
    <row r="6065" spans="4:4">
      <c r="D6065"/>
    </row>
    <row r="6066" spans="4:4">
      <c r="D6066"/>
    </row>
    <row r="6067" spans="4:4">
      <c r="D6067"/>
    </row>
    <row r="6068" spans="4:4">
      <c r="D6068"/>
    </row>
    <row r="6069" spans="4:4">
      <c r="D6069"/>
    </row>
    <row r="6070" spans="4:4">
      <c r="D6070"/>
    </row>
    <row r="6071" spans="4:4">
      <c r="D6071"/>
    </row>
    <row r="6072" spans="4:4">
      <c r="D6072"/>
    </row>
    <row r="6073" spans="4:4">
      <c r="D6073"/>
    </row>
    <row r="6074" spans="4:4">
      <c r="D6074"/>
    </row>
    <row r="6075" spans="4:4">
      <c r="D6075"/>
    </row>
    <row r="6076" spans="4:4">
      <c r="D6076"/>
    </row>
    <row r="6077" spans="4:4">
      <c r="D6077"/>
    </row>
    <row r="6078" spans="4:4">
      <c r="D6078"/>
    </row>
    <row r="6079" spans="4:4">
      <c r="D6079"/>
    </row>
    <row r="6080" spans="4:4">
      <c r="D6080"/>
    </row>
    <row r="6081" spans="4:4">
      <c r="D6081"/>
    </row>
    <row r="6082" spans="4:4">
      <c r="D6082"/>
    </row>
    <row r="6083" spans="4:4">
      <c r="D6083"/>
    </row>
    <row r="6084" spans="4:4">
      <c r="D6084"/>
    </row>
    <row r="6085" spans="4:4">
      <c r="D6085"/>
    </row>
    <row r="6086" spans="4:4">
      <c r="D6086"/>
    </row>
    <row r="6087" spans="4:4">
      <c r="D6087"/>
    </row>
    <row r="6088" spans="4:4">
      <c r="D6088"/>
    </row>
    <row r="6089" spans="4:4">
      <c r="D6089"/>
    </row>
    <row r="6090" spans="4:4">
      <c r="D6090"/>
    </row>
    <row r="6091" spans="4:4">
      <c r="D6091"/>
    </row>
    <row r="6092" spans="4:4">
      <c r="D6092"/>
    </row>
    <row r="6093" spans="4:4">
      <c r="D6093"/>
    </row>
    <row r="6094" spans="4:4">
      <c r="D6094"/>
    </row>
    <row r="6095" spans="4:4">
      <c r="D6095"/>
    </row>
    <row r="6096" spans="4:4">
      <c r="D6096"/>
    </row>
    <row r="6097" spans="4:4">
      <c r="D6097"/>
    </row>
    <row r="6098" spans="4:4">
      <c r="D6098"/>
    </row>
    <row r="6099" spans="4:4">
      <c r="D6099"/>
    </row>
    <row r="6100" spans="4:4">
      <c r="D6100"/>
    </row>
    <row r="6101" spans="4:4">
      <c r="D6101"/>
    </row>
    <row r="6102" spans="4:4">
      <c r="D6102"/>
    </row>
    <row r="6103" spans="4:4">
      <c r="D6103"/>
    </row>
    <row r="6104" spans="4:4">
      <c r="D6104"/>
    </row>
    <row r="6105" spans="4:4">
      <c r="D6105"/>
    </row>
    <row r="6106" spans="4:4">
      <c r="D6106"/>
    </row>
    <row r="6107" spans="4:4">
      <c r="D6107"/>
    </row>
    <row r="6108" spans="4:4">
      <c r="D6108"/>
    </row>
    <row r="6109" spans="4:4">
      <c r="D6109"/>
    </row>
    <row r="6110" spans="4:4">
      <c r="D6110"/>
    </row>
    <row r="6111" spans="4:4">
      <c r="D6111"/>
    </row>
    <row r="6112" spans="4:4">
      <c r="D6112"/>
    </row>
    <row r="6113" spans="4:4">
      <c r="D6113"/>
    </row>
    <row r="6114" spans="4:4">
      <c r="D6114"/>
    </row>
    <row r="6115" spans="4:4">
      <c r="D6115"/>
    </row>
    <row r="6116" spans="4:4">
      <c r="D6116"/>
    </row>
    <row r="6117" spans="4:4">
      <c r="D6117"/>
    </row>
    <row r="6118" spans="4:4">
      <c r="D6118"/>
    </row>
    <row r="6119" spans="4:4">
      <c r="D6119"/>
    </row>
    <row r="6120" spans="4:4">
      <c r="D6120"/>
    </row>
    <row r="6121" spans="4:4">
      <c r="D6121"/>
    </row>
    <row r="6122" spans="4:4">
      <c r="D6122"/>
    </row>
    <row r="6123" spans="4:4">
      <c r="D6123"/>
    </row>
    <row r="6124" spans="4:4">
      <c r="D6124"/>
    </row>
    <row r="6125" spans="4:4">
      <c r="D6125"/>
    </row>
    <row r="6126" spans="4:4">
      <c r="D6126"/>
    </row>
    <row r="6127" spans="4:4">
      <c r="D6127"/>
    </row>
    <row r="6128" spans="4:4">
      <c r="D6128"/>
    </row>
    <row r="6129" spans="4:4">
      <c r="D6129"/>
    </row>
    <row r="6130" spans="4:4">
      <c r="D6130"/>
    </row>
    <row r="6131" spans="4:4">
      <c r="D6131"/>
    </row>
    <row r="6132" spans="4:4">
      <c r="D6132"/>
    </row>
    <row r="6133" spans="4:4">
      <c r="D6133"/>
    </row>
    <row r="6134" spans="4:4">
      <c r="D6134"/>
    </row>
    <row r="6135" spans="4:4">
      <c r="D6135"/>
    </row>
    <row r="6136" spans="4:4">
      <c r="D6136"/>
    </row>
    <row r="6137" spans="4:4">
      <c r="D6137"/>
    </row>
    <row r="6138" spans="4:4">
      <c r="D6138"/>
    </row>
    <row r="6139" spans="4:4">
      <c r="D6139"/>
    </row>
    <row r="6140" spans="4:4">
      <c r="D6140"/>
    </row>
    <row r="6141" spans="4:4">
      <c r="D6141"/>
    </row>
    <row r="6142" spans="4:4">
      <c r="D6142"/>
    </row>
    <row r="6143" spans="4:4">
      <c r="D6143"/>
    </row>
    <row r="6144" spans="4:4">
      <c r="D6144"/>
    </row>
    <row r="6145" spans="4:4">
      <c r="D6145"/>
    </row>
    <row r="6146" spans="4:4">
      <c r="D6146"/>
    </row>
    <row r="6147" spans="4:4">
      <c r="D6147"/>
    </row>
    <row r="6148" spans="4:4">
      <c r="D6148"/>
    </row>
    <row r="6149" spans="4:4">
      <c r="D6149"/>
    </row>
    <row r="6150" spans="4:4">
      <c r="D6150"/>
    </row>
    <row r="6151" spans="4:4">
      <c r="D6151"/>
    </row>
    <row r="6152" spans="4:4">
      <c r="D6152"/>
    </row>
    <row r="6153" spans="4:4">
      <c r="D6153"/>
    </row>
    <row r="6154" spans="4:4">
      <c r="D6154"/>
    </row>
    <row r="6155" spans="4:4">
      <c r="D6155"/>
    </row>
    <row r="6156" spans="4:4">
      <c r="D6156"/>
    </row>
    <row r="6157" spans="4:4">
      <c r="D6157"/>
    </row>
    <row r="6158" spans="4:4">
      <c r="D6158"/>
    </row>
    <row r="6159" spans="4:4">
      <c r="D6159"/>
    </row>
    <row r="6160" spans="4:4">
      <c r="D6160"/>
    </row>
    <row r="6161" spans="4:4">
      <c r="D6161"/>
    </row>
    <row r="6162" spans="4:4">
      <c r="D6162"/>
    </row>
    <row r="6163" spans="4:4">
      <c r="D6163"/>
    </row>
    <row r="6164" spans="4:4">
      <c r="D6164"/>
    </row>
    <row r="6165" spans="4:4">
      <c r="D6165"/>
    </row>
    <row r="6166" spans="4:4">
      <c r="D6166"/>
    </row>
    <row r="6167" spans="4:4">
      <c r="D6167"/>
    </row>
    <row r="6168" spans="4:4">
      <c r="D6168"/>
    </row>
    <row r="6169" spans="4:4">
      <c r="D6169"/>
    </row>
    <row r="6170" spans="4:4">
      <c r="D6170"/>
    </row>
    <row r="6171" spans="4:4">
      <c r="D6171"/>
    </row>
    <row r="6172" spans="4:4">
      <c r="D6172"/>
    </row>
    <row r="6173" spans="4:4">
      <c r="D6173"/>
    </row>
    <row r="6174" spans="4:4">
      <c r="D6174"/>
    </row>
    <row r="6175" spans="4:4">
      <c r="D6175"/>
    </row>
    <row r="6176" spans="4:4">
      <c r="D6176"/>
    </row>
    <row r="6177" spans="4:4">
      <c r="D6177"/>
    </row>
    <row r="6178" spans="4:4">
      <c r="D6178"/>
    </row>
    <row r="6179" spans="4:4">
      <c r="D6179"/>
    </row>
    <row r="6180" spans="4:4">
      <c r="D6180"/>
    </row>
    <row r="6181" spans="4:4">
      <c r="D6181"/>
    </row>
    <row r="6182" spans="4:4">
      <c r="D6182"/>
    </row>
    <row r="6183" spans="4:4">
      <c r="D6183"/>
    </row>
    <row r="6184" spans="4:4">
      <c r="D6184"/>
    </row>
    <row r="6185" spans="4:4">
      <c r="D6185"/>
    </row>
    <row r="6186" spans="4:4">
      <c r="D6186"/>
    </row>
    <row r="6187" spans="4:4">
      <c r="D6187"/>
    </row>
    <row r="6188" spans="4:4">
      <c r="D6188"/>
    </row>
    <row r="6189" spans="4:4">
      <c r="D6189"/>
    </row>
    <row r="6190" spans="4:4">
      <c r="D6190"/>
    </row>
    <row r="6191" spans="4:4">
      <c r="D6191"/>
    </row>
    <row r="6192" spans="4:4">
      <c r="D6192"/>
    </row>
    <row r="6193" spans="4:4">
      <c r="D6193"/>
    </row>
    <row r="6194" spans="4:4">
      <c r="D6194"/>
    </row>
    <row r="6195" spans="4:4">
      <c r="D6195"/>
    </row>
    <row r="6196" spans="4:4">
      <c r="D6196"/>
    </row>
    <row r="6197" spans="4:4">
      <c r="D6197"/>
    </row>
    <row r="6198" spans="4:4">
      <c r="D6198"/>
    </row>
    <row r="6199" spans="4:4">
      <c r="D6199"/>
    </row>
    <row r="6200" spans="4:4">
      <c r="D6200"/>
    </row>
    <row r="6201" spans="4:4">
      <c r="D6201"/>
    </row>
    <row r="6202" spans="4:4">
      <c r="D6202"/>
    </row>
    <row r="6203" spans="4:4">
      <c r="D6203"/>
    </row>
    <row r="6204" spans="4:4">
      <c r="D6204"/>
    </row>
    <row r="6205" spans="4:4">
      <c r="D6205"/>
    </row>
    <row r="6206" spans="4:4">
      <c r="D6206"/>
    </row>
    <row r="6207" spans="4:4">
      <c r="D6207"/>
    </row>
    <row r="6208" spans="4:4">
      <c r="D6208"/>
    </row>
    <row r="6209" spans="4:4">
      <c r="D6209"/>
    </row>
    <row r="6210" spans="4:4">
      <c r="D6210"/>
    </row>
    <row r="6211" spans="4:4">
      <c r="D6211"/>
    </row>
    <row r="6212" spans="4:4">
      <c r="D6212"/>
    </row>
    <row r="6213" spans="4:4">
      <c r="D6213"/>
    </row>
    <row r="6214" spans="4:4">
      <c r="D6214"/>
    </row>
    <row r="6215" spans="4:4">
      <c r="D6215"/>
    </row>
    <row r="6216" spans="4:4">
      <c r="D6216"/>
    </row>
    <row r="6217" spans="4:4">
      <c r="D6217"/>
    </row>
    <row r="6218" spans="4:4">
      <c r="D6218"/>
    </row>
    <row r="6219" spans="4:4">
      <c r="D6219"/>
    </row>
    <row r="6220" spans="4:4">
      <c r="D6220"/>
    </row>
    <row r="6221" spans="4:4">
      <c r="D6221"/>
    </row>
    <row r="6222" spans="4:4">
      <c r="D6222"/>
    </row>
    <row r="6223" spans="4:4">
      <c r="D6223"/>
    </row>
    <row r="6224" spans="4:4">
      <c r="D6224"/>
    </row>
    <row r="6225" spans="4:4">
      <c r="D6225"/>
    </row>
    <row r="6226" spans="4:4">
      <c r="D6226"/>
    </row>
    <row r="6227" spans="4:4">
      <c r="D6227"/>
    </row>
    <row r="6228" spans="4:4">
      <c r="D6228"/>
    </row>
    <row r="6229" spans="4:4">
      <c r="D6229"/>
    </row>
    <row r="6230" spans="4:4">
      <c r="D6230"/>
    </row>
    <row r="6231" spans="4:4">
      <c r="D6231"/>
    </row>
    <row r="6232" spans="4:4">
      <c r="D6232"/>
    </row>
    <row r="6233" spans="4:4">
      <c r="D6233"/>
    </row>
    <row r="6234" spans="4:4">
      <c r="D6234"/>
    </row>
    <row r="6235" spans="4:4">
      <c r="D6235"/>
    </row>
    <row r="6236" spans="4:4">
      <c r="D6236"/>
    </row>
    <row r="6237" spans="4:4">
      <c r="D6237"/>
    </row>
    <row r="6238" spans="4:4">
      <c r="D6238"/>
    </row>
    <row r="6239" spans="4:4">
      <c r="D6239"/>
    </row>
    <row r="6240" spans="4:4">
      <c r="D6240"/>
    </row>
    <row r="6241" spans="4:4">
      <c r="D6241"/>
    </row>
    <row r="6242" spans="4:4">
      <c r="D6242"/>
    </row>
    <row r="6243" spans="4:4">
      <c r="D6243"/>
    </row>
    <row r="6244" spans="4:4">
      <c r="D6244"/>
    </row>
    <row r="6245" spans="4:4">
      <c r="D6245"/>
    </row>
    <row r="6246" spans="4:4">
      <c r="D6246"/>
    </row>
    <row r="6247" spans="4:4">
      <c r="D6247"/>
    </row>
    <row r="6248" spans="4:4">
      <c r="D6248"/>
    </row>
    <row r="6249" spans="4:4">
      <c r="D6249"/>
    </row>
    <row r="6250" spans="4:4">
      <c r="D6250"/>
    </row>
    <row r="6251" spans="4:4">
      <c r="D6251"/>
    </row>
    <row r="6252" spans="4:4">
      <c r="D6252"/>
    </row>
    <row r="6253" spans="4:4">
      <c r="D6253"/>
    </row>
    <row r="6254" spans="4:4">
      <c r="D6254"/>
    </row>
    <row r="6255" spans="4:4">
      <c r="D6255"/>
    </row>
    <row r="6256" spans="4:4">
      <c r="D6256"/>
    </row>
    <row r="6257" spans="4:4">
      <c r="D6257"/>
    </row>
    <row r="6258" spans="4:4">
      <c r="D6258"/>
    </row>
    <row r="6259" spans="4:4">
      <c r="D6259"/>
    </row>
    <row r="6260" spans="4:4">
      <c r="D6260"/>
    </row>
    <row r="6261" spans="4:4">
      <c r="D6261"/>
    </row>
    <row r="6262" spans="4:4">
      <c r="D6262"/>
    </row>
    <row r="6263" spans="4:4">
      <c r="D6263"/>
    </row>
    <row r="6264" spans="4:4">
      <c r="D6264"/>
    </row>
    <row r="6265" spans="4:4">
      <c r="D6265"/>
    </row>
    <row r="6266" spans="4:4">
      <c r="D6266"/>
    </row>
    <row r="6267" spans="4:4">
      <c r="D6267"/>
    </row>
    <row r="6268" spans="4:4">
      <c r="D6268"/>
    </row>
    <row r="6269" spans="4:4">
      <c r="D6269"/>
    </row>
    <row r="6270" spans="4:4">
      <c r="D6270"/>
    </row>
    <row r="6271" spans="4:4">
      <c r="D6271"/>
    </row>
    <row r="6272" spans="4:4">
      <c r="D6272"/>
    </row>
    <row r="6273" spans="4:4">
      <c r="D6273"/>
    </row>
    <row r="6274" spans="4:4">
      <c r="D6274"/>
    </row>
    <row r="6275" spans="4:4">
      <c r="D6275"/>
    </row>
    <row r="6276" spans="4:4">
      <c r="D6276"/>
    </row>
    <row r="6277" spans="4:4">
      <c r="D6277"/>
    </row>
    <row r="6278" spans="4:4">
      <c r="D6278"/>
    </row>
    <row r="6279" spans="4:4">
      <c r="D6279"/>
    </row>
    <row r="6280" spans="4:4">
      <c r="D6280"/>
    </row>
    <row r="6281" spans="4:4">
      <c r="D6281"/>
    </row>
    <row r="6282" spans="4:4">
      <c r="D6282"/>
    </row>
    <row r="6283" spans="4:4">
      <c r="D6283"/>
    </row>
    <row r="6284" spans="4:4">
      <c r="D6284"/>
    </row>
    <row r="6285" spans="4:4">
      <c r="D6285"/>
    </row>
    <row r="6286" spans="4:4">
      <c r="D6286"/>
    </row>
    <row r="6287" spans="4:4">
      <c r="D6287"/>
    </row>
    <row r="6288" spans="4:4">
      <c r="D6288"/>
    </row>
    <row r="6289" spans="4:4">
      <c r="D6289"/>
    </row>
    <row r="6290" spans="4:4">
      <c r="D6290"/>
    </row>
    <row r="6291" spans="4:4">
      <c r="D6291"/>
    </row>
    <row r="6292" spans="4:4">
      <c r="D6292"/>
    </row>
    <row r="6293" spans="4:4">
      <c r="D6293"/>
    </row>
    <row r="6294" spans="4:4">
      <c r="D6294"/>
    </row>
    <row r="6295" spans="4:4">
      <c r="D6295"/>
    </row>
    <row r="6296" spans="4:4">
      <c r="D6296"/>
    </row>
    <row r="6297" spans="4:4">
      <c r="D6297"/>
    </row>
    <row r="6298" spans="4:4">
      <c r="D6298"/>
    </row>
    <row r="6299" spans="4:4">
      <c r="D6299"/>
    </row>
    <row r="6300" spans="4:4">
      <c r="D6300"/>
    </row>
    <row r="6301" spans="4:4">
      <c r="D6301"/>
    </row>
    <row r="6302" spans="4:4">
      <c r="D6302"/>
    </row>
    <row r="6303" spans="4:4">
      <c r="D6303"/>
    </row>
    <row r="6304" spans="4:4">
      <c r="D6304"/>
    </row>
    <row r="6305" spans="4:4">
      <c r="D6305"/>
    </row>
    <row r="6306" spans="4:4">
      <c r="D6306"/>
    </row>
    <row r="6307" spans="4:4">
      <c r="D6307"/>
    </row>
    <row r="6308" spans="4:4">
      <c r="D6308"/>
    </row>
    <row r="6309" spans="4:4">
      <c r="D6309"/>
    </row>
    <row r="6310" spans="4:4">
      <c r="D6310"/>
    </row>
    <row r="6311" spans="4:4">
      <c r="D6311"/>
    </row>
    <row r="6312" spans="4:4">
      <c r="D6312"/>
    </row>
    <row r="6313" spans="4:4">
      <c r="D6313"/>
    </row>
    <row r="6314" spans="4:4">
      <c r="D6314"/>
    </row>
    <row r="6315" spans="4:4">
      <c r="D6315"/>
    </row>
    <row r="6316" spans="4:4">
      <c r="D6316"/>
    </row>
    <row r="6317" spans="4:4">
      <c r="D6317"/>
    </row>
    <row r="6318" spans="4:4">
      <c r="D6318"/>
    </row>
    <row r="6319" spans="4:4">
      <c r="D6319"/>
    </row>
    <row r="6320" spans="4:4">
      <c r="D6320"/>
    </row>
    <row r="6321" spans="4:4">
      <c r="D6321"/>
    </row>
    <row r="6322" spans="4:4">
      <c r="D6322"/>
    </row>
    <row r="6323" spans="4:4">
      <c r="D6323"/>
    </row>
    <row r="6324" spans="4:4">
      <c r="D6324"/>
    </row>
    <row r="6325" spans="4:4">
      <c r="D6325"/>
    </row>
    <row r="6326" spans="4:4">
      <c r="D6326"/>
    </row>
    <row r="6327" spans="4:4">
      <c r="D6327"/>
    </row>
    <row r="6328" spans="4:4">
      <c r="D6328"/>
    </row>
    <row r="6329" spans="4:4">
      <c r="D6329"/>
    </row>
    <row r="6330" spans="4:4">
      <c r="D6330"/>
    </row>
    <row r="6331" spans="4:4">
      <c r="D6331"/>
    </row>
    <row r="6332" spans="4:4">
      <c r="D6332"/>
    </row>
    <row r="6333" spans="4:4">
      <c r="D6333"/>
    </row>
    <row r="6334" spans="4:4">
      <c r="D6334"/>
    </row>
    <row r="6335" spans="4:4">
      <c r="D6335"/>
    </row>
    <row r="6336" spans="4:4">
      <c r="D6336"/>
    </row>
    <row r="6337" spans="4:4">
      <c r="D6337"/>
    </row>
    <row r="6338" spans="4:4">
      <c r="D6338"/>
    </row>
    <row r="6339" spans="4:4">
      <c r="D6339"/>
    </row>
    <row r="6340" spans="4:4">
      <c r="D6340"/>
    </row>
    <row r="6341" spans="4:4">
      <c r="D6341"/>
    </row>
    <row r="6342" spans="4:4">
      <c r="D6342"/>
    </row>
    <row r="6343" spans="4:4">
      <c r="D6343"/>
    </row>
    <row r="6344" spans="4:4">
      <c r="D6344"/>
    </row>
    <row r="6345" spans="4:4">
      <c r="D6345"/>
    </row>
    <row r="6346" spans="4:4">
      <c r="D6346"/>
    </row>
    <row r="6347" spans="4:4">
      <c r="D6347"/>
    </row>
    <row r="6348" spans="4:4">
      <c r="D6348"/>
    </row>
    <row r="6349" spans="4:4">
      <c r="D6349"/>
    </row>
    <row r="6350" spans="4:4">
      <c r="D6350"/>
    </row>
    <row r="6351" spans="4:4">
      <c r="D6351"/>
    </row>
    <row r="6352" spans="4:4">
      <c r="D6352"/>
    </row>
    <row r="6353" spans="4:4">
      <c r="D6353"/>
    </row>
    <row r="6354" spans="4:4">
      <c r="D6354"/>
    </row>
    <row r="6355" spans="4:4">
      <c r="D6355"/>
    </row>
    <row r="6356" spans="4:4">
      <c r="D6356"/>
    </row>
    <row r="6357" spans="4:4">
      <c r="D6357"/>
    </row>
    <row r="6358" spans="4:4">
      <c r="D6358"/>
    </row>
    <row r="6359" spans="4:4">
      <c r="D6359"/>
    </row>
    <row r="6360" spans="4:4">
      <c r="D6360"/>
    </row>
    <row r="6361" spans="4:4">
      <c r="D6361"/>
    </row>
    <row r="6362" spans="4:4">
      <c r="D6362"/>
    </row>
    <row r="6363" spans="4:4">
      <c r="D6363"/>
    </row>
    <row r="6364" spans="4:4">
      <c r="D6364"/>
    </row>
    <row r="6365" spans="4:4">
      <c r="D6365"/>
    </row>
    <row r="6366" spans="4:4">
      <c r="D6366"/>
    </row>
    <row r="6367" spans="4:4">
      <c r="D6367"/>
    </row>
    <row r="6368" spans="4:4">
      <c r="D6368"/>
    </row>
    <row r="6369" spans="4:4">
      <c r="D6369"/>
    </row>
    <row r="6370" spans="4:4">
      <c r="D6370"/>
    </row>
    <row r="6371" spans="4:4">
      <c r="D6371"/>
    </row>
    <row r="6372" spans="4:4">
      <c r="D6372"/>
    </row>
    <row r="6373" spans="4:4">
      <c r="D6373"/>
    </row>
    <row r="6374" spans="4:4">
      <c r="D6374"/>
    </row>
    <row r="6375" spans="4:4">
      <c r="D6375"/>
    </row>
    <row r="6376" spans="4:4">
      <c r="D6376"/>
    </row>
    <row r="6377" spans="4:4">
      <c r="D6377"/>
    </row>
    <row r="6378" spans="4:4">
      <c r="D6378"/>
    </row>
    <row r="6379" spans="4:4">
      <c r="D6379"/>
    </row>
    <row r="6380" spans="4:4">
      <c r="D6380"/>
    </row>
    <row r="6381" spans="4:4">
      <c r="D6381"/>
    </row>
    <row r="6382" spans="4:4">
      <c r="D6382"/>
    </row>
    <row r="6383" spans="4:4">
      <c r="D6383"/>
    </row>
    <row r="6384" spans="4:4">
      <c r="D6384"/>
    </row>
    <row r="6385" spans="4:4">
      <c r="D6385"/>
    </row>
    <row r="6386" spans="4:4">
      <c r="D6386"/>
    </row>
    <row r="6387" spans="4:4">
      <c r="D6387"/>
    </row>
    <row r="6388" spans="4:4">
      <c r="D6388"/>
    </row>
    <row r="6389" spans="4:4">
      <c r="D6389"/>
    </row>
    <row r="6390" spans="4:4">
      <c r="D6390"/>
    </row>
    <row r="6391" spans="4:4">
      <c r="D6391"/>
    </row>
    <row r="6392" spans="4:4">
      <c r="D6392"/>
    </row>
    <row r="6393" spans="4:4">
      <c r="D6393"/>
    </row>
    <row r="6394" spans="4:4">
      <c r="D6394"/>
    </row>
    <row r="6395" spans="4:4">
      <c r="D6395"/>
    </row>
    <row r="6396" spans="4:4">
      <c r="D6396"/>
    </row>
    <row r="6397" spans="4:4">
      <c r="D6397"/>
    </row>
    <row r="6398" spans="4:4">
      <c r="D6398"/>
    </row>
    <row r="6399" spans="4:4">
      <c r="D6399"/>
    </row>
    <row r="6400" spans="4:4">
      <c r="D6400"/>
    </row>
    <row r="6401" spans="4:4">
      <c r="D6401"/>
    </row>
    <row r="6402" spans="4:4">
      <c r="D6402"/>
    </row>
    <row r="6403" spans="4:4">
      <c r="D6403"/>
    </row>
    <row r="6404" spans="4:4">
      <c r="D6404"/>
    </row>
    <row r="6405" spans="4:4">
      <c r="D6405"/>
    </row>
    <row r="6406" spans="4:4">
      <c r="D6406"/>
    </row>
    <row r="6407" spans="4:4">
      <c r="D6407"/>
    </row>
    <row r="6408" spans="4:4">
      <c r="D6408"/>
    </row>
    <row r="6409" spans="4:4">
      <c r="D6409"/>
    </row>
    <row r="6410" spans="4:4">
      <c r="D6410"/>
    </row>
    <row r="6411" spans="4:4">
      <c r="D6411"/>
    </row>
    <row r="6412" spans="4:4">
      <c r="D6412"/>
    </row>
    <row r="6413" spans="4:4">
      <c r="D6413"/>
    </row>
    <row r="6414" spans="4:4">
      <c r="D6414"/>
    </row>
    <row r="6415" spans="4:4">
      <c r="D6415"/>
    </row>
    <row r="6416" spans="4:4">
      <c r="D6416"/>
    </row>
    <row r="6417" spans="4:4">
      <c r="D6417"/>
    </row>
    <row r="6418" spans="4:4">
      <c r="D6418"/>
    </row>
    <row r="6419" spans="4:4">
      <c r="D6419"/>
    </row>
    <row r="6420" spans="4:4">
      <c r="D6420"/>
    </row>
    <row r="6421" spans="4:4">
      <c r="D6421"/>
    </row>
    <row r="6422" spans="4:4">
      <c r="D6422"/>
    </row>
    <row r="6423" spans="4:4">
      <c r="D6423"/>
    </row>
    <row r="6424" spans="4:4">
      <c r="D6424"/>
    </row>
    <row r="6425" spans="4:4">
      <c r="D6425"/>
    </row>
    <row r="6426" spans="4:4">
      <c r="D6426"/>
    </row>
    <row r="6427" spans="4:4">
      <c r="D6427"/>
    </row>
    <row r="6428" spans="4:4">
      <c r="D6428"/>
    </row>
    <row r="6429" spans="4:4">
      <c r="D6429"/>
    </row>
    <row r="6430" spans="4:4">
      <c r="D6430"/>
    </row>
    <row r="6431" spans="4:4">
      <c r="D6431"/>
    </row>
    <row r="6432" spans="4:4">
      <c r="D6432"/>
    </row>
    <row r="6433" spans="4:4">
      <c r="D6433"/>
    </row>
    <row r="6434" spans="4:4">
      <c r="D6434"/>
    </row>
    <row r="6435" spans="4:4">
      <c r="D6435"/>
    </row>
    <row r="6436" spans="4:4">
      <c r="D6436"/>
    </row>
    <row r="6437" spans="4:4">
      <c r="D6437"/>
    </row>
    <row r="6438" spans="4:4">
      <c r="D6438"/>
    </row>
    <row r="6439" spans="4:4">
      <c r="D6439"/>
    </row>
    <row r="6440" spans="4:4">
      <c r="D6440"/>
    </row>
    <row r="6441" spans="4:4">
      <c r="D6441"/>
    </row>
    <row r="6442" spans="4:4">
      <c r="D6442"/>
    </row>
    <row r="6443" spans="4:4">
      <c r="D6443"/>
    </row>
    <row r="6444" spans="4:4">
      <c r="D6444"/>
    </row>
    <row r="6445" spans="4:4">
      <c r="D6445"/>
    </row>
    <row r="6446" spans="4:4">
      <c r="D6446"/>
    </row>
    <row r="6447" spans="4:4">
      <c r="D6447"/>
    </row>
    <row r="6448" spans="4:4">
      <c r="D6448"/>
    </row>
    <row r="6449" spans="4:4">
      <c r="D6449"/>
    </row>
    <row r="6450" spans="4:4">
      <c r="D6450"/>
    </row>
    <row r="6451" spans="4:4">
      <c r="D6451"/>
    </row>
    <row r="6452" spans="4:4">
      <c r="D6452"/>
    </row>
    <row r="6453" spans="4:4">
      <c r="D6453"/>
    </row>
    <row r="6454" spans="4:4">
      <c r="D6454"/>
    </row>
    <row r="6455" spans="4:4">
      <c r="D6455"/>
    </row>
    <row r="6456" spans="4:4">
      <c r="D6456"/>
    </row>
    <row r="6457" spans="4:4">
      <c r="D6457"/>
    </row>
    <row r="6458" spans="4:4">
      <c r="D6458"/>
    </row>
    <row r="6459" spans="4:4">
      <c r="D6459"/>
    </row>
    <row r="6460" spans="4:4">
      <c r="D6460"/>
    </row>
    <row r="6461" spans="4:4">
      <c r="D6461"/>
    </row>
    <row r="6462" spans="4:4">
      <c r="D6462"/>
    </row>
    <row r="6463" spans="4:4">
      <c r="D6463"/>
    </row>
    <row r="6464" spans="4:4">
      <c r="D6464"/>
    </row>
    <row r="6465" spans="4:4">
      <c r="D6465"/>
    </row>
    <row r="6466" spans="4:4">
      <c r="D6466"/>
    </row>
    <row r="6467" spans="4:4">
      <c r="D6467"/>
    </row>
    <row r="6468" spans="4:4">
      <c r="D6468"/>
    </row>
    <row r="6469" spans="4:4">
      <c r="D6469"/>
    </row>
    <row r="6470" spans="4:4">
      <c r="D6470"/>
    </row>
    <row r="6471" spans="4:4">
      <c r="D6471"/>
    </row>
    <row r="6472" spans="4:4">
      <c r="D6472"/>
    </row>
    <row r="6473" spans="4:4">
      <c r="D6473"/>
    </row>
    <row r="6474" spans="4:4">
      <c r="D6474"/>
    </row>
    <row r="6475" spans="4:4">
      <c r="D6475"/>
    </row>
    <row r="6476" spans="4:4">
      <c r="D6476"/>
    </row>
    <row r="6477" spans="4:4">
      <c r="D6477"/>
    </row>
    <row r="6478" spans="4:4">
      <c r="D6478"/>
    </row>
    <row r="6479" spans="4:4">
      <c r="D6479"/>
    </row>
    <row r="6480" spans="4:4">
      <c r="D6480"/>
    </row>
    <row r="6481" spans="4:4">
      <c r="D6481"/>
    </row>
    <row r="6482" spans="4:4">
      <c r="D6482"/>
    </row>
    <row r="6483" spans="4:4">
      <c r="D6483"/>
    </row>
    <row r="6484" spans="4:4">
      <c r="D6484"/>
    </row>
    <row r="6485" spans="4:4">
      <c r="D6485"/>
    </row>
    <row r="6486" spans="4:4">
      <c r="D6486"/>
    </row>
    <row r="6487" spans="4:4">
      <c r="D6487"/>
    </row>
    <row r="6488" spans="4:4">
      <c r="D6488"/>
    </row>
    <row r="6489" spans="4:4">
      <c r="D6489"/>
    </row>
    <row r="6490" spans="4:4">
      <c r="D6490"/>
    </row>
    <row r="6491" spans="4:4">
      <c r="D6491"/>
    </row>
    <row r="6492" spans="4:4">
      <c r="D6492"/>
    </row>
    <row r="6493" spans="4:4">
      <c r="D6493"/>
    </row>
    <row r="6494" spans="4:4">
      <c r="D6494"/>
    </row>
    <row r="6495" spans="4:4">
      <c r="D6495"/>
    </row>
    <row r="6496" spans="4:4">
      <c r="D6496"/>
    </row>
    <row r="6497" spans="4:4">
      <c r="D6497"/>
    </row>
    <row r="6498" spans="4:4">
      <c r="D6498"/>
    </row>
    <row r="6499" spans="4:4">
      <c r="D6499"/>
    </row>
    <row r="6500" spans="4:4">
      <c r="D6500"/>
    </row>
    <row r="6501" spans="4:4">
      <c r="D6501"/>
    </row>
    <row r="6502" spans="4:4">
      <c r="D6502"/>
    </row>
    <row r="6503" spans="4:4">
      <c r="D6503"/>
    </row>
    <row r="6504" spans="4:4">
      <c r="D6504"/>
    </row>
    <row r="6505" spans="4:4">
      <c r="D6505"/>
    </row>
    <row r="6506" spans="4:4">
      <c r="D6506"/>
    </row>
    <row r="6507" spans="4:4">
      <c r="D6507"/>
    </row>
    <row r="6508" spans="4:4">
      <c r="D6508"/>
    </row>
    <row r="6509" spans="4:4">
      <c r="D6509"/>
    </row>
    <row r="6510" spans="4:4">
      <c r="D6510"/>
    </row>
    <row r="6511" spans="4:4">
      <c r="D6511"/>
    </row>
    <row r="6512" spans="4:4">
      <c r="D6512"/>
    </row>
    <row r="6513" spans="4:4">
      <c r="D6513"/>
    </row>
    <row r="6514" spans="4:4">
      <c r="D6514"/>
    </row>
    <row r="6515" spans="4:4">
      <c r="D6515"/>
    </row>
    <row r="6516" spans="4:4">
      <c r="D6516"/>
    </row>
    <row r="6517" spans="4:4">
      <c r="D6517"/>
    </row>
    <row r="6518" spans="4:4">
      <c r="D6518"/>
    </row>
    <row r="6519" spans="4:4">
      <c r="D6519"/>
    </row>
    <row r="6520" spans="4:4">
      <c r="D6520"/>
    </row>
    <row r="6521" spans="4:4">
      <c r="D6521"/>
    </row>
    <row r="6522" spans="4:4">
      <c r="D6522"/>
    </row>
    <row r="6523" spans="4:4">
      <c r="D6523"/>
    </row>
    <row r="6524" spans="4:4">
      <c r="D6524"/>
    </row>
    <row r="6525" spans="4:4">
      <c r="D6525"/>
    </row>
    <row r="6526" spans="4:4">
      <c r="D6526"/>
    </row>
    <row r="6527" spans="4:4">
      <c r="D6527"/>
    </row>
    <row r="6528" spans="4:4">
      <c r="D6528"/>
    </row>
    <row r="6529" spans="4:4">
      <c r="D6529"/>
    </row>
    <row r="6530" spans="4:4">
      <c r="D6530"/>
    </row>
    <row r="6531" spans="4:4">
      <c r="D6531"/>
    </row>
    <row r="6532" spans="4:4">
      <c r="D6532"/>
    </row>
    <row r="6533" spans="4:4">
      <c r="D6533"/>
    </row>
    <row r="6534" spans="4:4">
      <c r="D6534"/>
    </row>
    <row r="6535" spans="4:4">
      <c r="D6535"/>
    </row>
    <row r="6536" spans="4:4">
      <c r="D6536"/>
    </row>
    <row r="6537" spans="4:4">
      <c r="D6537"/>
    </row>
    <row r="6538" spans="4:4">
      <c r="D6538"/>
    </row>
    <row r="6539" spans="4:4">
      <c r="D6539"/>
    </row>
    <row r="6540" spans="4:4">
      <c r="D6540"/>
    </row>
    <row r="6541" spans="4:4">
      <c r="D6541"/>
    </row>
    <row r="6542" spans="4:4">
      <c r="D6542"/>
    </row>
    <row r="6543" spans="4:4">
      <c r="D6543"/>
    </row>
    <row r="6544" spans="4:4">
      <c r="D6544"/>
    </row>
    <row r="6545" spans="4:4">
      <c r="D6545"/>
    </row>
    <row r="6546" spans="4:4">
      <c r="D6546"/>
    </row>
    <row r="6547" spans="4:4">
      <c r="D6547"/>
    </row>
    <row r="6548" spans="4:4">
      <c r="D6548"/>
    </row>
    <row r="6549" spans="4:4">
      <c r="D6549"/>
    </row>
    <row r="6550" spans="4:4">
      <c r="D6550"/>
    </row>
    <row r="6551" spans="4:4">
      <c r="D6551"/>
    </row>
    <row r="6552" spans="4:4">
      <c r="D6552"/>
    </row>
    <row r="6553" spans="4:4">
      <c r="D6553"/>
    </row>
    <row r="6554" spans="4:4">
      <c r="D6554"/>
    </row>
    <row r="6555" spans="4:4">
      <c r="D6555"/>
    </row>
    <row r="6556" spans="4:4">
      <c r="D6556"/>
    </row>
    <row r="6557" spans="4:4">
      <c r="D6557"/>
    </row>
    <row r="6558" spans="4:4">
      <c r="D6558"/>
    </row>
    <row r="6559" spans="4:4">
      <c r="D6559"/>
    </row>
    <row r="6560" spans="4:4">
      <c r="D6560"/>
    </row>
    <row r="6561" spans="4:4">
      <c r="D6561"/>
    </row>
    <row r="6562" spans="4:4">
      <c r="D6562"/>
    </row>
    <row r="6563" spans="4:4">
      <c r="D6563"/>
    </row>
    <row r="6564" spans="4:4">
      <c r="D6564"/>
    </row>
    <row r="6565" spans="4:4">
      <c r="D6565"/>
    </row>
    <row r="6566" spans="4:4">
      <c r="D6566"/>
    </row>
    <row r="6567" spans="4:4">
      <c r="D6567"/>
    </row>
    <row r="6568" spans="4:4">
      <c r="D6568"/>
    </row>
    <row r="6569" spans="4:4">
      <c r="D6569"/>
    </row>
    <row r="6570" spans="4:4">
      <c r="D6570"/>
    </row>
    <row r="6571" spans="4:4">
      <c r="D6571"/>
    </row>
    <row r="6572" spans="4:4">
      <c r="D6572"/>
    </row>
    <row r="6573" spans="4:4">
      <c r="D6573"/>
    </row>
    <row r="6574" spans="4:4">
      <c r="D6574"/>
    </row>
    <row r="6575" spans="4:4">
      <c r="D6575"/>
    </row>
    <row r="6576" spans="4:4">
      <c r="D6576"/>
    </row>
    <row r="6577" spans="4:4">
      <c r="D6577"/>
    </row>
    <row r="6578" spans="4:4">
      <c r="D6578"/>
    </row>
    <row r="6579" spans="4:4">
      <c r="D6579"/>
    </row>
    <row r="6580" spans="4:4">
      <c r="D6580"/>
    </row>
    <row r="6581" spans="4:4">
      <c r="D6581"/>
    </row>
    <row r="6582" spans="4:4">
      <c r="D6582"/>
    </row>
    <row r="6583" spans="4:4">
      <c r="D6583"/>
    </row>
    <row r="6584" spans="4:4">
      <c r="D6584"/>
    </row>
    <row r="6585" spans="4:4">
      <c r="D6585"/>
    </row>
    <row r="6586" spans="4:4">
      <c r="D6586"/>
    </row>
    <row r="6587" spans="4:4">
      <c r="D6587"/>
    </row>
    <row r="6588" spans="4:4">
      <c r="D6588"/>
    </row>
    <row r="6589" spans="4:4">
      <c r="D6589"/>
    </row>
    <row r="6590" spans="4:4">
      <c r="D6590"/>
    </row>
    <row r="6591" spans="4:4">
      <c r="D6591"/>
    </row>
    <row r="6592" spans="4:4">
      <c r="D6592"/>
    </row>
    <row r="6593" spans="4:4">
      <c r="D6593"/>
    </row>
    <row r="6594" spans="4:4">
      <c r="D6594"/>
    </row>
    <row r="6595" spans="4:4">
      <c r="D6595"/>
    </row>
    <row r="6596" spans="4:4">
      <c r="D6596"/>
    </row>
    <row r="6597" spans="4:4">
      <c r="D6597"/>
    </row>
    <row r="6598" spans="4:4">
      <c r="D6598"/>
    </row>
    <row r="6599" spans="4:4">
      <c r="D6599"/>
    </row>
    <row r="6600" spans="4:4">
      <c r="D6600"/>
    </row>
    <row r="6601" spans="4:4">
      <c r="D6601"/>
    </row>
    <row r="6602" spans="4:4">
      <c r="D6602"/>
    </row>
    <row r="6603" spans="4:4">
      <c r="D6603"/>
    </row>
    <row r="6604" spans="4:4">
      <c r="D6604"/>
    </row>
    <row r="6605" spans="4:4">
      <c r="D6605"/>
    </row>
    <row r="6606" spans="4:4">
      <c r="D6606"/>
    </row>
    <row r="6607" spans="4:4">
      <c r="D6607"/>
    </row>
    <row r="6608" spans="4:4">
      <c r="D6608"/>
    </row>
    <row r="6609" spans="4:4">
      <c r="D6609"/>
    </row>
    <row r="6610" spans="4:4">
      <c r="D6610"/>
    </row>
    <row r="6611" spans="4:4">
      <c r="D6611"/>
    </row>
    <row r="6612" spans="4:4">
      <c r="D6612"/>
    </row>
    <row r="6613" spans="4:4">
      <c r="D6613"/>
    </row>
    <row r="6614" spans="4:4">
      <c r="D6614"/>
    </row>
    <row r="6615" spans="4:4">
      <c r="D6615"/>
    </row>
    <row r="6616" spans="4:4">
      <c r="D6616"/>
    </row>
    <row r="6617" spans="4:4">
      <c r="D6617"/>
    </row>
    <row r="6618" spans="4:4">
      <c r="D6618"/>
    </row>
    <row r="6619" spans="4:4">
      <c r="D6619"/>
    </row>
    <row r="6620" spans="4:4">
      <c r="D6620"/>
    </row>
    <row r="6621" spans="4:4">
      <c r="D6621"/>
    </row>
    <row r="6622" spans="4:4">
      <c r="D6622"/>
    </row>
    <row r="6623" spans="4:4">
      <c r="D6623"/>
    </row>
    <row r="6624" spans="4:4">
      <c r="D6624"/>
    </row>
    <row r="6625" spans="4:4">
      <c r="D6625"/>
    </row>
    <row r="6626" spans="4:4">
      <c r="D6626"/>
    </row>
    <row r="6627" spans="4:4">
      <c r="D6627"/>
    </row>
    <row r="6628" spans="4:4">
      <c r="D6628"/>
    </row>
    <row r="6629" spans="4:4">
      <c r="D6629"/>
    </row>
    <row r="6630" spans="4:4">
      <c r="D6630"/>
    </row>
    <row r="6631" spans="4:4">
      <c r="D6631"/>
    </row>
    <row r="6632" spans="4:4">
      <c r="D6632"/>
    </row>
    <row r="6633" spans="4:4">
      <c r="D6633"/>
    </row>
    <row r="6634" spans="4:4">
      <c r="D6634"/>
    </row>
    <row r="6635" spans="4:4">
      <c r="D6635"/>
    </row>
    <row r="6636" spans="4:4">
      <c r="D6636"/>
    </row>
    <row r="6637" spans="4:4">
      <c r="D6637"/>
    </row>
    <row r="6638" spans="4:4">
      <c r="D6638"/>
    </row>
    <row r="6639" spans="4:4">
      <c r="D6639"/>
    </row>
    <row r="6640" spans="4:4">
      <c r="D6640"/>
    </row>
    <row r="6641" spans="4:4">
      <c r="D6641"/>
    </row>
    <row r="6642" spans="4:4">
      <c r="D6642"/>
    </row>
    <row r="6643" spans="4:4">
      <c r="D6643"/>
    </row>
    <row r="6644" spans="4:4">
      <c r="D6644"/>
    </row>
    <row r="6645" spans="4:4">
      <c r="D6645"/>
    </row>
    <row r="6646" spans="4:4">
      <c r="D6646"/>
    </row>
    <row r="6647" spans="4:4">
      <c r="D6647"/>
    </row>
    <row r="6648" spans="4:4">
      <c r="D6648"/>
    </row>
    <row r="6649" spans="4:4">
      <c r="D6649"/>
    </row>
    <row r="6650" spans="4:4">
      <c r="D6650"/>
    </row>
    <row r="6651" spans="4:4">
      <c r="D6651"/>
    </row>
    <row r="6652" spans="4:4">
      <c r="D6652"/>
    </row>
    <row r="6653" spans="4:4">
      <c r="D6653"/>
    </row>
    <row r="6654" spans="4:4">
      <c r="D6654"/>
    </row>
    <row r="6655" spans="4:4">
      <c r="D6655"/>
    </row>
    <row r="6656" spans="4:4">
      <c r="D6656"/>
    </row>
    <row r="6657" spans="4:4">
      <c r="D6657"/>
    </row>
    <row r="6658" spans="4:4">
      <c r="D6658"/>
    </row>
    <row r="6659" spans="4:4">
      <c r="D6659"/>
    </row>
    <row r="6660" spans="4:4">
      <c r="D6660"/>
    </row>
    <row r="6661" spans="4:4">
      <c r="D6661"/>
    </row>
    <row r="6662" spans="4:4">
      <c r="D6662"/>
    </row>
    <row r="6663" spans="4:4">
      <c r="D6663"/>
    </row>
    <row r="6664" spans="4:4">
      <c r="D6664"/>
    </row>
    <row r="6665" spans="4:4">
      <c r="D6665"/>
    </row>
    <row r="6666" spans="4:4">
      <c r="D6666"/>
    </row>
    <row r="6667" spans="4:4">
      <c r="D6667"/>
    </row>
    <row r="6668" spans="4:4">
      <c r="D6668"/>
    </row>
    <row r="6669" spans="4:4">
      <c r="D6669"/>
    </row>
    <row r="6670" spans="4:4">
      <c r="D6670"/>
    </row>
    <row r="6671" spans="4:4">
      <c r="D6671"/>
    </row>
    <row r="6672" spans="4:4">
      <c r="D6672"/>
    </row>
    <row r="6673" spans="4:4">
      <c r="D6673"/>
    </row>
    <row r="6674" spans="4:4">
      <c r="D6674"/>
    </row>
    <row r="6675" spans="4:4">
      <c r="D6675"/>
    </row>
    <row r="6676" spans="4:4">
      <c r="D6676"/>
    </row>
    <row r="6677" spans="4:4">
      <c r="D6677"/>
    </row>
    <row r="6678" spans="4:4">
      <c r="D6678"/>
    </row>
    <row r="6679" spans="4:4">
      <c r="D6679"/>
    </row>
    <row r="6680" spans="4:4">
      <c r="D6680"/>
    </row>
    <row r="6681" spans="4:4">
      <c r="D6681"/>
    </row>
    <row r="6682" spans="4:4">
      <c r="D6682"/>
    </row>
    <row r="6683" spans="4:4">
      <c r="D6683"/>
    </row>
    <row r="6684" spans="4:4">
      <c r="D6684"/>
    </row>
    <row r="6685" spans="4:4">
      <c r="D6685"/>
    </row>
    <row r="6686" spans="4:4">
      <c r="D6686"/>
    </row>
    <row r="6687" spans="4:4">
      <c r="D6687"/>
    </row>
    <row r="6688" spans="4:4">
      <c r="D6688"/>
    </row>
    <row r="6689" spans="4:4">
      <c r="D6689"/>
    </row>
    <row r="6690" spans="4:4">
      <c r="D6690"/>
    </row>
    <row r="6691" spans="4:4">
      <c r="D6691"/>
    </row>
    <row r="6692" spans="4:4">
      <c r="D6692"/>
    </row>
    <row r="6693" spans="4:4">
      <c r="D6693"/>
    </row>
    <row r="6694" spans="4:4">
      <c r="D6694"/>
    </row>
    <row r="6695" spans="4:4">
      <c r="D6695"/>
    </row>
    <row r="6696" spans="4:4">
      <c r="D6696"/>
    </row>
    <row r="6697" spans="4:4">
      <c r="D6697"/>
    </row>
    <row r="6698" spans="4:4">
      <c r="D6698"/>
    </row>
    <row r="6699" spans="4:4">
      <c r="D6699"/>
    </row>
    <row r="6700" spans="4:4">
      <c r="D6700"/>
    </row>
    <row r="6701" spans="4:4">
      <c r="D6701"/>
    </row>
    <row r="6702" spans="4:4">
      <c r="D6702"/>
    </row>
    <row r="6703" spans="4:4">
      <c r="D6703"/>
    </row>
    <row r="6704" spans="4:4">
      <c r="D6704"/>
    </row>
    <row r="6705" spans="4:4">
      <c r="D6705"/>
    </row>
    <row r="6706" spans="4:4">
      <c r="D6706"/>
    </row>
    <row r="6707" spans="4:4">
      <c r="D6707"/>
    </row>
    <row r="6708" spans="4:4">
      <c r="D6708"/>
    </row>
    <row r="6709" spans="4:4">
      <c r="D6709"/>
    </row>
    <row r="6710" spans="4:4">
      <c r="D6710"/>
    </row>
    <row r="6711" spans="4:4">
      <c r="D6711"/>
    </row>
    <row r="6712" spans="4:4">
      <c r="D6712"/>
    </row>
    <row r="6713" spans="4:4">
      <c r="D6713"/>
    </row>
    <row r="6714" spans="4:4">
      <c r="D6714"/>
    </row>
    <row r="6715" spans="4:4">
      <c r="D6715"/>
    </row>
    <row r="6716" spans="4:4">
      <c r="D6716"/>
    </row>
    <row r="6717" spans="4:4">
      <c r="D6717"/>
    </row>
    <row r="6718" spans="4:4">
      <c r="D6718"/>
    </row>
    <row r="6719" spans="4:4">
      <c r="D6719"/>
    </row>
    <row r="6720" spans="4:4">
      <c r="D6720"/>
    </row>
    <row r="6721" spans="4:4">
      <c r="D6721"/>
    </row>
    <row r="6722" spans="4:4">
      <c r="D6722"/>
    </row>
    <row r="6723" spans="4:4">
      <c r="D6723"/>
    </row>
    <row r="6724" spans="4:4">
      <c r="D6724"/>
    </row>
    <row r="6725" spans="4:4">
      <c r="D6725"/>
    </row>
    <row r="6726" spans="4:4">
      <c r="D6726"/>
    </row>
    <row r="6727" spans="4:4">
      <c r="D6727"/>
    </row>
    <row r="6728" spans="4:4">
      <c r="D6728"/>
    </row>
    <row r="6729" spans="4:4">
      <c r="D6729"/>
    </row>
    <row r="6730" spans="4:4">
      <c r="D6730"/>
    </row>
    <row r="6731" spans="4:4">
      <c r="D6731"/>
    </row>
    <row r="6732" spans="4:4">
      <c r="D6732"/>
    </row>
    <row r="6733" spans="4:4">
      <c r="D6733"/>
    </row>
    <row r="6734" spans="4:4">
      <c r="D6734"/>
    </row>
    <row r="6735" spans="4:4">
      <c r="D6735"/>
    </row>
    <row r="6736" spans="4:4">
      <c r="D6736"/>
    </row>
    <row r="6737" spans="4:4">
      <c r="D6737"/>
    </row>
    <row r="6738" spans="4:4">
      <c r="D6738"/>
    </row>
    <row r="6739" spans="4:4">
      <c r="D6739"/>
    </row>
    <row r="6740" spans="4:4">
      <c r="D6740"/>
    </row>
    <row r="6741" spans="4:4">
      <c r="D6741"/>
    </row>
    <row r="6742" spans="4:4">
      <c r="D6742"/>
    </row>
    <row r="6743" spans="4:4">
      <c r="D6743"/>
    </row>
    <row r="6744" spans="4:4">
      <c r="D6744"/>
    </row>
    <row r="6745" spans="4:4">
      <c r="D6745"/>
    </row>
    <row r="6746" spans="4:4">
      <c r="D6746"/>
    </row>
    <row r="6747" spans="4:4">
      <c r="D6747"/>
    </row>
    <row r="6748" spans="4:4">
      <c r="D6748"/>
    </row>
    <row r="6749" spans="4:4">
      <c r="D6749"/>
    </row>
    <row r="6750" spans="4:4">
      <c r="D6750"/>
    </row>
    <row r="6751" spans="4:4">
      <c r="D6751"/>
    </row>
    <row r="6752" spans="4:4">
      <c r="D6752"/>
    </row>
    <row r="6753" spans="4:4">
      <c r="D6753"/>
    </row>
    <row r="6754" spans="4:4">
      <c r="D6754"/>
    </row>
    <row r="6755" spans="4:4">
      <c r="D6755"/>
    </row>
    <row r="6756" spans="4:4">
      <c r="D6756"/>
    </row>
    <row r="6757" spans="4:4">
      <c r="D6757"/>
    </row>
    <row r="6758" spans="4:4">
      <c r="D6758"/>
    </row>
    <row r="6759" spans="4:4">
      <c r="D6759"/>
    </row>
    <row r="6760" spans="4:4">
      <c r="D6760"/>
    </row>
    <row r="6761" spans="4:4">
      <c r="D6761"/>
    </row>
    <row r="6762" spans="4:4">
      <c r="D6762"/>
    </row>
    <row r="6763" spans="4:4">
      <c r="D6763"/>
    </row>
    <row r="6764" spans="4:4">
      <c r="D6764"/>
    </row>
    <row r="6765" spans="4:4">
      <c r="D6765"/>
    </row>
    <row r="6766" spans="4:4">
      <c r="D6766"/>
    </row>
    <row r="6767" spans="4:4">
      <c r="D6767"/>
    </row>
    <row r="6768" spans="4:4">
      <c r="D6768"/>
    </row>
    <row r="6769" spans="4:4">
      <c r="D6769"/>
    </row>
    <row r="6770" spans="4:4">
      <c r="D6770"/>
    </row>
    <row r="6771" spans="4:4">
      <c r="D6771"/>
    </row>
    <row r="6772" spans="4:4">
      <c r="D6772"/>
    </row>
    <row r="6773" spans="4:4">
      <c r="D6773"/>
    </row>
    <row r="6774" spans="4:4">
      <c r="D6774"/>
    </row>
    <row r="6775" spans="4:4">
      <c r="D6775"/>
    </row>
    <row r="6776" spans="4:4">
      <c r="D6776"/>
    </row>
    <row r="6777" spans="4:4">
      <c r="D6777"/>
    </row>
    <row r="6778" spans="4:4">
      <c r="D6778"/>
    </row>
    <row r="6779" spans="4:4">
      <c r="D6779"/>
    </row>
    <row r="6780" spans="4:4">
      <c r="D6780"/>
    </row>
    <row r="6781" spans="4:4">
      <c r="D6781"/>
    </row>
    <row r="6782" spans="4:4">
      <c r="D6782"/>
    </row>
    <row r="6783" spans="4:4">
      <c r="D6783"/>
    </row>
    <row r="6784" spans="4:4">
      <c r="D6784"/>
    </row>
    <row r="6785" spans="4:4">
      <c r="D6785"/>
    </row>
    <row r="6786" spans="4:4">
      <c r="D6786"/>
    </row>
    <row r="6787" spans="4:4">
      <c r="D6787"/>
    </row>
    <row r="6788" spans="4:4">
      <c r="D6788"/>
    </row>
    <row r="6789" spans="4:4">
      <c r="D6789"/>
    </row>
    <row r="6790" spans="4:4">
      <c r="D6790"/>
    </row>
    <row r="6791" spans="4:4">
      <c r="D6791"/>
    </row>
    <row r="6792" spans="4:4">
      <c r="D6792"/>
    </row>
    <row r="6793" spans="4:4">
      <c r="D6793"/>
    </row>
    <row r="6794" spans="4:4">
      <c r="D6794"/>
    </row>
    <row r="6795" spans="4:4">
      <c r="D6795"/>
    </row>
    <row r="6796" spans="4:4">
      <c r="D6796"/>
    </row>
    <row r="6797" spans="4:4">
      <c r="D6797"/>
    </row>
    <row r="6798" spans="4:4">
      <c r="D6798"/>
    </row>
    <row r="6799" spans="4:4">
      <c r="D6799"/>
    </row>
    <row r="6800" spans="4:4">
      <c r="D6800"/>
    </row>
    <row r="6801" spans="4:4">
      <c r="D6801"/>
    </row>
    <row r="6802" spans="4:4">
      <c r="D6802"/>
    </row>
    <row r="6803" spans="4:4">
      <c r="D6803"/>
    </row>
    <row r="6804" spans="4:4">
      <c r="D6804"/>
    </row>
    <row r="6805" spans="4:4">
      <c r="D6805"/>
    </row>
    <row r="6806" spans="4:4">
      <c r="D6806"/>
    </row>
    <row r="6807" spans="4:4">
      <c r="D6807"/>
    </row>
    <row r="6808" spans="4:4">
      <c r="D6808"/>
    </row>
    <row r="6809" spans="4:4">
      <c r="D6809"/>
    </row>
    <row r="6810" spans="4:4">
      <c r="D6810"/>
    </row>
    <row r="6811" spans="4:4">
      <c r="D6811"/>
    </row>
    <row r="6812" spans="4:4">
      <c r="D6812"/>
    </row>
    <row r="6813" spans="4:4">
      <c r="D6813"/>
    </row>
    <row r="6814" spans="4:4">
      <c r="D6814"/>
    </row>
    <row r="6815" spans="4:4">
      <c r="D6815"/>
    </row>
    <row r="6816" spans="4:4">
      <c r="D6816"/>
    </row>
    <row r="6817" spans="4:4">
      <c r="D6817"/>
    </row>
    <row r="6818" spans="4:4">
      <c r="D6818"/>
    </row>
    <row r="6819" spans="4:4">
      <c r="D6819"/>
    </row>
    <row r="6820" spans="4:4">
      <c r="D6820"/>
    </row>
    <row r="6821" spans="4:4">
      <c r="D6821"/>
    </row>
    <row r="6822" spans="4:4">
      <c r="D6822"/>
    </row>
    <row r="6823" spans="4:4">
      <c r="D6823"/>
    </row>
    <row r="6824" spans="4:4">
      <c r="D6824"/>
    </row>
    <row r="6825" spans="4:4">
      <c r="D6825"/>
    </row>
    <row r="6826" spans="4:4">
      <c r="D6826"/>
    </row>
    <row r="6827" spans="4:4">
      <c r="D6827"/>
    </row>
    <row r="6828" spans="4:4">
      <c r="D6828"/>
    </row>
    <row r="6829" spans="4:4">
      <c r="D6829"/>
    </row>
    <row r="6830" spans="4:4">
      <c r="D6830"/>
    </row>
    <row r="6831" spans="4:4">
      <c r="D6831"/>
    </row>
    <row r="6832" spans="4:4">
      <c r="D6832"/>
    </row>
    <row r="6833" spans="4:4">
      <c r="D6833"/>
    </row>
    <row r="6834" spans="4:4">
      <c r="D6834"/>
    </row>
    <row r="6835" spans="4:4">
      <c r="D6835"/>
    </row>
    <row r="6836" spans="4:4">
      <c r="D6836"/>
    </row>
    <row r="6837" spans="4:4">
      <c r="D6837"/>
    </row>
    <row r="6838" spans="4:4">
      <c r="D6838"/>
    </row>
    <row r="6839" spans="4:4">
      <c r="D6839"/>
    </row>
    <row r="6840" spans="4:4">
      <c r="D6840"/>
    </row>
    <row r="6841" spans="4:4">
      <c r="D6841"/>
    </row>
    <row r="6842" spans="4:4">
      <c r="D6842"/>
    </row>
    <row r="6843" spans="4:4">
      <c r="D6843"/>
    </row>
    <row r="6844" spans="4:4">
      <c r="D6844"/>
    </row>
    <row r="6845" spans="4:4">
      <c r="D6845"/>
    </row>
    <row r="6846" spans="4:4">
      <c r="D6846"/>
    </row>
    <row r="6847" spans="4:4">
      <c r="D6847"/>
    </row>
    <row r="6848" spans="4:4">
      <c r="D6848"/>
    </row>
    <row r="6849" spans="4:4">
      <c r="D6849"/>
    </row>
    <row r="6850" spans="4:4">
      <c r="D6850"/>
    </row>
    <row r="6851" spans="4:4">
      <c r="D6851"/>
    </row>
    <row r="6852" spans="4:4">
      <c r="D6852"/>
    </row>
    <row r="6853" spans="4:4">
      <c r="D6853"/>
    </row>
    <row r="6854" spans="4:4">
      <c r="D6854"/>
    </row>
    <row r="6855" spans="4:4">
      <c r="D6855"/>
    </row>
    <row r="6856" spans="4:4">
      <c r="D6856"/>
    </row>
    <row r="6857" spans="4:4">
      <c r="D6857"/>
    </row>
    <row r="6858" spans="4:4">
      <c r="D6858"/>
    </row>
    <row r="6859" spans="4:4">
      <c r="D6859"/>
    </row>
    <row r="6860" spans="4:4">
      <c r="D6860"/>
    </row>
    <row r="6861" spans="4:4">
      <c r="D6861"/>
    </row>
    <row r="6862" spans="4:4">
      <c r="D6862"/>
    </row>
    <row r="6863" spans="4:4">
      <c r="D6863"/>
    </row>
    <row r="6864" spans="4:4">
      <c r="D6864"/>
    </row>
    <row r="6865" spans="4:4">
      <c r="D6865"/>
    </row>
    <row r="6866" spans="4:4">
      <c r="D6866"/>
    </row>
    <row r="6867" spans="4:4">
      <c r="D6867"/>
    </row>
    <row r="6868" spans="4:4">
      <c r="D6868"/>
    </row>
    <row r="6869" spans="4:4">
      <c r="D6869"/>
    </row>
    <row r="6870" spans="4:4">
      <c r="D6870"/>
    </row>
    <row r="6871" spans="4:4">
      <c r="D6871"/>
    </row>
    <row r="6872" spans="4:4">
      <c r="D6872"/>
    </row>
    <row r="6873" spans="4:4">
      <c r="D6873"/>
    </row>
    <row r="6874" spans="4:4">
      <c r="D6874"/>
    </row>
    <row r="6875" spans="4:4">
      <c r="D6875"/>
    </row>
    <row r="6876" spans="4:4">
      <c r="D6876"/>
    </row>
    <row r="6877" spans="4:4">
      <c r="D6877"/>
    </row>
    <row r="6878" spans="4:4">
      <c r="D6878"/>
    </row>
    <row r="6879" spans="4:4">
      <c r="D6879"/>
    </row>
    <row r="6880" spans="4:4">
      <c r="D6880"/>
    </row>
    <row r="6881" spans="4:4">
      <c r="D6881"/>
    </row>
    <row r="6882" spans="4:4">
      <c r="D6882"/>
    </row>
    <row r="6883" spans="4:4">
      <c r="D6883"/>
    </row>
    <row r="6884" spans="4:4">
      <c r="D6884"/>
    </row>
    <row r="6885" spans="4:4">
      <c r="D6885"/>
    </row>
    <row r="6886" spans="4:4">
      <c r="D6886"/>
    </row>
    <row r="6887" spans="4:4">
      <c r="D6887"/>
    </row>
    <row r="6888" spans="4:4">
      <c r="D6888"/>
    </row>
    <row r="6889" spans="4:4">
      <c r="D6889"/>
    </row>
    <row r="6890" spans="4:4">
      <c r="D6890"/>
    </row>
    <row r="6891" spans="4:4">
      <c r="D6891"/>
    </row>
    <row r="6892" spans="4:4">
      <c r="D6892"/>
    </row>
    <row r="6893" spans="4:4">
      <c r="D6893"/>
    </row>
    <row r="6894" spans="4:4">
      <c r="D6894"/>
    </row>
    <row r="6895" spans="4:4">
      <c r="D6895"/>
    </row>
    <row r="6896" spans="4:4">
      <c r="D6896"/>
    </row>
    <row r="6897" spans="4:4">
      <c r="D6897"/>
    </row>
    <row r="6898" spans="4:4">
      <c r="D6898"/>
    </row>
    <row r="6899" spans="4:4">
      <c r="D6899"/>
    </row>
    <row r="6900" spans="4:4">
      <c r="D6900"/>
    </row>
    <row r="6901" spans="4:4">
      <c r="D6901"/>
    </row>
    <row r="6902" spans="4:4">
      <c r="D6902"/>
    </row>
    <row r="6903" spans="4:4">
      <c r="D6903"/>
    </row>
    <row r="6904" spans="4:4">
      <c r="D6904"/>
    </row>
    <row r="6905" spans="4:4">
      <c r="D6905"/>
    </row>
    <row r="6906" spans="4:4">
      <c r="D6906"/>
    </row>
    <row r="6907" spans="4:4">
      <c r="D6907"/>
    </row>
    <row r="6908" spans="4:4">
      <c r="D6908"/>
    </row>
    <row r="6909" spans="4:4">
      <c r="D6909"/>
    </row>
    <row r="6910" spans="4:4">
      <c r="D6910"/>
    </row>
    <row r="6911" spans="4:4">
      <c r="D6911"/>
    </row>
    <row r="6912" spans="4:4">
      <c r="D6912"/>
    </row>
    <row r="6913" spans="4:4">
      <c r="D6913"/>
    </row>
    <row r="6914" spans="4:4">
      <c r="D6914"/>
    </row>
    <row r="6915" spans="4:4">
      <c r="D6915"/>
    </row>
    <row r="6916" spans="4:4">
      <c r="D6916"/>
    </row>
    <row r="6917" spans="4:4">
      <c r="D6917"/>
    </row>
    <row r="6918" spans="4:4">
      <c r="D6918"/>
    </row>
    <row r="6919" spans="4:4">
      <c r="D6919"/>
    </row>
    <row r="6920" spans="4:4">
      <c r="D6920"/>
    </row>
    <row r="6921" spans="4:4">
      <c r="D6921"/>
    </row>
    <row r="6922" spans="4:4">
      <c r="D6922"/>
    </row>
    <row r="6923" spans="4:4">
      <c r="D6923"/>
    </row>
    <row r="6924" spans="4:4">
      <c r="D6924"/>
    </row>
    <row r="6925" spans="4:4">
      <c r="D6925"/>
    </row>
    <row r="6926" spans="4:4">
      <c r="D6926"/>
    </row>
    <row r="6927" spans="4:4">
      <c r="D6927"/>
    </row>
    <row r="6928" spans="4:4">
      <c r="D6928"/>
    </row>
    <row r="6929" spans="4:4">
      <c r="D6929"/>
    </row>
    <row r="6930" spans="4:4">
      <c r="D6930"/>
    </row>
    <row r="6931" spans="4:4">
      <c r="D6931"/>
    </row>
    <row r="6932" spans="4:4">
      <c r="D6932"/>
    </row>
    <row r="6933" spans="4:4">
      <c r="D6933"/>
    </row>
    <row r="6934" spans="4:4">
      <c r="D6934"/>
    </row>
    <row r="6935" spans="4:4">
      <c r="D6935"/>
    </row>
    <row r="6936" spans="4:4">
      <c r="D6936"/>
    </row>
    <row r="6937" spans="4:4">
      <c r="D6937"/>
    </row>
    <row r="6938" spans="4:4">
      <c r="D6938"/>
    </row>
    <row r="6939" spans="4:4">
      <c r="D6939"/>
    </row>
    <row r="6940" spans="4:4">
      <c r="D6940"/>
    </row>
    <row r="6941" spans="4:4">
      <c r="D6941"/>
    </row>
    <row r="6942" spans="4:4">
      <c r="D6942"/>
    </row>
    <row r="6943" spans="4:4">
      <c r="D6943"/>
    </row>
    <row r="6944" spans="4:4">
      <c r="D6944"/>
    </row>
    <row r="6945" spans="4:4">
      <c r="D6945"/>
    </row>
    <row r="6946" spans="4:4">
      <c r="D6946"/>
    </row>
    <row r="6947" spans="4:4">
      <c r="D6947"/>
    </row>
    <row r="6948" spans="4:4">
      <c r="D6948"/>
    </row>
    <row r="6949" spans="4:4">
      <c r="D6949"/>
    </row>
    <row r="6950" spans="4:4">
      <c r="D6950"/>
    </row>
    <row r="6951" spans="4:4">
      <c r="D6951"/>
    </row>
    <row r="6952" spans="4:4">
      <c r="D6952"/>
    </row>
    <row r="6953" spans="4:4">
      <c r="D6953"/>
    </row>
    <row r="6954" spans="4:4">
      <c r="D6954"/>
    </row>
    <row r="6955" spans="4:4">
      <c r="D6955"/>
    </row>
    <row r="6956" spans="4:4">
      <c r="D6956"/>
    </row>
    <row r="6957" spans="4:4">
      <c r="D6957"/>
    </row>
    <row r="6958" spans="4:4">
      <c r="D6958"/>
    </row>
    <row r="6959" spans="4:4">
      <c r="D6959"/>
    </row>
    <row r="6960" spans="4:4">
      <c r="D6960"/>
    </row>
    <row r="6961" spans="4:4">
      <c r="D6961"/>
    </row>
    <row r="6962" spans="4:4">
      <c r="D6962"/>
    </row>
    <row r="6963" spans="4:4">
      <c r="D6963"/>
    </row>
    <row r="6964" spans="4:4">
      <c r="D6964"/>
    </row>
    <row r="6965" spans="4:4">
      <c r="D6965"/>
    </row>
    <row r="6966" spans="4:4">
      <c r="D6966"/>
    </row>
    <row r="6967" spans="4:4">
      <c r="D6967"/>
    </row>
    <row r="6968" spans="4:4">
      <c r="D6968"/>
    </row>
    <row r="6969" spans="4:4">
      <c r="D6969"/>
    </row>
    <row r="6970" spans="4:4">
      <c r="D6970"/>
    </row>
    <row r="6971" spans="4:4">
      <c r="D6971"/>
    </row>
    <row r="6972" spans="4:4">
      <c r="D6972"/>
    </row>
    <row r="6973" spans="4:4">
      <c r="D6973"/>
    </row>
    <row r="6974" spans="4:4">
      <c r="D6974"/>
    </row>
    <row r="6975" spans="4:4">
      <c r="D6975"/>
    </row>
    <row r="6976" spans="4:4">
      <c r="D6976"/>
    </row>
    <row r="6977" spans="4:4">
      <c r="D6977"/>
    </row>
    <row r="6978" spans="4:4">
      <c r="D6978"/>
    </row>
    <row r="6979" spans="4:4">
      <c r="D6979"/>
    </row>
    <row r="6980" spans="4:4">
      <c r="D6980"/>
    </row>
    <row r="6981" spans="4:4">
      <c r="D6981"/>
    </row>
    <row r="6982" spans="4:4">
      <c r="D6982"/>
    </row>
    <row r="6983" spans="4:4">
      <c r="D6983"/>
    </row>
    <row r="6984" spans="4:4">
      <c r="D6984"/>
    </row>
    <row r="6985" spans="4:4">
      <c r="D6985"/>
    </row>
    <row r="6986" spans="4:4">
      <c r="D6986"/>
    </row>
    <row r="6987" spans="4:4">
      <c r="D6987"/>
    </row>
    <row r="6988" spans="4:4">
      <c r="D6988"/>
    </row>
    <row r="6989" spans="4:4">
      <c r="D6989"/>
    </row>
    <row r="6990" spans="4:4">
      <c r="D6990"/>
    </row>
    <row r="6991" spans="4:4">
      <c r="D6991"/>
    </row>
    <row r="6992" spans="4:4">
      <c r="D6992"/>
    </row>
    <row r="6993" spans="4:4">
      <c r="D6993"/>
    </row>
    <row r="6994" spans="4:4">
      <c r="D6994"/>
    </row>
    <row r="6995" spans="4:4">
      <c r="D6995"/>
    </row>
    <row r="6996" spans="4:4">
      <c r="D6996"/>
    </row>
    <row r="6997" spans="4:4">
      <c r="D6997"/>
    </row>
    <row r="6998" spans="4:4">
      <c r="D6998"/>
    </row>
    <row r="6999" spans="4:4">
      <c r="D6999"/>
    </row>
    <row r="7000" spans="4:4">
      <c r="D7000"/>
    </row>
    <row r="7001" spans="4:4">
      <c r="D7001"/>
    </row>
    <row r="7002" spans="4:4">
      <c r="D7002"/>
    </row>
    <row r="7003" spans="4:4">
      <c r="D7003"/>
    </row>
    <row r="7004" spans="4:4">
      <c r="D7004"/>
    </row>
    <row r="7005" spans="4:4">
      <c r="D7005"/>
    </row>
    <row r="7006" spans="4:4">
      <c r="D7006"/>
    </row>
    <row r="7007" spans="4:4">
      <c r="D7007"/>
    </row>
    <row r="7008" spans="4:4">
      <c r="D7008"/>
    </row>
    <row r="7009" spans="4:4">
      <c r="D7009"/>
    </row>
    <row r="7010" spans="4:4">
      <c r="D7010"/>
    </row>
    <row r="7011" spans="4:4">
      <c r="D7011"/>
    </row>
    <row r="7012" spans="4:4">
      <c r="D7012"/>
    </row>
    <row r="7013" spans="4:4">
      <c r="D7013"/>
    </row>
    <row r="7014" spans="4:4">
      <c r="D7014"/>
    </row>
    <row r="7015" spans="4:4">
      <c r="D7015"/>
    </row>
    <row r="7016" spans="4:4">
      <c r="D7016"/>
    </row>
    <row r="7017" spans="4:4">
      <c r="D7017"/>
    </row>
    <row r="7018" spans="4:4">
      <c r="D7018"/>
    </row>
    <row r="7019" spans="4:4">
      <c r="D7019"/>
    </row>
    <row r="7020" spans="4:4">
      <c r="D7020"/>
    </row>
    <row r="7021" spans="4:4">
      <c r="D7021"/>
    </row>
    <row r="7022" spans="4:4">
      <c r="D7022"/>
    </row>
    <row r="7023" spans="4:4">
      <c r="D7023"/>
    </row>
    <row r="7024" spans="4:4">
      <c r="D7024"/>
    </row>
    <row r="7025" spans="4:4">
      <c r="D7025"/>
    </row>
    <row r="7026" spans="4:4">
      <c r="D7026"/>
    </row>
    <row r="7027" spans="4:4">
      <c r="D7027"/>
    </row>
    <row r="7028" spans="4:4">
      <c r="D7028"/>
    </row>
    <row r="7029" spans="4:4">
      <c r="D7029"/>
    </row>
    <row r="7030" spans="4:4">
      <c r="D7030"/>
    </row>
    <row r="7031" spans="4:4">
      <c r="D7031"/>
    </row>
    <row r="7032" spans="4:4">
      <c r="D7032"/>
    </row>
    <row r="7033" spans="4:4">
      <c r="D7033"/>
    </row>
    <row r="7034" spans="4:4">
      <c r="D7034"/>
    </row>
    <row r="7035" spans="4:4">
      <c r="D7035"/>
    </row>
    <row r="7036" spans="4:4">
      <c r="D7036"/>
    </row>
    <row r="7037" spans="4:4">
      <c r="D7037"/>
    </row>
    <row r="7038" spans="4:4">
      <c r="D7038"/>
    </row>
    <row r="7039" spans="4:4">
      <c r="D7039"/>
    </row>
    <row r="7040" spans="4:4">
      <c r="D7040"/>
    </row>
    <row r="7041" spans="4:4">
      <c r="D7041"/>
    </row>
    <row r="7042" spans="4:4">
      <c r="D7042"/>
    </row>
    <row r="7043" spans="4:4">
      <c r="D7043"/>
    </row>
    <row r="7044" spans="4:4">
      <c r="D7044"/>
    </row>
    <row r="7045" spans="4:4">
      <c r="D7045"/>
    </row>
    <row r="7046" spans="4:4">
      <c r="D7046"/>
    </row>
    <row r="7047" spans="4:4">
      <c r="D7047"/>
    </row>
    <row r="7048" spans="4:4">
      <c r="D7048"/>
    </row>
    <row r="7049" spans="4:4">
      <c r="D7049"/>
    </row>
    <row r="7050" spans="4:4">
      <c r="D7050"/>
    </row>
    <row r="7051" spans="4:4">
      <c r="D7051"/>
    </row>
    <row r="7052" spans="4:4">
      <c r="D7052"/>
    </row>
    <row r="7053" spans="4:4">
      <c r="D7053"/>
    </row>
    <row r="7054" spans="4:4">
      <c r="D7054"/>
    </row>
    <row r="7055" spans="4:4">
      <c r="D7055"/>
    </row>
    <row r="7056" spans="4:4">
      <c r="D7056"/>
    </row>
    <row r="7057" spans="4:4">
      <c r="D7057"/>
    </row>
    <row r="7058" spans="4:4">
      <c r="D7058"/>
    </row>
    <row r="7059" spans="4:4">
      <c r="D7059"/>
    </row>
    <row r="7060" spans="4:4">
      <c r="D7060"/>
    </row>
    <row r="7061" spans="4:4">
      <c r="D7061"/>
    </row>
    <row r="7062" spans="4:4">
      <c r="D7062"/>
    </row>
    <row r="7063" spans="4:4">
      <c r="D7063"/>
    </row>
    <row r="7064" spans="4:4">
      <c r="D7064"/>
    </row>
    <row r="7065" spans="4:4">
      <c r="D7065"/>
    </row>
    <row r="7066" spans="4:4">
      <c r="D7066"/>
    </row>
    <row r="7067" spans="4:4">
      <c r="D7067"/>
    </row>
    <row r="7068" spans="4:4">
      <c r="D7068"/>
    </row>
    <row r="7069" spans="4:4">
      <c r="D7069"/>
    </row>
    <row r="7070" spans="4:4">
      <c r="D7070"/>
    </row>
    <row r="7071" spans="4:4">
      <c r="D7071"/>
    </row>
    <row r="7072" spans="4:4">
      <c r="D7072"/>
    </row>
    <row r="7073" spans="4:4">
      <c r="D7073"/>
    </row>
    <row r="7074" spans="4:4">
      <c r="D7074"/>
    </row>
    <row r="7075" spans="4:4">
      <c r="D7075"/>
    </row>
    <row r="7076" spans="4:4">
      <c r="D7076"/>
    </row>
    <row r="7077" spans="4:4">
      <c r="D7077"/>
    </row>
    <row r="7078" spans="4:4">
      <c r="D7078"/>
    </row>
    <row r="7079" spans="4:4">
      <c r="D7079"/>
    </row>
    <row r="7080" spans="4:4">
      <c r="D7080"/>
    </row>
    <row r="7081" spans="4:4">
      <c r="D7081"/>
    </row>
    <row r="7082" spans="4:4">
      <c r="D7082"/>
    </row>
    <row r="7083" spans="4:4">
      <c r="D7083"/>
    </row>
    <row r="7084" spans="4:4">
      <c r="D7084"/>
    </row>
    <row r="7085" spans="4:4">
      <c r="D7085"/>
    </row>
    <row r="7086" spans="4:4">
      <c r="D7086"/>
    </row>
    <row r="7087" spans="4:4">
      <c r="D7087"/>
    </row>
    <row r="7088" spans="4:4">
      <c r="D7088"/>
    </row>
    <row r="7089" spans="4:4">
      <c r="D7089"/>
    </row>
    <row r="7090" spans="4:4">
      <c r="D7090"/>
    </row>
    <row r="7091" spans="4:4">
      <c r="D7091"/>
    </row>
    <row r="7092" spans="4:4">
      <c r="D7092"/>
    </row>
    <row r="7093" spans="4:4">
      <c r="D7093"/>
    </row>
    <row r="7094" spans="4:4">
      <c r="D7094"/>
    </row>
    <row r="7095" spans="4:4">
      <c r="D7095"/>
    </row>
    <row r="7096" spans="4:4">
      <c r="D7096"/>
    </row>
    <row r="7097" spans="4:4">
      <c r="D7097"/>
    </row>
    <row r="7098" spans="4:4">
      <c r="D7098"/>
    </row>
    <row r="7099" spans="4:4">
      <c r="D7099"/>
    </row>
    <row r="7100" spans="4:4">
      <c r="D7100"/>
    </row>
    <row r="7101" spans="4:4">
      <c r="D7101"/>
    </row>
    <row r="7102" spans="4:4">
      <c r="D7102"/>
    </row>
    <row r="7103" spans="4:4">
      <c r="D7103"/>
    </row>
    <row r="7104" spans="4:4">
      <c r="D7104"/>
    </row>
    <row r="7105" spans="4:4">
      <c r="D7105"/>
    </row>
    <row r="7106" spans="4:4">
      <c r="D7106"/>
    </row>
    <row r="7107" spans="4:4">
      <c r="D7107"/>
    </row>
    <row r="7108" spans="4:4">
      <c r="D7108"/>
    </row>
    <row r="7109" spans="4:4">
      <c r="D7109"/>
    </row>
    <row r="7110" spans="4:4">
      <c r="D7110"/>
    </row>
    <row r="7111" spans="4:4">
      <c r="D7111"/>
    </row>
    <row r="7112" spans="4:4">
      <c r="D7112"/>
    </row>
    <row r="7113" spans="4:4">
      <c r="D7113"/>
    </row>
    <row r="7114" spans="4:4">
      <c r="D7114"/>
    </row>
    <row r="7115" spans="4:4">
      <c r="D7115"/>
    </row>
    <row r="7116" spans="4:4">
      <c r="D7116"/>
    </row>
    <row r="7117" spans="4:4">
      <c r="D7117"/>
    </row>
    <row r="7118" spans="4:4">
      <c r="D7118"/>
    </row>
    <row r="7119" spans="4:4">
      <c r="D7119"/>
    </row>
    <row r="7120" spans="4:4">
      <c r="D7120"/>
    </row>
    <row r="7121" spans="4:4">
      <c r="D7121"/>
    </row>
    <row r="7122" spans="4:4">
      <c r="D7122"/>
    </row>
    <row r="7123" spans="4:4">
      <c r="D7123"/>
    </row>
    <row r="7124" spans="4:4">
      <c r="D7124"/>
    </row>
    <row r="7125" spans="4:4">
      <c r="D7125"/>
    </row>
    <row r="7126" spans="4:4">
      <c r="D7126"/>
    </row>
    <row r="7127" spans="4:4">
      <c r="D7127"/>
    </row>
    <row r="7128" spans="4:4">
      <c r="D7128"/>
    </row>
    <row r="7129" spans="4:4">
      <c r="D7129"/>
    </row>
    <row r="7130" spans="4:4">
      <c r="D7130"/>
    </row>
    <row r="7131" spans="4:4">
      <c r="D7131"/>
    </row>
    <row r="7132" spans="4:4">
      <c r="D7132"/>
    </row>
    <row r="7133" spans="4:4">
      <c r="D7133"/>
    </row>
    <row r="7134" spans="4:4">
      <c r="D7134"/>
    </row>
    <row r="7135" spans="4:4">
      <c r="D7135"/>
    </row>
    <row r="7136" spans="4:4">
      <c r="D7136"/>
    </row>
    <row r="7137" spans="4:4">
      <c r="D7137"/>
    </row>
    <row r="7138" spans="4:4">
      <c r="D7138"/>
    </row>
    <row r="7139" spans="4:4">
      <c r="D7139"/>
    </row>
    <row r="7140" spans="4:4">
      <c r="D7140"/>
    </row>
    <row r="7141" spans="4:4">
      <c r="D7141"/>
    </row>
    <row r="7142" spans="4:4">
      <c r="D7142"/>
    </row>
    <row r="7143" spans="4:4">
      <c r="D7143"/>
    </row>
    <row r="7144" spans="4:4">
      <c r="D7144"/>
    </row>
    <row r="7145" spans="4:4">
      <c r="D7145"/>
    </row>
    <row r="7146" spans="4:4">
      <c r="D7146"/>
    </row>
    <row r="7147" spans="4:4">
      <c r="D7147"/>
    </row>
    <row r="7148" spans="4:4">
      <c r="D7148"/>
    </row>
    <row r="7149" spans="4:4">
      <c r="D7149"/>
    </row>
    <row r="7150" spans="4:4">
      <c r="D7150"/>
    </row>
    <row r="7151" spans="4:4">
      <c r="D7151"/>
    </row>
    <row r="7152" spans="4:4">
      <c r="D7152"/>
    </row>
    <row r="7153" spans="4:4">
      <c r="D7153"/>
    </row>
    <row r="7154" spans="4:4">
      <c r="D7154"/>
    </row>
    <row r="7155" spans="4:4">
      <c r="D7155"/>
    </row>
    <row r="7156" spans="4:4">
      <c r="D7156"/>
    </row>
    <row r="7157" spans="4:4">
      <c r="D7157"/>
    </row>
    <row r="7158" spans="4:4">
      <c r="D7158"/>
    </row>
    <row r="7159" spans="4:4">
      <c r="D7159"/>
    </row>
    <row r="7160" spans="4:4">
      <c r="D7160"/>
    </row>
    <row r="7161" spans="4:4">
      <c r="D7161"/>
    </row>
    <row r="7162" spans="4:4">
      <c r="D7162"/>
    </row>
    <row r="7163" spans="4:4">
      <c r="D7163"/>
    </row>
    <row r="7164" spans="4:4">
      <c r="D7164"/>
    </row>
    <row r="7165" spans="4:4">
      <c r="D7165"/>
    </row>
    <row r="7166" spans="4:4">
      <c r="D7166"/>
    </row>
    <row r="7167" spans="4:4">
      <c r="D7167"/>
    </row>
    <row r="7168" spans="4:4">
      <c r="D7168"/>
    </row>
    <row r="7169" spans="4:4">
      <c r="D7169"/>
    </row>
    <row r="7170" spans="4:4">
      <c r="D7170"/>
    </row>
    <row r="7171" spans="4:4">
      <c r="D7171"/>
    </row>
    <row r="7172" spans="4:4">
      <c r="D7172"/>
    </row>
    <row r="7173" spans="4:4">
      <c r="D7173"/>
    </row>
    <row r="7174" spans="4:4">
      <c r="D7174"/>
    </row>
    <row r="7175" spans="4:4">
      <c r="D7175"/>
    </row>
    <row r="7176" spans="4:4">
      <c r="D7176"/>
    </row>
    <row r="7177" spans="4:4">
      <c r="D7177"/>
    </row>
    <row r="7178" spans="4:4">
      <c r="D7178"/>
    </row>
    <row r="7179" spans="4:4">
      <c r="D7179"/>
    </row>
    <row r="7180" spans="4:4">
      <c r="D7180"/>
    </row>
    <row r="7181" spans="4:4">
      <c r="D7181"/>
    </row>
    <row r="7182" spans="4:4">
      <c r="D7182"/>
    </row>
    <row r="7183" spans="4:4">
      <c r="D7183"/>
    </row>
    <row r="7184" spans="4:4">
      <c r="D7184"/>
    </row>
    <row r="7185" spans="4:4">
      <c r="D7185"/>
    </row>
    <row r="7186" spans="4:4">
      <c r="D7186"/>
    </row>
    <row r="7187" spans="4:4">
      <c r="D7187"/>
    </row>
    <row r="7188" spans="4:4">
      <c r="D7188"/>
    </row>
    <row r="7189" spans="4:4">
      <c r="D7189"/>
    </row>
    <row r="7190" spans="4:4">
      <c r="D7190"/>
    </row>
    <row r="7191" spans="4:4">
      <c r="D7191"/>
    </row>
    <row r="7192" spans="4:4">
      <c r="D7192"/>
    </row>
    <row r="7193" spans="4:4">
      <c r="D7193"/>
    </row>
    <row r="7194" spans="4:4">
      <c r="D7194"/>
    </row>
    <row r="7195" spans="4:4">
      <c r="D7195"/>
    </row>
    <row r="7196" spans="4:4">
      <c r="D7196"/>
    </row>
    <row r="7197" spans="4:4">
      <c r="D7197"/>
    </row>
    <row r="7198" spans="4:4">
      <c r="D7198"/>
    </row>
    <row r="7199" spans="4:4">
      <c r="D7199"/>
    </row>
    <row r="7200" spans="4:4">
      <c r="D7200"/>
    </row>
    <row r="7201" spans="4:4">
      <c r="D7201"/>
    </row>
    <row r="7202" spans="4:4">
      <c r="D7202"/>
    </row>
    <row r="7203" spans="4:4">
      <c r="D7203"/>
    </row>
    <row r="7204" spans="4:4">
      <c r="D7204"/>
    </row>
    <row r="7205" spans="4:4">
      <c r="D7205"/>
    </row>
    <row r="7206" spans="4:4">
      <c r="D7206"/>
    </row>
    <row r="7207" spans="4:4">
      <c r="D7207"/>
    </row>
    <row r="7208" spans="4:4">
      <c r="D7208"/>
    </row>
    <row r="7209" spans="4:4">
      <c r="D7209"/>
    </row>
    <row r="7210" spans="4:4">
      <c r="D7210"/>
    </row>
    <row r="7211" spans="4:4">
      <c r="D7211"/>
    </row>
    <row r="7212" spans="4:4">
      <c r="D7212"/>
    </row>
    <row r="7213" spans="4:4">
      <c r="D7213"/>
    </row>
    <row r="7214" spans="4:4">
      <c r="D7214"/>
    </row>
    <row r="7215" spans="4:4">
      <c r="D7215"/>
    </row>
    <row r="7216" spans="4:4">
      <c r="D7216"/>
    </row>
    <row r="7217" spans="4:4">
      <c r="D7217"/>
    </row>
    <row r="7218" spans="4:4">
      <c r="D7218"/>
    </row>
    <row r="7219" spans="4:4">
      <c r="D7219"/>
    </row>
    <row r="7220" spans="4:4">
      <c r="D7220"/>
    </row>
    <row r="7221" spans="4:4">
      <c r="D7221"/>
    </row>
    <row r="7222" spans="4:4">
      <c r="D7222"/>
    </row>
    <row r="7223" spans="4:4">
      <c r="D7223"/>
    </row>
    <row r="7224" spans="4:4">
      <c r="D7224"/>
    </row>
    <row r="7225" spans="4:4">
      <c r="D7225"/>
    </row>
    <row r="7226" spans="4:4">
      <c r="D7226"/>
    </row>
    <row r="7227" spans="4:4">
      <c r="D7227"/>
    </row>
    <row r="7228" spans="4:4">
      <c r="D7228"/>
    </row>
    <row r="7229" spans="4:4">
      <c r="D7229"/>
    </row>
    <row r="7230" spans="4:4">
      <c r="D7230"/>
    </row>
    <row r="7231" spans="4:4">
      <c r="D7231"/>
    </row>
    <row r="7232" spans="4:4">
      <c r="D7232"/>
    </row>
    <row r="7233" spans="4:4">
      <c r="D7233"/>
    </row>
    <row r="7234" spans="4:4">
      <c r="D7234"/>
    </row>
    <row r="7235" spans="4:4">
      <c r="D7235"/>
    </row>
    <row r="7236" spans="4:4">
      <c r="D7236"/>
    </row>
    <row r="7237" spans="4:4">
      <c r="D7237"/>
    </row>
    <row r="7238" spans="4:4">
      <c r="D7238"/>
    </row>
    <row r="7239" spans="4:4">
      <c r="D7239"/>
    </row>
    <row r="7240" spans="4:4">
      <c r="D7240"/>
    </row>
    <row r="7241" spans="4:4">
      <c r="D7241"/>
    </row>
    <row r="7242" spans="4:4">
      <c r="D7242"/>
    </row>
    <row r="7243" spans="4:4">
      <c r="D7243"/>
    </row>
    <row r="7244" spans="4:4">
      <c r="D7244"/>
    </row>
    <row r="7245" spans="4:4">
      <c r="D7245"/>
    </row>
    <row r="7246" spans="4:4">
      <c r="D7246"/>
    </row>
    <row r="7247" spans="4:4">
      <c r="D7247"/>
    </row>
    <row r="7248" spans="4:4">
      <c r="D7248"/>
    </row>
    <row r="7249" spans="4:4">
      <c r="D7249"/>
    </row>
    <row r="7250" spans="4:4">
      <c r="D7250"/>
    </row>
    <row r="7251" spans="4:4">
      <c r="D7251"/>
    </row>
    <row r="7252" spans="4:4">
      <c r="D7252"/>
    </row>
    <row r="7253" spans="4:4">
      <c r="D7253"/>
    </row>
    <row r="7254" spans="4:4">
      <c r="D7254"/>
    </row>
    <row r="7255" spans="4:4">
      <c r="D7255"/>
    </row>
    <row r="7256" spans="4:4">
      <c r="D7256"/>
    </row>
    <row r="7257" spans="4:4">
      <c r="D7257"/>
    </row>
    <row r="7258" spans="4:4">
      <c r="D7258"/>
    </row>
    <row r="7259" spans="4:4">
      <c r="D7259"/>
    </row>
    <row r="7260" spans="4:4">
      <c r="D7260"/>
    </row>
    <row r="7261" spans="4:4">
      <c r="D7261"/>
    </row>
    <row r="7262" spans="4:4">
      <c r="D7262"/>
    </row>
    <row r="7263" spans="4:4">
      <c r="D7263"/>
    </row>
    <row r="7264" spans="4:4">
      <c r="D7264"/>
    </row>
    <row r="7265" spans="4:4">
      <c r="D7265"/>
    </row>
    <row r="7266" spans="4:4">
      <c r="D7266"/>
    </row>
    <row r="7267" spans="4:4">
      <c r="D7267"/>
    </row>
    <row r="7268" spans="4:4">
      <c r="D7268"/>
    </row>
    <row r="7269" spans="4:4">
      <c r="D7269"/>
    </row>
    <row r="7270" spans="4:4">
      <c r="D7270"/>
    </row>
    <row r="7271" spans="4:4">
      <c r="D7271"/>
    </row>
    <row r="7272" spans="4:4">
      <c r="D7272"/>
    </row>
    <row r="7273" spans="4:4">
      <c r="D7273"/>
    </row>
    <row r="7274" spans="4:4">
      <c r="D7274"/>
    </row>
    <row r="7275" spans="4:4">
      <c r="D7275"/>
    </row>
    <row r="7276" spans="4:4">
      <c r="D7276"/>
    </row>
    <row r="7277" spans="4:4">
      <c r="D7277"/>
    </row>
    <row r="7278" spans="4:4">
      <c r="D7278"/>
    </row>
    <row r="7279" spans="4:4">
      <c r="D7279"/>
    </row>
    <row r="7280" spans="4:4">
      <c r="D7280"/>
    </row>
    <row r="7281" spans="4:4">
      <c r="D7281"/>
    </row>
    <row r="7282" spans="4:4">
      <c r="D7282"/>
    </row>
    <row r="7283" spans="4:4">
      <c r="D7283"/>
    </row>
    <row r="7284" spans="4:4">
      <c r="D7284"/>
    </row>
    <row r="7285" spans="4:4">
      <c r="D7285"/>
    </row>
    <row r="7286" spans="4:4">
      <c r="D7286"/>
    </row>
    <row r="7287" spans="4:4">
      <c r="D7287"/>
    </row>
    <row r="7288" spans="4:4">
      <c r="D7288"/>
    </row>
    <row r="7289" spans="4:4">
      <c r="D7289"/>
    </row>
    <row r="7290" spans="4:4">
      <c r="D7290"/>
    </row>
    <row r="7291" spans="4:4">
      <c r="D7291"/>
    </row>
    <row r="7292" spans="4:4">
      <c r="D7292"/>
    </row>
    <row r="7293" spans="4:4">
      <c r="D7293"/>
    </row>
    <row r="7294" spans="4:4">
      <c r="D7294"/>
    </row>
    <row r="7295" spans="4:4">
      <c r="D7295"/>
    </row>
    <row r="7296" spans="4:4">
      <c r="D7296"/>
    </row>
    <row r="7297" spans="4:4">
      <c r="D7297"/>
    </row>
    <row r="7298" spans="4:4">
      <c r="D7298"/>
    </row>
    <row r="7299" spans="4:4">
      <c r="D7299"/>
    </row>
    <row r="7300" spans="4:4">
      <c r="D7300"/>
    </row>
    <row r="7301" spans="4:4">
      <c r="D7301"/>
    </row>
    <row r="7302" spans="4:4">
      <c r="D7302"/>
    </row>
    <row r="7303" spans="4:4">
      <c r="D7303"/>
    </row>
    <row r="7304" spans="4:4">
      <c r="D7304"/>
    </row>
    <row r="7305" spans="4:4">
      <c r="D7305"/>
    </row>
    <row r="7306" spans="4:4">
      <c r="D7306"/>
    </row>
    <row r="7307" spans="4:4">
      <c r="D7307"/>
    </row>
    <row r="7308" spans="4:4">
      <c r="D7308"/>
    </row>
    <row r="7309" spans="4:4">
      <c r="D7309"/>
    </row>
    <row r="7310" spans="4:4">
      <c r="D7310"/>
    </row>
    <row r="7311" spans="4:4">
      <c r="D7311"/>
    </row>
    <row r="7312" spans="4:4">
      <c r="D7312"/>
    </row>
    <row r="7313" spans="4:4">
      <c r="D7313"/>
    </row>
    <row r="7314" spans="4:4">
      <c r="D7314"/>
    </row>
    <row r="7315" spans="4:4">
      <c r="D7315"/>
    </row>
    <row r="7316" spans="4:4">
      <c r="D7316"/>
    </row>
    <row r="7317" spans="4:4">
      <c r="D7317"/>
    </row>
    <row r="7318" spans="4:4">
      <c r="D7318"/>
    </row>
    <row r="7319" spans="4:4">
      <c r="D7319"/>
    </row>
    <row r="7320" spans="4:4">
      <c r="D7320"/>
    </row>
    <row r="7321" spans="4:4">
      <c r="D7321"/>
    </row>
    <row r="7322" spans="4:4">
      <c r="D7322"/>
    </row>
    <row r="7323" spans="4:4">
      <c r="D7323"/>
    </row>
    <row r="7324" spans="4:4">
      <c r="D7324"/>
    </row>
    <row r="7325" spans="4:4">
      <c r="D7325"/>
    </row>
    <row r="7326" spans="4:4">
      <c r="D7326"/>
    </row>
    <row r="7327" spans="4:4">
      <c r="D7327"/>
    </row>
    <row r="7328" spans="4:4">
      <c r="D7328"/>
    </row>
    <row r="7329" spans="4:4">
      <c r="D7329"/>
    </row>
    <row r="7330" spans="4:4">
      <c r="D7330"/>
    </row>
    <row r="7331" spans="4:4">
      <c r="D7331"/>
    </row>
    <row r="7332" spans="4:4">
      <c r="D7332"/>
    </row>
    <row r="7333" spans="4:4">
      <c r="D7333"/>
    </row>
    <row r="7334" spans="4:4">
      <c r="D7334"/>
    </row>
    <row r="7335" spans="4:4">
      <c r="D7335"/>
    </row>
    <row r="7336" spans="4:4">
      <c r="D7336"/>
    </row>
    <row r="7337" spans="4:4">
      <c r="D7337"/>
    </row>
    <row r="7338" spans="4:4">
      <c r="D7338"/>
    </row>
    <row r="7339" spans="4:4">
      <c r="D7339"/>
    </row>
    <row r="7340" spans="4:4">
      <c r="D7340"/>
    </row>
    <row r="7341" spans="4:4">
      <c r="D7341"/>
    </row>
    <row r="7342" spans="4:4">
      <c r="D7342"/>
    </row>
    <row r="7343" spans="4:4">
      <c r="D7343"/>
    </row>
    <row r="7344" spans="4:4">
      <c r="D7344"/>
    </row>
    <row r="7345" spans="4:4">
      <c r="D7345"/>
    </row>
    <row r="7346" spans="4:4">
      <c r="D7346"/>
    </row>
    <row r="7347" spans="4:4">
      <c r="D7347"/>
    </row>
    <row r="7348" spans="4:4">
      <c r="D7348"/>
    </row>
    <row r="7349" spans="4:4">
      <c r="D7349"/>
    </row>
    <row r="7350" spans="4:4">
      <c r="D7350"/>
    </row>
    <row r="7351" spans="4:4">
      <c r="D7351"/>
    </row>
    <row r="7352" spans="4:4">
      <c r="D7352"/>
    </row>
    <row r="7353" spans="4:4">
      <c r="D7353"/>
    </row>
    <row r="7354" spans="4:4">
      <c r="D7354"/>
    </row>
    <row r="7355" spans="4:4">
      <c r="D7355"/>
    </row>
    <row r="7356" spans="4:4">
      <c r="D7356"/>
    </row>
    <row r="7357" spans="4:4">
      <c r="D7357"/>
    </row>
    <row r="7358" spans="4:4">
      <c r="D7358"/>
    </row>
    <row r="7359" spans="4:4">
      <c r="D7359"/>
    </row>
    <row r="7360" spans="4:4">
      <c r="D7360"/>
    </row>
    <row r="7361" spans="4:4">
      <c r="D7361"/>
    </row>
    <row r="7362" spans="4:4">
      <c r="D7362"/>
    </row>
    <row r="7363" spans="4:4">
      <c r="D7363"/>
    </row>
    <row r="7364" spans="4:4">
      <c r="D7364"/>
    </row>
    <row r="7365" spans="4:4">
      <c r="D7365"/>
    </row>
    <row r="7366" spans="4:4">
      <c r="D7366"/>
    </row>
    <row r="7367" spans="4:4">
      <c r="D7367"/>
    </row>
    <row r="7368" spans="4:4">
      <c r="D7368"/>
    </row>
    <row r="7369" spans="4:4">
      <c r="D7369"/>
    </row>
    <row r="7370" spans="4:4">
      <c r="D7370"/>
    </row>
    <row r="7371" spans="4:4">
      <c r="D7371"/>
    </row>
    <row r="7372" spans="4:4">
      <c r="D7372"/>
    </row>
    <row r="7373" spans="4:4">
      <c r="D7373"/>
    </row>
    <row r="7374" spans="4:4">
      <c r="D7374"/>
    </row>
    <row r="7375" spans="4:4">
      <c r="D7375"/>
    </row>
    <row r="7376" spans="4:4">
      <c r="D7376"/>
    </row>
    <row r="7377" spans="4:4">
      <c r="D7377"/>
    </row>
    <row r="7378" spans="4:4">
      <c r="D7378"/>
    </row>
    <row r="7379" spans="4:4">
      <c r="D7379"/>
    </row>
    <row r="7380" spans="4:4">
      <c r="D7380"/>
    </row>
    <row r="7381" spans="4:4">
      <c r="D7381"/>
    </row>
    <row r="7382" spans="4:4">
      <c r="D7382"/>
    </row>
    <row r="7383" spans="4:4">
      <c r="D7383"/>
    </row>
    <row r="7384" spans="4:4">
      <c r="D7384"/>
    </row>
    <row r="7385" spans="4:4">
      <c r="D7385"/>
    </row>
    <row r="7386" spans="4:4">
      <c r="D7386"/>
    </row>
    <row r="7387" spans="4:4">
      <c r="D7387"/>
    </row>
    <row r="7388" spans="4:4">
      <c r="D7388"/>
    </row>
    <row r="7389" spans="4:4">
      <c r="D7389"/>
    </row>
    <row r="7390" spans="4:4">
      <c r="D7390"/>
    </row>
    <row r="7391" spans="4:4">
      <c r="D7391"/>
    </row>
    <row r="7392" spans="4:4">
      <c r="D7392"/>
    </row>
    <row r="7393" spans="4:4">
      <c r="D7393"/>
    </row>
    <row r="7394" spans="4:4">
      <c r="D7394"/>
    </row>
    <row r="7395" spans="4:4">
      <c r="D7395"/>
    </row>
    <row r="7396" spans="4:4">
      <c r="D7396"/>
    </row>
    <row r="7397" spans="4:4">
      <c r="D7397"/>
    </row>
    <row r="7398" spans="4:4">
      <c r="D7398"/>
    </row>
    <row r="7399" spans="4:4">
      <c r="D7399"/>
    </row>
    <row r="7400" spans="4:4">
      <c r="D7400"/>
    </row>
    <row r="7401" spans="4:4">
      <c r="D7401"/>
    </row>
    <row r="7402" spans="4:4">
      <c r="D7402"/>
    </row>
    <row r="7403" spans="4:4">
      <c r="D7403"/>
    </row>
    <row r="7404" spans="4:4">
      <c r="D7404"/>
    </row>
    <row r="7405" spans="4:4">
      <c r="D7405"/>
    </row>
    <row r="7406" spans="4:4">
      <c r="D7406"/>
    </row>
    <row r="7407" spans="4:4">
      <c r="D7407"/>
    </row>
    <row r="7408" spans="4:4">
      <c r="D7408"/>
    </row>
    <row r="7409" spans="4:4">
      <c r="D7409"/>
    </row>
    <row r="7410" spans="4:4">
      <c r="D7410"/>
    </row>
    <row r="7411" spans="4:4">
      <c r="D7411"/>
    </row>
    <row r="7412" spans="4:4">
      <c r="D7412"/>
    </row>
    <row r="7413" spans="4:4">
      <c r="D7413"/>
    </row>
    <row r="7414" spans="4:4">
      <c r="D7414"/>
    </row>
    <row r="7415" spans="4:4">
      <c r="D7415"/>
    </row>
    <row r="7416" spans="4:4">
      <c r="D7416"/>
    </row>
    <row r="7417" spans="4:4">
      <c r="D7417"/>
    </row>
    <row r="7418" spans="4:4">
      <c r="D7418"/>
    </row>
    <row r="7419" spans="4:4">
      <c r="D7419"/>
    </row>
    <row r="7420" spans="4:4">
      <c r="D7420"/>
    </row>
    <row r="7421" spans="4:4">
      <c r="D7421"/>
    </row>
    <row r="7422" spans="4:4">
      <c r="D7422"/>
    </row>
    <row r="7423" spans="4:4">
      <c r="D7423"/>
    </row>
    <row r="7424" spans="4:4">
      <c r="D7424"/>
    </row>
    <row r="7425" spans="4:4">
      <c r="D7425"/>
    </row>
    <row r="7426" spans="4:4">
      <c r="D7426"/>
    </row>
    <row r="7427" spans="4:4">
      <c r="D7427"/>
    </row>
    <row r="7428" spans="4:4">
      <c r="D7428"/>
    </row>
    <row r="7429" spans="4:4">
      <c r="D7429"/>
    </row>
    <row r="7430" spans="4:4">
      <c r="D7430"/>
    </row>
    <row r="7431" spans="4:4">
      <c r="D7431"/>
    </row>
    <row r="7432" spans="4:4">
      <c r="D7432"/>
    </row>
    <row r="7433" spans="4:4">
      <c r="D7433"/>
    </row>
    <row r="7434" spans="4:4">
      <c r="D7434"/>
    </row>
    <row r="7435" spans="4:4">
      <c r="D7435"/>
    </row>
    <row r="7436" spans="4:4">
      <c r="D7436"/>
    </row>
    <row r="7437" spans="4:4">
      <c r="D7437"/>
    </row>
    <row r="7438" spans="4:4">
      <c r="D7438"/>
    </row>
    <row r="7439" spans="4:4">
      <c r="D7439"/>
    </row>
    <row r="7440" spans="4:4">
      <c r="D7440"/>
    </row>
    <row r="7441" spans="4:4">
      <c r="D7441"/>
    </row>
    <row r="7442" spans="4:4">
      <c r="D7442"/>
    </row>
    <row r="7443" spans="4:4">
      <c r="D7443"/>
    </row>
    <row r="7444" spans="4:4">
      <c r="D7444"/>
    </row>
    <row r="7445" spans="4:4">
      <c r="D7445"/>
    </row>
    <row r="7446" spans="4:4">
      <c r="D7446"/>
    </row>
    <row r="7447" spans="4:4">
      <c r="D7447"/>
    </row>
    <row r="7448" spans="4:4">
      <c r="D7448"/>
    </row>
    <row r="7449" spans="4:4">
      <c r="D7449"/>
    </row>
    <row r="7450" spans="4:4">
      <c r="D7450"/>
    </row>
    <row r="7451" spans="4:4">
      <c r="D7451"/>
    </row>
    <row r="7452" spans="4:4">
      <c r="D7452"/>
    </row>
    <row r="7453" spans="4:4">
      <c r="D7453"/>
    </row>
    <row r="7454" spans="4:4">
      <c r="D7454"/>
    </row>
    <row r="7455" spans="4:4">
      <c r="D7455"/>
    </row>
    <row r="7456" spans="4:4">
      <c r="D7456"/>
    </row>
    <row r="7457" spans="4:4">
      <c r="D7457"/>
    </row>
    <row r="7458" spans="4:4">
      <c r="D7458"/>
    </row>
    <row r="7459" spans="4:4">
      <c r="D7459"/>
    </row>
    <row r="7460" spans="4:4">
      <c r="D7460"/>
    </row>
    <row r="7461" spans="4:4">
      <c r="D7461"/>
    </row>
    <row r="7462" spans="4:4">
      <c r="D7462"/>
    </row>
    <row r="7463" spans="4:4">
      <c r="D7463"/>
    </row>
    <row r="7464" spans="4:4">
      <c r="D7464"/>
    </row>
    <row r="7465" spans="4:4">
      <c r="D7465"/>
    </row>
    <row r="7466" spans="4:4">
      <c r="D7466"/>
    </row>
    <row r="7467" spans="4:4">
      <c r="D7467"/>
    </row>
    <row r="7468" spans="4:4">
      <c r="D7468"/>
    </row>
    <row r="7469" spans="4:4">
      <c r="D7469"/>
    </row>
    <row r="7470" spans="4:4">
      <c r="D7470"/>
    </row>
    <row r="7471" spans="4:4">
      <c r="D7471"/>
    </row>
    <row r="7472" spans="4:4">
      <c r="D7472"/>
    </row>
    <row r="7473" spans="4:4">
      <c r="D7473"/>
    </row>
    <row r="7474" spans="4:4">
      <c r="D7474"/>
    </row>
    <row r="7475" spans="4:4">
      <c r="D7475"/>
    </row>
    <row r="7476" spans="4:4">
      <c r="D7476"/>
    </row>
    <row r="7477" spans="4:4">
      <c r="D7477"/>
    </row>
    <row r="7478" spans="4:4">
      <c r="D7478"/>
    </row>
    <row r="7479" spans="4:4">
      <c r="D7479"/>
    </row>
    <row r="7480" spans="4:4">
      <c r="D7480"/>
    </row>
    <row r="7481" spans="4:4">
      <c r="D7481"/>
    </row>
    <row r="7482" spans="4:4">
      <c r="D7482"/>
    </row>
    <row r="7483" spans="4:4">
      <c r="D7483"/>
    </row>
    <row r="7484" spans="4:4">
      <c r="D7484"/>
    </row>
    <row r="7485" spans="4:4">
      <c r="D7485"/>
    </row>
    <row r="7486" spans="4:4">
      <c r="D7486"/>
    </row>
    <row r="7487" spans="4:4">
      <c r="D7487"/>
    </row>
    <row r="7488" spans="4:4">
      <c r="D7488"/>
    </row>
    <row r="7489" spans="4:4">
      <c r="D7489"/>
    </row>
    <row r="7490" spans="4:4">
      <c r="D7490"/>
    </row>
    <row r="7491" spans="4:4">
      <c r="D7491"/>
    </row>
    <row r="7492" spans="4:4">
      <c r="D7492"/>
    </row>
    <row r="7493" spans="4:4">
      <c r="D7493"/>
    </row>
    <row r="7494" spans="4:4">
      <c r="D7494"/>
    </row>
    <row r="7495" spans="4:4">
      <c r="D7495"/>
    </row>
    <row r="7496" spans="4:4">
      <c r="D7496"/>
    </row>
    <row r="7497" spans="4:4">
      <c r="D7497"/>
    </row>
    <row r="7498" spans="4:4">
      <c r="D7498"/>
    </row>
    <row r="7499" spans="4:4">
      <c r="D7499"/>
    </row>
    <row r="7500" spans="4:4">
      <c r="D7500"/>
    </row>
    <row r="7501" spans="4:4">
      <c r="D7501"/>
    </row>
    <row r="7502" spans="4:4">
      <c r="D7502"/>
    </row>
    <row r="7503" spans="4:4">
      <c r="D7503"/>
    </row>
    <row r="7504" spans="4:4">
      <c r="D7504"/>
    </row>
    <row r="7505" spans="4:4">
      <c r="D7505"/>
    </row>
    <row r="7506" spans="4:4">
      <c r="D7506"/>
    </row>
    <row r="7507" spans="4:4">
      <c r="D7507"/>
    </row>
    <row r="7508" spans="4:4">
      <c r="D7508"/>
    </row>
    <row r="7509" spans="4:4">
      <c r="D7509"/>
    </row>
    <row r="7510" spans="4:4">
      <c r="D7510"/>
    </row>
    <row r="7511" spans="4:4">
      <c r="D7511"/>
    </row>
    <row r="7512" spans="4:4">
      <c r="D7512"/>
    </row>
    <row r="7513" spans="4:4">
      <c r="D7513"/>
    </row>
    <row r="7514" spans="4:4">
      <c r="D7514"/>
    </row>
    <row r="7515" spans="4:4">
      <c r="D7515"/>
    </row>
    <row r="7516" spans="4:4">
      <c r="D7516"/>
    </row>
    <row r="7517" spans="4:4">
      <c r="D7517"/>
    </row>
    <row r="7518" spans="4:4">
      <c r="D7518"/>
    </row>
    <row r="7519" spans="4:4">
      <c r="D7519"/>
    </row>
    <row r="7520" spans="4:4">
      <c r="D7520"/>
    </row>
    <row r="7521" spans="4:4">
      <c r="D7521"/>
    </row>
    <row r="7522" spans="4:4">
      <c r="D7522"/>
    </row>
    <row r="7523" spans="4:4">
      <c r="D7523"/>
    </row>
    <row r="7524" spans="4:4">
      <c r="D7524"/>
    </row>
    <row r="7525" spans="4:4">
      <c r="D7525"/>
    </row>
    <row r="7526" spans="4:4">
      <c r="D7526"/>
    </row>
    <row r="7527" spans="4:4">
      <c r="D7527"/>
    </row>
    <row r="7528" spans="4:4">
      <c r="D7528"/>
    </row>
    <row r="7529" spans="4:4">
      <c r="D7529"/>
    </row>
    <row r="7530" spans="4:4">
      <c r="D7530"/>
    </row>
    <row r="7531" spans="4:4">
      <c r="D7531"/>
    </row>
    <row r="7532" spans="4:4">
      <c r="D7532"/>
    </row>
    <row r="7533" spans="4:4">
      <c r="D7533"/>
    </row>
    <row r="7534" spans="4:4">
      <c r="D7534"/>
    </row>
    <row r="7535" spans="4:4">
      <c r="D7535"/>
    </row>
    <row r="7536" spans="4:4">
      <c r="D7536"/>
    </row>
    <row r="7537" spans="4:4">
      <c r="D7537"/>
    </row>
    <row r="7538" spans="4:4">
      <c r="D7538"/>
    </row>
    <row r="7539" spans="4:4">
      <c r="D7539"/>
    </row>
    <row r="7540" spans="4:4">
      <c r="D7540"/>
    </row>
    <row r="7541" spans="4:4">
      <c r="D7541"/>
    </row>
    <row r="7542" spans="4:4">
      <c r="D7542"/>
    </row>
    <row r="7543" spans="4:4">
      <c r="D7543"/>
    </row>
    <row r="7544" spans="4:4">
      <c r="D7544"/>
    </row>
    <row r="7545" spans="4:4">
      <c r="D7545"/>
    </row>
    <row r="7546" spans="4:4">
      <c r="D7546"/>
    </row>
    <row r="7547" spans="4:4">
      <c r="D7547"/>
    </row>
    <row r="7548" spans="4:4">
      <c r="D7548"/>
    </row>
    <row r="7549" spans="4:4">
      <c r="D7549"/>
    </row>
    <row r="7550" spans="4:4">
      <c r="D7550"/>
    </row>
    <row r="7551" spans="4:4">
      <c r="D7551"/>
    </row>
    <row r="7552" spans="4:4">
      <c r="D7552"/>
    </row>
    <row r="7553" spans="4:4">
      <c r="D7553"/>
    </row>
    <row r="7554" spans="4:4">
      <c r="D7554"/>
    </row>
    <row r="7555" spans="4:4">
      <c r="D7555"/>
    </row>
    <row r="7556" spans="4:4">
      <c r="D7556"/>
    </row>
    <row r="7557" spans="4:4">
      <c r="D7557"/>
    </row>
    <row r="7558" spans="4:4">
      <c r="D7558"/>
    </row>
    <row r="7559" spans="4:4">
      <c r="D7559"/>
    </row>
    <row r="7560" spans="4:4">
      <c r="D7560"/>
    </row>
    <row r="7561" spans="4:4">
      <c r="D7561"/>
    </row>
    <row r="7562" spans="4:4">
      <c r="D7562"/>
    </row>
    <row r="7563" spans="4:4">
      <c r="D7563"/>
    </row>
    <row r="7564" spans="4:4">
      <c r="D7564"/>
    </row>
    <row r="7565" spans="4:4">
      <c r="D7565"/>
    </row>
    <row r="7566" spans="4:4">
      <c r="D7566"/>
    </row>
    <row r="7567" spans="4:4">
      <c r="D7567"/>
    </row>
    <row r="7568" spans="4:4">
      <c r="D7568"/>
    </row>
    <row r="7569" spans="4:4">
      <c r="D7569"/>
    </row>
    <row r="7570" spans="4:4">
      <c r="D7570"/>
    </row>
    <row r="7571" spans="4:4">
      <c r="D7571"/>
    </row>
    <row r="7572" spans="4:4">
      <c r="D7572"/>
    </row>
    <row r="7573" spans="4:4">
      <c r="D7573"/>
    </row>
    <row r="7574" spans="4:4">
      <c r="D7574"/>
    </row>
    <row r="7575" spans="4:4">
      <c r="D7575"/>
    </row>
    <row r="7576" spans="4:4">
      <c r="D7576"/>
    </row>
    <row r="7577" spans="4:4">
      <c r="D7577"/>
    </row>
    <row r="7578" spans="4:4">
      <c r="D7578"/>
    </row>
    <row r="7579" spans="4:4">
      <c r="D7579"/>
    </row>
    <row r="7580" spans="4:4">
      <c r="D7580"/>
    </row>
    <row r="7581" spans="4:4">
      <c r="D7581"/>
    </row>
    <row r="7582" spans="4:4">
      <c r="D7582"/>
    </row>
    <row r="7583" spans="4:4">
      <c r="D7583"/>
    </row>
    <row r="7584" spans="4:4">
      <c r="D7584"/>
    </row>
    <row r="7585" spans="4:4">
      <c r="D7585"/>
    </row>
    <row r="7586" spans="4:4">
      <c r="D7586"/>
    </row>
    <row r="7587" spans="4:4">
      <c r="D7587"/>
    </row>
    <row r="7588" spans="4:4">
      <c r="D7588"/>
    </row>
    <row r="7589" spans="4:4">
      <c r="D7589"/>
    </row>
    <row r="7590" spans="4:4">
      <c r="D7590"/>
    </row>
    <row r="7591" spans="4:4">
      <c r="D7591"/>
    </row>
    <row r="7592" spans="4:4">
      <c r="D7592"/>
    </row>
    <row r="7593" spans="4:4">
      <c r="D7593"/>
    </row>
    <row r="7594" spans="4:4">
      <c r="D7594"/>
    </row>
    <row r="7595" spans="4:4">
      <c r="D7595"/>
    </row>
    <row r="7596" spans="4:4">
      <c r="D7596"/>
    </row>
    <row r="7597" spans="4:4">
      <c r="D7597"/>
    </row>
    <row r="7598" spans="4:4">
      <c r="D7598"/>
    </row>
    <row r="7599" spans="4:4">
      <c r="D7599"/>
    </row>
    <row r="7600" spans="4:4">
      <c r="D7600"/>
    </row>
    <row r="7601" spans="4:4">
      <c r="D7601"/>
    </row>
    <row r="7602" spans="4:4">
      <c r="D7602"/>
    </row>
    <row r="7603" spans="4:4">
      <c r="D7603"/>
    </row>
    <row r="7604" spans="4:4">
      <c r="D7604"/>
    </row>
    <row r="7605" spans="4:4">
      <c r="D7605"/>
    </row>
    <row r="7606" spans="4:4">
      <c r="D7606"/>
    </row>
    <row r="7607" spans="4:4">
      <c r="D7607"/>
    </row>
    <row r="7608" spans="4:4">
      <c r="D7608"/>
    </row>
    <row r="7609" spans="4:4">
      <c r="D7609"/>
    </row>
    <row r="7610" spans="4:4">
      <c r="D7610"/>
    </row>
    <row r="7611" spans="4:4">
      <c r="D7611"/>
    </row>
    <row r="7612" spans="4:4">
      <c r="D7612"/>
    </row>
    <row r="7613" spans="4:4">
      <c r="D7613"/>
    </row>
    <row r="7614" spans="4:4">
      <c r="D7614"/>
    </row>
    <row r="7615" spans="4:4">
      <c r="D7615"/>
    </row>
    <row r="7616" spans="4:4">
      <c r="D7616"/>
    </row>
    <row r="7617" spans="4:4">
      <c r="D7617"/>
    </row>
    <row r="7618" spans="4:4">
      <c r="D7618"/>
    </row>
    <row r="7619" spans="4:4">
      <c r="D7619"/>
    </row>
    <row r="7620" spans="4:4">
      <c r="D7620"/>
    </row>
    <row r="7621" spans="4:4">
      <c r="D7621"/>
    </row>
    <row r="7622" spans="4:4">
      <c r="D7622"/>
    </row>
    <row r="7623" spans="4:4">
      <c r="D7623"/>
    </row>
    <row r="7624" spans="4:4">
      <c r="D7624"/>
    </row>
    <row r="7625" spans="4:4">
      <c r="D7625"/>
    </row>
    <row r="7626" spans="4:4">
      <c r="D7626"/>
    </row>
    <row r="7627" spans="4:4">
      <c r="D7627"/>
    </row>
    <row r="7628" spans="4:4">
      <c r="D7628"/>
    </row>
    <row r="7629" spans="4:4">
      <c r="D7629"/>
    </row>
    <row r="7630" spans="4:4">
      <c r="D7630"/>
    </row>
    <row r="7631" spans="4:4">
      <c r="D7631"/>
    </row>
    <row r="7632" spans="4:4">
      <c r="D7632"/>
    </row>
    <row r="7633" spans="4:4">
      <c r="D7633"/>
    </row>
    <row r="7634" spans="4:4">
      <c r="D7634"/>
    </row>
    <row r="7635" spans="4:4">
      <c r="D7635"/>
    </row>
    <row r="7636" spans="4:4">
      <c r="D7636"/>
    </row>
    <row r="7637" spans="4:4">
      <c r="D7637"/>
    </row>
    <row r="7638" spans="4:4">
      <c r="D7638"/>
    </row>
    <row r="7639" spans="4:4">
      <c r="D7639"/>
    </row>
    <row r="7640" spans="4:4">
      <c r="D7640"/>
    </row>
    <row r="7641" spans="4:4">
      <c r="D7641"/>
    </row>
    <row r="7642" spans="4:4">
      <c r="D7642"/>
    </row>
    <row r="7643" spans="4:4">
      <c r="D7643"/>
    </row>
    <row r="7644" spans="4:4">
      <c r="D7644"/>
    </row>
    <row r="7645" spans="4:4">
      <c r="D7645"/>
    </row>
    <row r="7646" spans="4:4">
      <c r="D7646"/>
    </row>
    <row r="7647" spans="4:4">
      <c r="D7647"/>
    </row>
    <row r="7648" spans="4:4">
      <c r="D7648"/>
    </row>
    <row r="7649" spans="4:4">
      <c r="D7649"/>
    </row>
    <row r="7650" spans="4:4">
      <c r="D7650"/>
    </row>
    <row r="7651" spans="4:4">
      <c r="D7651"/>
    </row>
    <row r="7652" spans="4:4">
      <c r="D7652"/>
    </row>
    <row r="7653" spans="4:4">
      <c r="D7653"/>
    </row>
    <row r="7654" spans="4:4">
      <c r="D7654"/>
    </row>
    <row r="7655" spans="4:4">
      <c r="D7655"/>
    </row>
    <row r="7656" spans="4:4">
      <c r="D7656"/>
    </row>
    <row r="7657" spans="4:4">
      <c r="D7657"/>
    </row>
    <row r="7658" spans="4:4">
      <c r="D7658"/>
    </row>
    <row r="7659" spans="4:4">
      <c r="D7659"/>
    </row>
    <row r="7660" spans="4:4">
      <c r="D7660"/>
    </row>
    <row r="7661" spans="4:4">
      <c r="D7661"/>
    </row>
    <row r="7662" spans="4:4">
      <c r="D7662"/>
    </row>
    <row r="7663" spans="4:4">
      <c r="D7663"/>
    </row>
    <row r="7664" spans="4:4">
      <c r="D7664"/>
    </row>
    <row r="7665" spans="4:4">
      <c r="D7665"/>
    </row>
    <row r="7666" spans="4:4">
      <c r="D7666"/>
    </row>
    <row r="7667" spans="4:4">
      <c r="D7667"/>
    </row>
    <row r="7668" spans="4:4">
      <c r="D7668"/>
    </row>
    <row r="7669" spans="4:4">
      <c r="D7669"/>
    </row>
    <row r="7670" spans="4:4">
      <c r="D7670"/>
    </row>
    <row r="7671" spans="4:4">
      <c r="D7671"/>
    </row>
    <row r="7672" spans="4:4">
      <c r="D7672"/>
    </row>
    <row r="7673" spans="4:4">
      <c r="D7673"/>
    </row>
    <row r="7674" spans="4:4">
      <c r="D7674"/>
    </row>
    <row r="7675" spans="4:4">
      <c r="D7675"/>
    </row>
    <row r="7676" spans="4:4">
      <c r="D7676"/>
    </row>
    <row r="7677" spans="4:4">
      <c r="D7677"/>
    </row>
    <row r="7678" spans="4:4">
      <c r="D7678"/>
    </row>
    <row r="7679" spans="4:4">
      <c r="D7679"/>
    </row>
    <row r="7680" spans="4:4">
      <c r="D7680"/>
    </row>
    <row r="7681" spans="4:4">
      <c r="D7681"/>
    </row>
    <row r="7682" spans="4:4">
      <c r="D7682"/>
    </row>
    <row r="7683" spans="4:4">
      <c r="D7683"/>
    </row>
    <row r="7684" spans="4:4">
      <c r="D7684"/>
    </row>
    <row r="7685" spans="4:4">
      <c r="D7685"/>
    </row>
    <row r="7686" spans="4:4">
      <c r="D7686"/>
    </row>
    <row r="7687" spans="4:4">
      <c r="D7687"/>
    </row>
    <row r="7688" spans="4:4">
      <c r="D7688"/>
    </row>
    <row r="7689" spans="4:4">
      <c r="D7689"/>
    </row>
    <row r="7690" spans="4:4">
      <c r="D7690"/>
    </row>
    <row r="7691" spans="4:4">
      <c r="D7691"/>
    </row>
    <row r="7692" spans="4:4">
      <c r="D7692"/>
    </row>
    <row r="7693" spans="4:4">
      <c r="D7693"/>
    </row>
    <row r="7694" spans="4:4">
      <c r="D7694"/>
    </row>
    <row r="7695" spans="4:4">
      <c r="D7695"/>
    </row>
    <row r="7696" spans="4:4">
      <c r="D7696"/>
    </row>
    <row r="7697" spans="4:4">
      <c r="D7697"/>
    </row>
    <row r="7698" spans="4:4">
      <c r="D7698"/>
    </row>
    <row r="7699" spans="4:4">
      <c r="D7699"/>
    </row>
    <row r="7700" spans="4:4">
      <c r="D7700"/>
    </row>
    <row r="7701" spans="4:4">
      <c r="D7701"/>
    </row>
    <row r="7702" spans="4:4">
      <c r="D7702"/>
    </row>
    <row r="7703" spans="4:4">
      <c r="D7703"/>
    </row>
    <row r="7704" spans="4:4">
      <c r="D7704"/>
    </row>
    <row r="7705" spans="4:4">
      <c r="D7705"/>
    </row>
    <row r="7706" spans="4:4">
      <c r="D7706"/>
    </row>
    <row r="7707" spans="4:4">
      <c r="D7707"/>
    </row>
    <row r="7708" spans="4:4">
      <c r="D7708"/>
    </row>
    <row r="7709" spans="4:4">
      <c r="D7709"/>
    </row>
    <row r="7710" spans="4:4">
      <c r="D7710"/>
    </row>
    <row r="7711" spans="4:4">
      <c r="D7711"/>
    </row>
    <row r="7712" spans="4:4">
      <c r="D7712"/>
    </row>
    <row r="7713" spans="4:4">
      <c r="D7713"/>
    </row>
    <row r="7714" spans="4:4">
      <c r="D7714"/>
    </row>
    <row r="7715" spans="4:4">
      <c r="D7715"/>
    </row>
    <row r="7716" spans="4:4">
      <c r="D7716"/>
    </row>
    <row r="7717" spans="4:4">
      <c r="D7717"/>
    </row>
    <row r="7718" spans="4:4">
      <c r="D7718"/>
    </row>
    <row r="7719" spans="4:4">
      <c r="D7719"/>
    </row>
    <row r="7720" spans="4:4">
      <c r="D7720"/>
    </row>
    <row r="7721" spans="4:4">
      <c r="D7721"/>
    </row>
    <row r="7722" spans="4:4">
      <c r="D7722"/>
    </row>
    <row r="7723" spans="4:4">
      <c r="D7723"/>
    </row>
    <row r="7724" spans="4:4">
      <c r="D7724"/>
    </row>
    <row r="7725" spans="4:4">
      <c r="D7725"/>
    </row>
    <row r="7726" spans="4:4">
      <c r="D7726"/>
    </row>
    <row r="7727" spans="4:4">
      <c r="D7727"/>
    </row>
    <row r="7728" spans="4:4">
      <c r="D7728"/>
    </row>
    <row r="7729" spans="4:4">
      <c r="D7729"/>
    </row>
    <row r="7730" spans="4:4">
      <c r="D7730"/>
    </row>
    <row r="7731" spans="4:4">
      <c r="D7731"/>
    </row>
    <row r="7732" spans="4:4">
      <c r="D7732"/>
    </row>
    <row r="7733" spans="4:4">
      <c r="D7733"/>
    </row>
    <row r="7734" spans="4:4">
      <c r="D7734"/>
    </row>
    <row r="7735" spans="4:4">
      <c r="D7735"/>
    </row>
    <row r="7736" spans="4:4">
      <c r="D7736"/>
    </row>
    <row r="7737" spans="4:4">
      <c r="D7737"/>
    </row>
    <row r="7738" spans="4:4">
      <c r="D7738"/>
    </row>
    <row r="7739" spans="4:4">
      <c r="D7739"/>
    </row>
    <row r="7740" spans="4:4">
      <c r="D7740"/>
    </row>
    <row r="7741" spans="4:4">
      <c r="D7741"/>
    </row>
    <row r="7742" spans="4:4">
      <c r="D7742"/>
    </row>
    <row r="7743" spans="4:4">
      <c r="D7743"/>
    </row>
    <row r="7744" spans="4:4">
      <c r="D7744"/>
    </row>
    <row r="7745" spans="4:4">
      <c r="D7745"/>
    </row>
    <row r="7746" spans="4:4">
      <c r="D7746"/>
    </row>
    <row r="7747" spans="4:4">
      <c r="D7747"/>
    </row>
    <row r="7748" spans="4:4">
      <c r="D7748"/>
    </row>
    <row r="7749" spans="4:4">
      <c r="D7749"/>
    </row>
    <row r="7750" spans="4:4">
      <c r="D7750"/>
    </row>
    <row r="7751" spans="4:4">
      <c r="D7751"/>
    </row>
    <row r="7752" spans="4:4">
      <c r="D7752"/>
    </row>
    <row r="7753" spans="4:4">
      <c r="D7753"/>
    </row>
    <row r="7754" spans="4:4">
      <c r="D7754"/>
    </row>
    <row r="7755" spans="4:4">
      <c r="D7755"/>
    </row>
    <row r="7756" spans="4:4">
      <c r="D7756"/>
    </row>
    <row r="7757" spans="4:4">
      <c r="D7757"/>
    </row>
    <row r="7758" spans="4:4">
      <c r="D7758"/>
    </row>
    <row r="7759" spans="4:4">
      <c r="D7759"/>
    </row>
    <row r="7760" spans="4:4">
      <c r="D7760"/>
    </row>
    <row r="7761" spans="4:4">
      <c r="D7761"/>
    </row>
    <row r="7762" spans="4:4">
      <c r="D7762"/>
    </row>
    <row r="7763" spans="4:4">
      <c r="D7763"/>
    </row>
    <row r="7764" spans="4:4">
      <c r="D7764"/>
    </row>
    <row r="7765" spans="4:4">
      <c r="D7765"/>
    </row>
    <row r="7766" spans="4:4">
      <c r="D7766"/>
    </row>
    <row r="7767" spans="4:4">
      <c r="D7767"/>
    </row>
    <row r="7768" spans="4:4">
      <c r="D7768"/>
    </row>
    <row r="7769" spans="4:4">
      <c r="D7769"/>
    </row>
    <row r="7770" spans="4:4">
      <c r="D7770"/>
    </row>
    <row r="7771" spans="4:4">
      <c r="D7771"/>
    </row>
    <row r="7772" spans="4:4">
      <c r="D7772"/>
    </row>
    <row r="7773" spans="4:4">
      <c r="D7773"/>
    </row>
    <row r="7774" spans="4:4">
      <c r="D7774"/>
    </row>
    <row r="7775" spans="4:4">
      <c r="D7775"/>
    </row>
    <row r="7776" spans="4:4">
      <c r="D7776"/>
    </row>
    <row r="7777" spans="4:4">
      <c r="D7777"/>
    </row>
    <row r="7778" spans="4:4">
      <c r="D7778"/>
    </row>
    <row r="7779" spans="4:4">
      <c r="D7779"/>
    </row>
    <row r="7780" spans="4:4">
      <c r="D7780"/>
    </row>
    <row r="7781" spans="4:4">
      <c r="D7781"/>
    </row>
    <row r="7782" spans="4:4">
      <c r="D7782"/>
    </row>
    <row r="7783" spans="4:4">
      <c r="D7783"/>
    </row>
    <row r="7784" spans="4:4">
      <c r="D7784"/>
    </row>
    <row r="7785" spans="4:4">
      <c r="D7785"/>
    </row>
    <row r="7786" spans="4:4">
      <c r="D7786"/>
    </row>
    <row r="7787" spans="4:4">
      <c r="D7787"/>
    </row>
    <row r="7788" spans="4:4">
      <c r="D7788"/>
    </row>
    <row r="7789" spans="4:4">
      <c r="D7789"/>
    </row>
    <row r="7790" spans="4:4">
      <c r="D7790"/>
    </row>
    <row r="7791" spans="4:4">
      <c r="D7791"/>
    </row>
    <row r="7792" spans="4:4">
      <c r="D7792"/>
    </row>
    <row r="7793" spans="4:4">
      <c r="D7793"/>
    </row>
    <row r="7794" spans="4:4">
      <c r="D7794"/>
    </row>
    <row r="7795" spans="4:4">
      <c r="D7795"/>
    </row>
    <row r="7796" spans="4:4">
      <c r="D7796"/>
    </row>
    <row r="7797" spans="4:4">
      <c r="D7797"/>
    </row>
    <row r="7798" spans="4:4">
      <c r="D7798"/>
    </row>
    <row r="7799" spans="4:4">
      <c r="D7799"/>
    </row>
    <row r="7800" spans="4:4">
      <c r="D7800"/>
    </row>
    <row r="7801" spans="4:4">
      <c r="D7801"/>
    </row>
    <row r="7802" spans="4:4">
      <c r="D7802"/>
    </row>
    <row r="7803" spans="4:4">
      <c r="D7803"/>
    </row>
    <row r="7804" spans="4:4">
      <c r="D7804"/>
    </row>
    <row r="7805" spans="4:4">
      <c r="D7805"/>
    </row>
    <row r="7806" spans="4:4">
      <c r="D7806"/>
    </row>
    <row r="7807" spans="4:4">
      <c r="D7807"/>
    </row>
    <row r="7808" spans="4:4">
      <c r="D7808"/>
    </row>
    <row r="7809" spans="4:4">
      <c r="D7809"/>
    </row>
    <row r="7810" spans="4:4">
      <c r="D7810"/>
    </row>
    <row r="7811" spans="4:4">
      <c r="D7811"/>
    </row>
    <row r="7812" spans="4:4">
      <c r="D7812"/>
    </row>
    <row r="7813" spans="4:4">
      <c r="D7813"/>
    </row>
    <row r="7814" spans="4:4">
      <c r="D7814"/>
    </row>
    <row r="7815" spans="4:4">
      <c r="D7815"/>
    </row>
    <row r="7816" spans="4:4">
      <c r="D7816"/>
    </row>
    <row r="7817" spans="4:4">
      <c r="D7817"/>
    </row>
    <row r="7818" spans="4:4">
      <c r="D7818"/>
    </row>
    <row r="7819" spans="4:4">
      <c r="D7819"/>
    </row>
    <row r="7820" spans="4:4">
      <c r="D7820"/>
    </row>
    <row r="7821" spans="4:4">
      <c r="D7821"/>
    </row>
    <row r="7822" spans="4:4">
      <c r="D7822"/>
    </row>
    <row r="7823" spans="4:4">
      <c r="D7823"/>
    </row>
    <row r="7824" spans="4:4">
      <c r="D7824"/>
    </row>
    <row r="7825" spans="4:4">
      <c r="D7825"/>
    </row>
    <row r="7826" spans="4:4">
      <c r="D7826"/>
    </row>
    <row r="7827" spans="4:4">
      <c r="D7827"/>
    </row>
    <row r="7828" spans="4:4">
      <c r="D7828"/>
    </row>
    <row r="7829" spans="4:4">
      <c r="D7829"/>
    </row>
    <row r="7830" spans="4:4">
      <c r="D7830"/>
    </row>
    <row r="7831" spans="4:4">
      <c r="D7831"/>
    </row>
    <row r="7832" spans="4:4">
      <c r="D7832"/>
    </row>
    <row r="7833" spans="4:4">
      <c r="D7833"/>
    </row>
    <row r="7834" spans="4:4">
      <c r="D7834"/>
    </row>
    <row r="7835" spans="4:4">
      <c r="D7835"/>
    </row>
    <row r="7836" spans="4:4">
      <c r="D7836"/>
    </row>
    <row r="7837" spans="4:4">
      <c r="D7837"/>
    </row>
    <row r="7838" spans="4:4">
      <c r="D7838"/>
    </row>
    <row r="7839" spans="4:4">
      <c r="D7839"/>
    </row>
    <row r="7840" spans="4:4">
      <c r="D7840"/>
    </row>
    <row r="7841" spans="4:4">
      <c r="D7841"/>
    </row>
    <row r="7842" spans="4:4">
      <c r="D7842"/>
    </row>
    <row r="7843" spans="4:4">
      <c r="D7843"/>
    </row>
    <row r="7844" spans="4:4">
      <c r="D7844"/>
    </row>
    <row r="7845" spans="4:4">
      <c r="D7845"/>
    </row>
    <row r="7846" spans="4:4">
      <c r="D7846"/>
    </row>
    <row r="7847" spans="4:4">
      <c r="D7847"/>
    </row>
    <row r="7848" spans="4:4">
      <c r="D7848"/>
    </row>
    <row r="7849" spans="4:4">
      <c r="D7849"/>
    </row>
    <row r="7850" spans="4:4">
      <c r="D7850"/>
    </row>
    <row r="7851" spans="4:4">
      <c r="D7851"/>
    </row>
    <row r="7852" spans="4:4">
      <c r="D7852"/>
    </row>
    <row r="7853" spans="4:4">
      <c r="D7853"/>
    </row>
    <row r="7854" spans="4:4">
      <c r="D7854"/>
    </row>
    <row r="7855" spans="4:4">
      <c r="D7855"/>
    </row>
    <row r="7856" spans="4:4">
      <c r="D7856"/>
    </row>
    <row r="7857" spans="4:4">
      <c r="D7857"/>
    </row>
    <row r="7858" spans="4:4">
      <c r="D7858"/>
    </row>
    <row r="7859" spans="4:4">
      <c r="D7859"/>
    </row>
    <row r="7860" spans="4:4">
      <c r="D7860"/>
    </row>
    <row r="7861" spans="4:4">
      <c r="D7861"/>
    </row>
    <row r="7862" spans="4:4">
      <c r="D7862"/>
    </row>
    <row r="7863" spans="4:4">
      <c r="D7863"/>
    </row>
    <row r="7864" spans="4:4">
      <c r="D7864"/>
    </row>
    <row r="7865" spans="4:4">
      <c r="D7865"/>
    </row>
    <row r="7866" spans="4:4">
      <c r="D7866"/>
    </row>
    <row r="7867" spans="4:4">
      <c r="D7867"/>
    </row>
    <row r="7868" spans="4:4">
      <c r="D7868"/>
    </row>
    <row r="7869" spans="4:4">
      <c r="D7869"/>
    </row>
    <row r="7870" spans="4:4">
      <c r="D7870"/>
    </row>
    <row r="7871" spans="4:4">
      <c r="D7871"/>
    </row>
    <row r="7872" spans="4:4">
      <c r="D7872"/>
    </row>
    <row r="7873" spans="4:4">
      <c r="D7873"/>
    </row>
    <row r="7874" spans="4:4">
      <c r="D7874"/>
    </row>
    <row r="7875" spans="4:4">
      <c r="D7875"/>
    </row>
    <row r="7876" spans="4:4">
      <c r="D7876"/>
    </row>
    <row r="7877" spans="4:4">
      <c r="D7877"/>
    </row>
    <row r="7878" spans="4:4">
      <c r="D7878"/>
    </row>
    <row r="7879" spans="4:4">
      <c r="D7879"/>
    </row>
    <row r="7880" spans="4:4">
      <c r="D7880"/>
    </row>
    <row r="7881" spans="4:4">
      <c r="D7881"/>
    </row>
    <row r="7882" spans="4:4">
      <c r="D7882"/>
    </row>
    <row r="7883" spans="4:4">
      <c r="D7883"/>
    </row>
    <row r="7884" spans="4:4">
      <c r="D7884"/>
    </row>
    <row r="7885" spans="4:4">
      <c r="D7885"/>
    </row>
    <row r="7886" spans="4:4">
      <c r="D7886"/>
    </row>
    <row r="7887" spans="4:4">
      <c r="D7887"/>
    </row>
    <row r="7888" spans="4:4">
      <c r="D7888"/>
    </row>
    <row r="7889" spans="4:4">
      <c r="D7889"/>
    </row>
    <row r="7890" spans="4:4">
      <c r="D7890"/>
    </row>
    <row r="7891" spans="4:4">
      <c r="D7891"/>
    </row>
    <row r="7892" spans="4:4">
      <c r="D7892"/>
    </row>
    <row r="7893" spans="4:4">
      <c r="D7893"/>
    </row>
    <row r="7894" spans="4:4">
      <c r="D7894"/>
    </row>
    <row r="7895" spans="4:4">
      <c r="D7895"/>
    </row>
    <row r="7896" spans="4:4">
      <c r="D7896"/>
    </row>
    <row r="7897" spans="4:4">
      <c r="D7897"/>
    </row>
    <row r="7898" spans="4:4">
      <c r="D7898"/>
    </row>
    <row r="7899" spans="4:4">
      <c r="D7899"/>
    </row>
    <row r="7900" spans="4:4">
      <c r="D7900"/>
    </row>
    <row r="7901" spans="4:4">
      <c r="D7901"/>
    </row>
    <row r="7902" spans="4:4">
      <c r="D7902"/>
    </row>
    <row r="7903" spans="4:4">
      <c r="D7903"/>
    </row>
    <row r="7904" spans="4:4">
      <c r="D7904"/>
    </row>
    <row r="7905" spans="4:4">
      <c r="D7905"/>
    </row>
    <row r="7906" spans="4:4">
      <c r="D7906"/>
    </row>
    <row r="7907" spans="4:4">
      <c r="D7907"/>
    </row>
    <row r="7908" spans="4:4">
      <c r="D7908"/>
    </row>
    <row r="7909" spans="4:4">
      <c r="D7909"/>
    </row>
    <row r="7910" spans="4:4">
      <c r="D7910"/>
    </row>
    <row r="7911" spans="4:4">
      <c r="D7911"/>
    </row>
    <row r="7912" spans="4:4">
      <c r="D7912"/>
    </row>
    <row r="7913" spans="4:4">
      <c r="D7913"/>
    </row>
    <row r="7914" spans="4:4">
      <c r="D7914"/>
    </row>
    <row r="7915" spans="4:4">
      <c r="D7915"/>
    </row>
    <row r="7916" spans="4:4">
      <c r="D7916"/>
    </row>
    <row r="7917" spans="4:4">
      <c r="D7917"/>
    </row>
    <row r="7918" spans="4:4">
      <c r="D7918"/>
    </row>
    <row r="7919" spans="4:4">
      <c r="D7919"/>
    </row>
    <row r="7920" spans="4:4">
      <c r="D7920"/>
    </row>
    <row r="7921" spans="4:4">
      <c r="D7921"/>
    </row>
    <row r="7922" spans="4:4">
      <c r="D7922"/>
    </row>
    <row r="7923" spans="4:4">
      <c r="D7923"/>
    </row>
    <row r="7924" spans="4:4">
      <c r="D7924"/>
    </row>
    <row r="7925" spans="4:4">
      <c r="D7925"/>
    </row>
    <row r="7926" spans="4:4">
      <c r="D7926"/>
    </row>
    <row r="7927" spans="4:4">
      <c r="D7927"/>
    </row>
    <row r="7928" spans="4:4">
      <c r="D7928"/>
    </row>
    <row r="7929" spans="4:4">
      <c r="D7929"/>
    </row>
    <row r="7930" spans="4:4">
      <c r="D7930"/>
    </row>
    <row r="7931" spans="4:4">
      <c r="D7931"/>
    </row>
    <row r="7932" spans="4:4">
      <c r="D7932"/>
    </row>
    <row r="7933" spans="4:4">
      <c r="D7933"/>
    </row>
    <row r="7934" spans="4:4">
      <c r="D7934"/>
    </row>
    <row r="7935" spans="4:4">
      <c r="D7935"/>
    </row>
    <row r="7936" spans="4:4">
      <c r="D7936"/>
    </row>
    <row r="7937" spans="4:4">
      <c r="D7937"/>
    </row>
    <row r="7938" spans="4:4">
      <c r="D7938"/>
    </row>
    <row r="7939" spans="4:4">
      <c r="D7939"/>
    </row>
    <row r="7940" spans="4:4">
      <c r="D7940"/>
    </row>
    <row r="7941" spans="4:4">
      <c r="D7941"/>
    </row>
    <row r="7942" spans="4:4">
      <c r="D7942"/>
    </row>
    <row r="7943" spans="4:4">
      <c r="D7943"/>
    </row>
    <row r="7944" spans="4:4">
      <c r="D7944"/>
    </row>
    <row r="7945" spans="4:4">
      <c r="D7945"/>
    </row>
    <row r="7946" spans="4:4">
      <c r="D7946"/>
    </row>
    <row r="7947" spans="4:4">
      <c r="D7947"/>
    </row>
    <row r="7948" spans="4:4">
      <c r="D7948"/>
    </row>
    <row r="7949" spans="4:4">
      <c r="D7949"/>
    </row>
    <row r="7950" spans="4:4">
      <c r="D7950"/>
    </row>
    <row r="7951" spans="4:4">
      <c r="D7951"/>
    </row>
    <row r="7952" spans="4:4">
      <c r="D7952"/>
    </row>
    <row r="7953" spans="4:4">
      <c r="D7953"/>
    </row>
    <row r="7954" spans="4:4">
      <c r="D7954"/>
    </row>
    <row r="7955" spans="4:4">
      <c r="D7955"/>
    </row>
    <row r="7956" spans="4:4">
      <c r="D7956"/>
    </row>
    <row r="7957" spans="4:4">
      <c r="D7957"/>
    </row>
    <row r="7958" spans="4:4">
      <c r="D7958"/>
    </row>
    <row r="7959" spans="4:4">
      <c r="D7959"/>
    </row>
    <row r="7960" spans="4:4">
      <c r="D7960"/>
    </row>
    <row r="7961" spans="4:4">
      <c r="D7961"/>
    </row>
    <row r="7962" spans="4:4">
      <c r="D7962"/>
    </row>
    <row r="7963" spans="4:4">
      <c r="D7963"/>
    </row>
    <row r="7964" spans="4:4">
      <c r="D7964"/>
    </row>
    <row r="7965" spans="4:4">
      <c r="D7965"/>
    </row>
    <row r="7966" spans="4:4">
      <c r="D7966"/>
    </row>
    <row r="7967" spans="4:4">
      <c r="D7967"/>
    </row>
    <row r="7968" spans="4:4">
      <c r="D7968"/>
    </row>
    <row r="7969" spans="4:4">
      <c r="D7969"/>
    </row>
    <row r="7970" spans="4:4">
      <c r="D7970"/>
    </row>
    <row r="7971" spans="4:4">
      <c r="D7971"/>
    </row>
    <row r="7972" spans="4:4">
      <c r="D7972"/>
    </row>
    <row r="7973" spans="4:4">
      <c r="D7973"/>
    </row>
    <row r="7974" spans="4:4">
      <c r="D7974"/>
    </row>
    <row r="7975" spans="4:4">
      <c r="D7975"/>
    </row>
    <row r="7976" spans="4:4">
      <c r="D7976"/>
    </row>
    <row r="7977" spans="4:4">
      <c r="D7977"/>
    </row>
    <row r="7978" spans="4:4">
      <c r="D7978"/>
    </row>
    <row r="7979" spans="4:4">
      <c r="D7979"/>
    </row>
    <row r="7980" spans="4:4">
      <c r="D7980"/>
    </row>
    <row r="7981" spans="4:4">
      <c r="D7981"/>
    </row>
    <row r="7982" spans="4:4">
      <c r="D7982"/>
    </row>
    <row r="7983" spans="4:4">
      <c r="D7983"/>
    </row>
    <row r="7984" spans="4:4">
      <c r="D7984"/>
    </row>
    <row r="7985" spans="4:4">
      <c r="D7985"/>
    </row>
    <row r="7986" spans="4:4">
      <c r="D7986"/>
    </row>
    <row r="7987" spans="4:4">
      <c r="D7987"/>
    </row>
    <row r="7988" spans="4:4">
      <c r="D7988"/>
    </row>
    <row r="7989" spans="4:4">
      <c r="D7989"/>
    </row>
    <row r="7990" spans="4:4">
      <c r="D7990"/>
    </row>
    <row r="7991" spans="4:4">
      <c r="D7991"/>
    </row>
    <row r="7992" spans="4:4">
      <c r="D7992"/>
    </row>
    <row r="7993" spans="4:4">
      <c r="D7993"/>
    </row>
    <row r="7994" spans="4:4">
      <c r="D7994"/>
    </row>
    <row r="7995" spans="4:4">
      <c r="D7995"/>
    </row>
    <row r="7996" spans="4:4">
      <c r="D7996"/>
    </row>
    <row r="7997" spans="4:4">
      <c r="D7997"/>
    </row>
    <row r="7998" spans="4:4">
      <c r="D7998"/>
    </row>
    <row r="7999" spans="4:4">
      <c r="D7999"/>
    </row>
    <row r="8000" spans="4:4">
      <c r="D8000"/>
    </row>
    <row r="8001" spans="4:4">
      <c r="D8001"/>
    </row>
    <row r="8002" spans="4:4">
      <c r="D8002"/>
    </row>
    <row r="8003" spans="4:4">
      <c r="D8003"/>
    </row>
    <row r="8004" spans="4:4">
      <c r="D8004"/>
    </row>
    <row r="8005" spans="4:4">
      <c r="D8005"/>
    </row>
    <row r="8006" spans="4:4">
      <c r="D8006"/>
    </row>
    <row r="8007" spans="4:4">
      <c r="D8007"/>
    </row>
    <row r="8008" spans="4:4">
      <c r="D8008"/>
    </row>
    <row r="8009" spans="4:4">
      <c r="D8009"/>
    </row>
    <row r="8010" spans="4:4">
      <c r="D8010"/>
    </row>
    <row r="8011" spans="4:4">
      <c r="D8011"/>
    </row>
    <row r="8012" spans="4:4">
      <c r="D8012"/>
    </row>
    <row r="8013" spans="4:4">
      <c r="D8013"/>
    </row>
    <row r="8014" spans="4:4">
      <c r="D8014"/>
    </row>
    <row r="8015" spans="4:4">
      <c r="D8015"/>
    </row>
    <row r="8016" spans="4:4">
      <c r="D8016"/>
    </row>
    <row r="8017" spans="4:4">
      <c r="D8017"/>
    </row>
    <row r="8018" spans="4:4">
      <c r="D8018"/>
    </row>
    <row r="8019" spans="4:4">
      <c r="D8019"/>
    </row>
    <row r="8020" spans="4:4">
      <c r="D8020"/>
    </row>
    <row r="8021" spans="4:4">
      <c r="D8021"/>
    </row>
    <row r="8022" spans="4:4">
      <c r="D8022"/>
    </row>
    <row r="8023" spans="4:4">
      <c r="D8023"/>
    </row>
    <row r="8024" spans="4:4">
      <c r="D8024"/>
    </row>
    <row r="8025" spans="4:4">
      <c r="D8025"/>
    </row>
    <row r="8026" spans="4:4">
      <c r="D8026"/>
    </row>
    <row r="8027" spans="4:4">
      <c r="D8027"/>
    </row>
    <row r="8028" spans="4:4">
      <c r="D8028"/>
    </row>
    <row r="8029" spans="4:4">
      <c r="D8029"/>
    </row>
    <row r="8030" spans="4:4">
      <c r="D8030"/>
    </row>
    <row r="8031" spans="4:4">
      <c r="D8031"/>
    </row>
    <row r="8032" spans="4:4">
      <c r="D8032"/>
    </row>
    <row r="8033" spans="4:4">
      <c r="D8033"/>
    </row>
    <row r="8034" spans="4:4">
      <c r="D8034"/>
    </row>
    <row r="8035" spans="4:4">
      <c r="D8035"/>
    </row>
    <row r="8036" spans="4:4">
      <c r="D8036"/>
    </row>
    <row r="8037" spans="4:4">
      <c r="D8037"/>
    </row>
    <row r="8038" spans="4:4">
      <c r="D8038"/>
    </row>
    <row r="8039" spans="4:4">
      <c r="D8039"/>
    </row>
    <row r="8040" spans="4:4">
      <c r="D8040"/>
    </row>
    <row r="8041" spans="4:4">
      <c r="D8041"/>
    </row>
    <row r="8042" spans="4:4">
      <c r="D8042"/>
    </row>
    <row r="8043" spans="4:4">
      <c r="D8043"/>
    </row>
    <row r="8044" spans="4:4">
      <c r="D8044"/>
    </row>
    <row r="8045" spans="4:4">
      <c r="D8045"/>
    </row>
    <row r="8046" spans="4:4">
      <c r="D8046"/>
    </row>
    <row r="8047" spans="4:4">
      <c r="D8047"/>
    </row>
    <row r="8048" spans="4:4">
      <c r="D8048"/>
    </row>
    <row r="8049" spans="4:4">
      <c r="D8049"/>
    </row>
    <row r="8050" spans="4:4">
      <c r="D8050"/>
    </row>
    <row r="8051" spans="4:4">
      <c r="D8051"/>
    </row>
    <row r="8052" spans="4:4">
      <c r="D8052"/>
    </row>
    <row r="8053" spans="4:4">
      <c r="D8053"/>
    </row>
    <row r="8054" spans="4:4">
      <c r="D8054"/>
    </row>
    <row r="8055" spans="4:4">
      <c r="D8055"/>
    </row>
    <row r="8056" spans="4:4">
      <c r="D8056"/>
    </row>
    <row r="8057" spans="4:4">
      <c r="D8057"/>
    </row>
    <row r="8058" spans="4:4">
      <c r="D8058"/>
    </row>
    <row r="8059" spans="4:4">
      <c r="D8059"/>
    </row>
    <row r="8060" spans="4:4">
      <c r="D8060"/>
    </row>
    <row r="8061" spans="4:4">
      <c r="D8061"/>
    </row>
    <row r="8062" spans="4:4">
      <c r="D8062"/>
    </row>
    <row r="8063" spans="4:4">
      <c r="D8063"/>
    </row>
    <row r="8064" spans="4:4">
      <c r="D8064"/>
    </row>
    <row r="8065" spans="4:4">
      <c r="D8065"/>
    </row>
    <row r="8066" spans="4:4">
      <c r="D8066"/>
    </row>
    <row r="8067" spans="4:4">
      <c r="D8067"/>
    </row>
    <row r="8068" spans="4:4">
      <c r="D8068"/>
    </row>
    <row r="8069" spans="4:4">
      <c r="D8069"/>
    </row>
    <row r="8070" spans="4:4">
      <c r="D8070"/>
    </row>
    <row r="8071" spans="4:4">
      <c r="D8071"/>
    </row>
    <row r="8072" spans="4:4">
      <c r="D8072"/>
    </row>
    <row r="8073" spans="4:4">
      <c r="D8073"/>
    </row>
    <row r="8074" spans="4:4">
      <c r="D8074"/>
    </row>
    <row r="8075" spans="4:4">
      <c r="D8075"/>
    </row>
    <row r="8076" spans="4:4">
      <c r="D8076"/>
    </row>
    <row r="8077" spans="4:4">
      <c r="D8077"/>
    </row>
    <row r="8078" spans="4:4">
      <c r="D8078"/>
    </row>
    <row r="8079" spans="4:4">
      <c r="D8079"/>
    </row>
    <row r="8080" spans="4:4">
      <c r="D8080"/>
    </row>
    <row r="8081" spans="4:4">
      <c r="D8081"/>
    </row>
    <row r="8082" spans="4:4">
      <c r="D8082"/>
    </row>
    <row r="8083" spans="4:4">
      <c r="D8083"/>
    </row>
    <row r="8084" spans="4:4">
      <c r="D8084"/>
    </row>
    <row r="8085" spans="4:4">
      <c r="D8085"/>
    </row>
    <row r="8086" spans="4:4">
      <c r="D8086"/>
    </row>
    <row r="8087" spans="4:4">
      <c r="D8087"/>
    </row>
    <row r="8088" spans="4:4">
      <c r="D8088"/>
    </row>
    <row r="8089" spans="4:4">
      <c r="D8089"/>
    </row>
    <row r="8090" spans="4:4">
      <c r="D8090"/>
    </row>
    <row r="8091" spans="4:4">
      <c r="D8091"/>
    </row>
    <row r="8092" spans="4:4">
      <c r="D8092"/>
    </row>
    <row r="8093" spans="4:4">
      <c r="D8093"/>
    </row>
    <row r="8094" spans="4:4">
      <c r="D8094"/>
    </row>
    <row r="8095" spans="4:4">
      <c r="D8095"/>
    </row>
    <row r="8096" spans="4:4">
      <c r="D8096"/>
    </row>
    <row r="8097" spans="4:4">
      <c r="D8097"/>
    </row>
    <row r="8098" spans="4:4">
      <c r="D8098"/>
    </row>
    <row r="8099" spans="4:4">
      <c r="D8099"/>
    </row>
    <row r="8100" spans="4:4">
      <c r="D8100"/>
    </row>
    <row r="8101" spans="4:4">
      <c r="D8101"/>
    </row>
    <row r="8102" spans="4:4">
      <c r="D8102"/>
    </row>
    <row r="8103" spans="4:4">
      <c r="D8103"/>
    </row>
    <row r="8104" spans="4:4">
      <c r="D8104"/>
    </row>
    <row r="8105" spans="4:4">
      <c r="D8105"/>
    </row>
    <row r="8106" spans="4:4">
      <c r="D8106"/>
    </row>
    <row r="8107" spans="4:4">
      <c r="D8107"/>
    </row>
    <row r="8108" spans="4:4">
      <c r="D8108"/>
    </row>
    <row r="8109" spans="4:4">
      <c r="D8109"/>
    </row>
    <row r="8110" spans="4:4">
      <c r="D8110"/>
    </row>
    <row r="8111" spans="4:4">
      <c r="D8111"/>
    </row>
    <row r="8112" spans="4:4">
      <c r="D8112"/>
    </row>
    <row r="8113" spans="4:4">
      <c r="D8113"/>
    </row>
    <row r="8114" spans="4:4">
      <c r="D8114"/>
    </row>
    <row r="8115" spans="4:4">
      <c r="D8115"/>
    </row>
    <row r="8116" spans="4:4">
      <c r="D8116"/>
    </row>
    <row r="8117" spans="4:4">
      <c r="D8117"/>
    </row>
    <row r="8118" spans="4:4">
      <c r="D8118"/>
    </row>
    <row r="8119" spans="4:4">
      <c r="D8119"/>
    </row>
    <row r="8120" spans="4:4">
      <c r="D8120"/>
    </row>
    <row r="8121" spans="4:4">
      <c r="D8121"/>
    </row>
    <row r="8122" spans="4:4">
      <c r="D8122"/>
    </row>
    <row r="8123" spans="4:4">
      <c r="D8123"/>
    </row>
    <row r="8124" spans="4:4">
      <c r="D8124"/>
    </row>
    <row r="8125" spans="4:4">
      <c r="D8125"/>
    </row>
    <row r="8126" spans="4:4">
      <c r="D8126"/>
    </row>
    <row r="8127" spans="4:4">
      <c r="D8127"/>
    </row>
    <row r="8128" spans="4:4">
      <c r="D8128"/>
    </row>
    <row r="8129" spans="4:4">
      <c r="D8129"/>
    </row>
    <row r="8130" spans="4:4">
      <c r="D8130"/>
    </row>
    <row r="8131" spans="4:4">
      <c r="D8131"/>
    </row>
    <row r="8132" spans="4:4">
      <c r="D8132"/>
    </row>
    <row r="8133" spans="4:4">
      <c r="D8133"/>
    </row>
    <row r="8134" spans="4:4">
      <c r="D8134"/>
    </row>
    <row r="8135" spans="4:4">
      <c r="D8135"/>
    </row>
    <row r="8136" spans="4:4">
      <c r="D8136"/>
    </row>
    <row r="8137" spans="4:4">
      <c r="D8137"/>
    </row>
    <row r="8138" spans="4:4">
      <c r="D8138"/>
    </row>
    <row r="8139" spans="4:4">
      <c r="D8139"/>
    </row>
    <row r="8140" spans="4:4">
      <c r="D8140"/>
    </row>
    <row r="8141" spans="4:4">
      <c r="D8141"/>
    </row>
    <row r="8142" spans="4:4">
      <c r="D8142"/>
    </row>
    <row r="8143" spans="4:4">
      <c r="D8143"/>
    </row>
    <row r="8144" spans="4:4">
      <c r="D8144"/>
    </row>
    <row r="8145" spans="4:4">
      <c r="D8145"/>
    </row>
    <row r="8146" spans="4:4">
      <c r="D8146"/>
    </row>
    <row r="8147" spans="4:4">
      <c r="D8147"/>
    </row>
    <row r="8148" spans="4:4">
      <c r="D8148"/>
    </row>
    <row r="8149" spans="4:4">
      <c r="D8149"/>
    </row>
    <row r="8150" spans="4:4">
      <c r="D8150"/>
    </row>
    <row r="8151" spans="4:4">
      <c r="D8151"/>
    </row>
    <row r="8152" spans="4:4">
      <c r="D8152"/>
    </row>
    <row r="8153" spans="4:4">
      <c r="D8153"/>
    </row>
    <row r="8154" spans="4:4">
      <c r="D8154"/>
    </row>
    <row r="8155" spans="4:4">
      <c r="D8155"/>
    </row>
    <row r="8156" spans="4:4">
      <c r="D8156"/>
    </row>
    <row r="8157" spans="4:4">
      <c r="D8157"/>
    </row>
    <row r="8158" spans="4:4">
      <c r="D8158"/>
    </row>
    <row r="8159" spans="4:4">
      <c r="D8159"/>
    </row>
    <row r="8160" spans="4:4">
      <c r="D8160"/>
    </row>
    <row r="8161" spans="4:4">
      <c r="D8161"/>
    </row>
    <row r="8162" spans="4:4">
      <c r="D8162"/>
    </row>
    <row r="8163" spans="4:4">
      <c r="D8163"/>
    </row>
    <row r="8164" spans="4:4">
      <c r="D8164"/>
    </row>
    <row r="8165" spans="4:4">
      <c r="D8165"/>
    </row>
    <row r="8166" spans="4:4">
      <c r="D8166"/>
    </row>
    <row r="8167" spans="4:4">
      <c r="D8167"/>
    </row>
    <row r="8168" spans="4:4">
      <c r="D8168"/>
    </row>
    <row r="8169" spans="4:4">
      <c r="D8169"/>
    </row>
    <row r="8170" spans="4:4">
      <c r="D8170"/>
    </row>
    <row r="8171" spans="4:4">
      <c r="D8171"/>
    </row>
    <row r="8172" spans="4:4">
      <c r="D8172"/>
    </row>
    <row r="8173" spans="4:4">
      <c r="D8173"/>
    </row>
    <row r="8174" spans="4:4">
      <c r="D8174"/>
    </row>
    <row r="8175" spans="4:4">
      <c r="D8175"/>
    </row>
    <row r="8176" spans="4:4">
      <c r="D8176"/>
    </row>
    <row r="8177" spans="4:4">
      <c r="D8177"/>
    </row>
    <row r="8178" spans="4:4">
      <c r="D8178"/>
    </row>
    <row r="8179" spans="4:4">
      <c r="D8179"/>
    </row>
    <row r="8180" spans="4:4">
      <c r="D8180"/>
    </row>
    <row r="8181" spans="4:4">
      <c r="D8181"/>
    </row>
    <row r="8182" spans="4:4">
      <c r="D8182"/>
    </row>
    <row r="8183" spans="4:4">
      <c r="D8183"/>
    </row>
    <row r="8184" spans="4:4">
      <c r="D8184"/>
    </row>
    <row r="8185" spans="4:4">
      <c r="D8185"/>
    </row>
    <row r="8186" spans="4:4">
      <c r="D8186"/>
    </row>
    <row r="8187" spans="4:4">
      <c r="D8187"/>
    </row>
    <row r="8188" spans="4:4">
      <c r="D8188"/>
    </row>
    <row r="8189" spans="4:4">
      <c r="D8189"/>
    </row>
    <row r="8190" spans="4:4">
      <c r="D8190"/>
    </row>
    <row r="8191" spans="4:4">
      <c r="D8191"/>
    </row>
    <row r="8192" spans="4:4">
      <c r="D8192"/>
    </row>
    <row r="8193" spans="4:4">
      <c r="D8193"/>
    </row>
    <row r="8194" spans="4:4">
      <c r="D8194"/>
    </row>
    <row r="8195" spans="4:4">
      <c r="D8195"/>
    </row>
    <row r="8196" spans="4:4">
      <c r="D8196"/>
    </row>
    <row r="8197" spans="4:4">
      <c r="D8197"/>
    </row>
    <row r="8198" spans="4:4">
      <c r="D8198"/>
    </row>
    <row r="8199" spans="4:4">
      <c r="D8199"/>
    </row>
    <row r="8200" spans="4:4">
      <c r="D8200"/>
    </row>
    <row r="8201" spans="4:4">
      <c r="D8201"/>
    </row>
    <row r="8202" spans="4:4">
      <c r="D8202"/>
    </row>
    <row r="8203" spans="4:4">
      <c r="D8203"/>
    </row>
    <row r="8204" spans="4:4">
      <c r="D8204"/>
    </row>
    <row r="8205" spans="4:4">
      <c r="D8205"/>
    </row>
    <row r="8206" spans="4:4">
      <c r="D8206"/>
    </row>
    <row r="8207" spans="4:4">
      <c r="D8207"/>
    </row>
    <row r="8208" spans="4:4">
      <c r="D8208"/>
    </row>
    <row r="8209" spans="4:4">
      <c r="D8209"/>
    </row>
    <row r="8210" spans="4:4">
      <c r="D8210"/>
    </row>
    <row r="8211" spans="4:4">
      <c r="D8211"/>
    </row>
    <row r="8212" spans="4:4">
      <c r="D8212"/>
    </row>
    <row r="8213" spans="4:4">
      <c r="D8213"/>
    </row>
    <row r="8214" spans="4:4">
      <c r="D8214"/>
    </row>
    <row r="8215" spans="4:4">
      <c r="D8215"/>
    </row>
    <row r="8216" spans="4:4">
      <c r="D8216"/>
    </row>
    <row r="8217" spans="4:4">
      <c r="D8217"/>
    </row>
    <row r="8218" spans="4:4">
      <c r="D8218"/>
    </row>
    <row r="8219" spans="4:4">
      <c r="D8219"/>
    </row>
    <row r="8220" spans="4:4">
      <c r="D8220"/>
    </row>
    <row r="8221" spans="4:4">
      <c r="D8221"/>
    </row>
    <row r="8222" spans="4:4">
      <c r="D8222"/>
    </row>
    <row r="8223" spans="4:4">
      <c r="D8223"/>
    </row>
    <row r="8224" spans="4:4">
      <c r="D8224"/>
    </row>
    <row r="8225" spans="4:4">
      <c r="D8225"/>
    </row>
    <row r="8226" spans="4:4">
      <c r="D8226"/>
    </row>
    <row r="8227" spans="4:4">
      <c r="D8227"/>
    </row>
    <row r="8228" spans="4:4">
      <c r="D8228"/>
    </row>
    <row r="8229" spans="4:4">
      <c r="D8229"/>
    </row>
    <row r="8230" spans="4:4">
      <c r="D8230"/>
    </row>
    <row r="8231" spans="4:4">
      <c r="D8231"/>
    </row>
    <row r="8232" spans="4:4">
      <c r="D8232"/>
    </row>
    <row r="8233" spans="4:4">
      <c r="D8233"/>
    </row>
    <row r="8234" spans="4:4">
      <c r="D8234"/>
    </row>
    <row r="8235" spans="4:4">
      <c r="D8235"/>
    </row>
    <row r="8236" spans="4:4">
      <c r="D8236"/>
    </row>
    <row r="8237" spans="4:4">
      <c r="D8237"/>
    </row>
    <row r="8238" spans="4:4">
      <c r="D8238"/>
    </row>
    <row r="8239" spans="4:4">
      <c r="D8239"/>
    </row>
    <row r="8240" spans="4:4">
      <c r="D8240"/>
    </row>
    <row r="8241" spans="4:4">
      <c r="D8241"/>
    </row>
    <row r="8242" spans="4:4">
      <c r="D8242"/>
    </row>
    <row r="8243" spans="4:4">
      <c r="D8243"/>
    </row>
    <row r="8244" spans="4:4">
      <c r="D8244"/>
    </row>
    <row r="8245" spans="4:4">
      <c r="D8245"/>
    </row>
    <row r="8246" spans="4:4">
      <c r="D8246"/>
    </row>
    <row r="8247" spans="4:4">
      <c r="D8247"/>
    </row>
    <row r="8248" spans="4:4">
      <c r="D8248"/>
    </row>
    <row r="8249" spans="4:4">
      <c r="D8249"/>
    </row>
    <row r="8250" spans="4:4">
      <c r="D8250"/>
    </row>
    <row r="8251" spans="4:4">
      <c r="D8251"/>
    </row>
    <row r="8252" spans="4:4">
      <c r="D8252"/>
    </row>
    <row r="8253" spans="4:4">
      <c r="D8253"/>
    </row>
    <row r="8254" spans="4:4">
      <c r="D8254"/>
    </row>
    <row r="8255" spans="4:4">
      <c r="D8255"/>
    </row>
    <row r="8256" spans="4:4">
      <c r="D8256"/>
    </row>
    <row r="8257" spans="4:4">
      <c r="D8257"/>
    </row>
    <row r="8258" spans="4:4">
      <c r="D8258"/>
    </row>
    <row r="8259" spans="4:4">
      <c r="D8259"/>
    </row>
    <row r="8260" spans="4:4">
      <c r="D8260"/>
    </row>
    <row r="8261" spans="4:4">
      <c r="D8261"/>
    </row>
    <row r="8262" spans="4:4">
      <c r="D8262"/>
    </row>
    <row r="8263" spans="4:4">
      <c r="D8263"/>
    </row>
    <row r="8264" spans="4:4">
      <c r="D8264"/>
    </row>
    <row r="8265" spans="4:4">
      <c r="D8265"/>
    </row>
    <row r="8266" spans="4:4">
      <c r="D8266"/>
    </row>
    <row r="8267" spans="4:4">
      <c r="D8267"/>
    </row>
    <row r="8268" spans="4:4">
      <c r="D8268"/>
    </row>
    <row r="8269" spans="4:4">
      <c r="D8269"/>
    </row>
    <row r="8270" spans="4:4">
      <c r="D8270"/>
    </row>
    <row r="8271" spans="4:4">
      <c r="D8271"/>
    </row>
    <row r="8272" spans="4:4">
      <c r="D8272"/>
    </row>
    <row r="8273" spans="4:4">
      <c r="D8273"/>
    </row>
    <row r="8274" spans="4:4">
      <c r="D8274"/>
    </row>
    <row r="8275" spans="4:4">
      <c r="D8275"/>
    </row>
    <row r="8276" spans="4:4">
      <c r="D8276"/>
    </row>
    <row r="8277" spans="4:4">
      <c r="D8277"/>
    </row>
    <row r="8278" spans="4:4">
      <c r="D8278"/>
    </row>
    <row r="8279" spans="4:4">
      <c r="D8279"/>
    </row>
    <row r="8280" spans="4:4">
      <c r="D8280"/>
    </row>
    <row r="8281" spans="4:4">
      <c r="D8281"/>
    </row>
    <row r="8282" spans="4:4">
      <c r="D8282"/>
    </row>
    <row r="8283" spans="4:4">
      <c r="D8283"/>
    </row>
    <row r="8284" spans="4:4">
      <c r="D8284"/>
    </row>
    <row r="8285" spans="4:4">
      <c r="D8285"/>
    </row>
    <row r="8286" spans="4:4">
      <c r="D8286"/>
    </row>
    <row r="8287" spans="4:4">
      <c r="D8287"/>
    </row>
    <row r="8288" spans="4:4">
      <c r="D8288"/>
    </row>
    <row r="8289" spans="4:4">
      <c r="D8289"/>
    </row>
    <row r="8290" spans="4:4">
      <c r="D8290"/>
    </row>
    <row r="8291" spans="4:4">
      <c r="D8291"/>
    </row>
    <row r="8292" spans="4:4">
      <c r="D8292"/>
    </row>
    <row r="8293" spans="4:4">
      <c r="D8293"/>
    </row>
    <row r="8294" spans="4:4">
      <c r="D8294"/>
    </row>
    <row r="8295" spans="4:4">
      <c r="D8295"/>
    </row>
    <row r="8296" spans="4:4">
      <c r="D8296"/>
    </row>
    <row r="8297" spans="4:4">
      <c r="D8297"/>
    </row>
    <row r="8298" spans="4:4">
      <c r="D8298"/>
    </row>
    <row r="8299" spans="4:4">
      <c r="D8299"/>
    </row>
    <row r="8300" spans="4:4">
      <c r="D8300"/>
    </row>
    <row r="8301" spans="4:4">
      <c r="D8301"/>
    </row>
    <row r="8302" spans="4:4">
      <c r="D8302"/>
    </row>
    <row r="8303" spans="4:4">
      <c r="D8303"/>
    </row>
    <row r="8304" spans="4:4">
      <c r="D8304"/>
    </row>
    <row r="8305" spans="4:4">
      <c r="D8305"/>
    </row>
    <row r="8306" spans="4:4">
      <c r="D8306"/>
    </row>
    <row r="8307" spans="4:4">
      <c r="D8307"/>
    </row>
    <row r="8308" spans="4:4">
      <c r="D8308"/>
    </row>
    <row r="8309" spans="4:4">
      <c r="D8309"/>
    </row>
    <row r="8310" spans="4:4">
      <c r="D8310"/>
    </row>
    <row r="8311" spans="4:4">
      <c r="D8311"/>
    </row>
    <row r="8312" spans="4:4">
      <c r="D8312"/>
    </row>
    <row r="8313" spans="4:4">
      <c r="D8313"/>
    </row>
    <row r="8314" spans="4:4">
      <c r="D8314"/>
    </row>
    <row r="8315" spans="4:4">
      <c r="D8315"/>
    </row>
    <row r="8316" spans="4:4">
      <c r="D8316"/>
    </row>
    <row r="8317" spans="4:4">
      <c r="D8317"/>
    </row>
    <row r="8318" spans="4:4">
      <c r="D8318"/>
    </row>
    <row r="8319" spans="4:4">
      <c r="D8319"/>
    </row>
    <row r="8320" spans="4:4">
      <c r="D8320"/>
    </row>
    <row r="8321" spans="4:4">
      <c r="D8321"/>
    </row>
    <row r="8322" spans="4:4">
      <c r="D8322"/>
    </row>
    <row r="8323" spans="4:4">
      <c r="D8323"/>
    </row>
  </sheetData>
  <autoFilter ref="A1:G101" xr:uid="{FB9178BF-7EAD-4B95-8214-AA42A24F5821}"/>
  <pageMargins left="0.7" right="0.7" top="0.75" bottom="0.75" header="0.3" footer="0.3"/>
  <pageSetup scale="63"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22E17-CF4D-453B-AFC3-BE11AE9ACE97}">
  <dimension ref="A1:G1902"/>
  <sheetViews>
    <sheetView zoomScale="70" zoomScaleNormal="70" workbookViewId="0">
      <pane xSplit="4" ySplit="2" topLeftCell="E1800" activePane="bottomRight" state="frozen"/>
      <selection pane="topRight" activeCell="F1" sqref="F1"/>
      <selection pane="bottomLeft" activeCell="A3" sqref="A3"/>
      <selection pane="bottomRight" activeCell="B1899" sqref="B1899"/>
    </sheetView>
  </sheetViews>
  <sheetFormatPr defaultColWidth="9" defaultRowHeight="14.5"/>
  <cols>
    <col min="1" max="1" width="10.54296875" style="138" customWidth="1"/>
    <col min="2" max="2" width="10.26953125" customWidth="1"/>
    <col min="3" max="3" width="21.453125" customWidth="1"/>
    <col min="4" max="4" width="18.1796875" style="141" customWidth="1"/>
    <col min="5" max="5" width="17.453125" style="65" customWidth="1"/>
    <col min="6" max="6" width="11.1796875" customWidth="1"/>
    <col min="7" max="7" width="31.26953125" customWidth="1"/>
  </cols>
  <sheetData>
    <row r="1" spans="1:7" s="56" customFormat="1">
      <c r="A1" s="154" t="s">
        <v>1354</v>
      </c>
      <c r="B1" s="54"/>
      <c r="C1" s="54"/>
      <c r="D1" s="139"/>
      <c r="E1" s="54"/>
      <c r="F1" s="54"/>
      <c r="G1" s="55"/>
    </row>
    <row r="2" spans="1:7" s="57" customFormat="1" ht="26.5" customHeight="1">
      <c r="A2" s="155" t="s">
        <v>831</v>
      </c>
      <c r="B2" s="57" t="s">
        <v>832</v>
      </c>
      <c r="C2" s="58" t="s">
        <v>1355</v>
      </c>
      <c r="D2" s="140" t="s">
        <v>833</v>
      </c>
      <c r="E2" s="57" t="s">
        <v>1061</v>
      </c>
      <c r="F2" s="57" t="s">
        <v>834</v>
      </c>
      <c r="G2" s="57" t="s">
        <v>835</v>
      </c>
    </row>
    <row r="3" spans="1:7" s="134" customFormat="1" ht="15">
      <c r="A3" s="16">
        <v>2010</v>
      </c>
      <c r="B3">
        <v>1</v>
      </c>
      <c r="C3" s="5" t="s">
        <v>805</v>
      </c>
      <c r="D3" s="143" t="s">
        <v>527</v>
      </c>
      <c r="E3" s="62">
        <v>301.86708937507058</v>
      </c>
      <c r="F3" s="5" t="s">
        <v>5</v>
      </c>
      <c r="G3" s="5" t="s">
        <v>64</v>
      </c>
    </row>
    <row r="4" spans="1:7" s="134" customFormat="1" ht="15">
      <c r="A4" s="16">
        <v>2010</v>
      </c>
      <c r="B4">
        <v>2</v>
      </c>
      <c r="C4" s="5" t="s">
        <v>28</v>
      </c>
      <c r="D4" s="143" t="s">
        <v>518</v>
      </c>
      <c r="E4" s="62">
        <v>232.45143756458751</v>
      </c>
      <c r="F4" s="5" t="s">
        <v>5</v>
      </c>
      <c r="G4" s="5" t="s">
        <v>31</v>
      </c>
    </row>
    <row r="5" spans="1:7" s="134" customFormat="1" ht="15">
      <c r="A5" s="16">
        <v>2010</v>
      </c>
      <c r="B5">
        <v>3</v>
      </c>
      <c r="C5" s="5" t="s">
        <v>68</v>
      </c>
      <c r="D5" s="143" t="s">
        <v>529</v>
      </c>
      <c r="E5" s="62">
        <v>199.2988966987713</v>
      </c>
      <c r="F5" s="5" t="s">
        <v>5</v>
      </c>
      <c r="G5" s="5" t="s">
        <v>71</v>
      </c>
    </row>
    <row r="6" spans="1:7" s="134" customFormat="1" ht="15">
      <c r="A6" s="16">
        <v>2010</v>
      </c>
      <c r="B6">
        <v>4</v>
      </c>
      <c r="C6" s="5" t="s">
        <v>38</v>
      </c>
      <c r="D6" s="143" t="s">
        <v>522</v>
      </c>
      <c r="E6" s="62">
        <v>199.04725827790321</v>
      </c>
      <c r="F6" s="5" t="s">
        <v>5</v>
      </c>
      <c r="G6" s="5" t="s">
        <v>31</v>
      </c>
    </row>
    <row r="7" spans="1:7" s="134" customFormat="1" ht="15">
      <c r="A7" s="16">
        <v>2010</v>
      </c>
      <c r="B7">
        <v>5</v>
      </c>
      <c r="C7" s="5" t="s">
        <v>65</v>
      </c>
      <c r="D7" s="143" t="s">
        <v>528</v>
      </c>
      <c r="E7" s="62">
        <v>139.41263580419911</v>
      </c>
      <c r="F7" s="5" t="s">
        <v>5</v>
      </c>
      <c r="G7" s="5" t="s">
        <v>31</v>
      </c>
    </row>
    <row r="8" spans="1:7" s="134" customFormat="1" ht="15">
      <c r="A8" s="16">
        <v>2010</v>
      </c>
      <c r="B8">
        <v>6</v>
      </c>
      <c r="C8" s="5" t="s">
        <v>58</v>
      </c>
      <c r="D8" s="143" t="s">
        <v>523</v>
      </c>
      <c r="E8" s="62">
        <v>127.749427206178</v>
      </c>
      <c r="F8" s="5" t="s">
        <v>5</v>
      </c>
      <c r="G8" s="5" t="s">
        <v>31</v>
      </c>
    </row>
    <row r="9" spans="1:7" s="134" customFormat="1" ht="15">
      <c r="A9" s="16">
        <v>2010</v>
      </c>
      <c r="B9">
        <v>7</v>
      </c>
      <c r="C9" s="5" t="s">
        <v>811</v>
      </c>
      <c r="D9" s="143" t="s">
        <v>564</v>
      </c>
      <c r="E9" s="62">
        <v>105.97620427210811</v>
      </c>
      <c r="F9" s="5" t="s">
        <v>5</v>
      </c>
      <c r="G9" s="5" t="s">
        <v>64</v>
      </c>
    </row>
    <row r="10" spans="1:7" s="134" customFormat="1" ht="15">
      <c r="A10" s="16">
        <v>2010</v>
      </c>
      <c r="B10">
        <v>8</v>
      </c>
      <c r="C10" s="5" t="s">
        <v>112</v>
      </c>
      <c r="D10" s="143" t="s">
        <v>536</v>
      </c>
      <c r="E10" s="62">
        <v>101.1381391642396</v>
      </c>
      <c r="F10" s="5" t="s">
        <v>5</v>
      </c>
      <c r="G10" s="5" t="s">
        <v>64</v>
      </c>
    </row>
    <row r="11" spans="1:7" s="134" customFormat="1" ht="15">
      <c r="A11" s="16">
        <v>2010</v>
      </c>
      <c r="B11">
        <v>9</v>
      </c>
      <c r="C11" s="5" t="s">
        <v>75</v>
      </c>
      <c r="D11" s="143" t="s">
        <v>531</v>
      </c>
      <c r="E11" s="62">
        <v>97.328826401212879</v>
      </c>
      <c r="F11" s="5" t="s">
        <v>5</v>
      </c>
      <c r="G11" s="5" t="s">
        <v>48</v>
      </c>
    </row>
    <row r="12" spans="1:7" s="134" customFormat="1" ht="15">
      <c r="A12" s="16">
        <v>2010</v>
      </c>
      <c r="B12">
        <v>10</v>
      </c>
      <c r="C12" s="5" t="s">
        <v>807</v>
      </c>
      <c r="D12" s="143" t="s">
        <v>543</v>
      </c>
      <c r="E12" s="62">
        <v>75.765368681547557</v>
      </c>
      <c r="F12" s="5" t="s">
        <v>5</v>
      </c>
      <c r="G12" s="5" t="s">
        <v>127</v>
      </c>
    </row>
    <row r="13" spans="1:7" s="134" customFormat="1" ht="15">
      <c r="A13" s="16">
        <v>2010</v>
      </c>
      <c r="B13">
        <v>11</v>
      </c>
      <c r="C13" s="5" t="s">
        <v>45</v>
      </c>
      <c r="D13" s="143" t="s">
        <v>524</v>
      </c>
      <c r="E13" s="62">
        <v>72.496432932806343</v>
      </c>
      <c r="F13" s="5" t="s">
        <v>7</v>
      </c>
      <c r="G13" s="5" t="s">
        <v>48</v>
      </c>
    </row>
    <row r="14" spans="1:7" s="134" customFormat="1" ht="15">
      <c r="A14" s="16">
        <v>2010</v>
      </c>
      <c r="B14">
        <v>12</v>
      </c>
      <c r="C14" s="5" t="s">
        <v>164</v>
      </c>
      <c r="D14" s="143" t="s">
        <v>562</v>
      </c>
      <c r="E14" s="62">
        <v>51.289520229153148</v>
      </c>
      <c r="F14" s="5" t="s">
        <v>6</v>
      </c>
      <c r="G14" s="5" t="s">
        <v>31</v>
      </c>
    </row>
    <row r="15" spans="1:7" s="134" customFormat="1" ht="15">
      <c r="A15" s="16">
        <v>2010</v>
      </c>
      <c r="B15">
        <v>13</v>
      </c>
      <c r="C15" s="5" t="s">
        <v>35</v>
      </c>
      <c r="D15" s="143" t="s">
        <v>520</v>
      </c>
      <c r="E15" s="62">
        <v>44.02879960903028</v>
      </c>
      <c r="F15" s="5" t="s">
        <v>6</v>
      </c>
      <c r="G15" s="5" t="s">
        <v>31</v>
      </c>
    </row>
    <row r="16" spans="1:7" s="134" customFormat="1" ht="15">
      <c r="A16" s="16">
        <v>2010</v>
      </c>
      <c r="B16">
        <v>14</v>
      </c>
      <c r="C16" s="5" t="s">
        <v>316</v>
      </c>
      <c r="D16" s="143" t="s">
        <v>551</v>
      </c>
      <c r="E16" s="62">
        <v>42.37950969012158</v>
      </c>
      <c r="F16" s="5" t="s">
        <v>5</v>
      </c>
      <c r="G16" s="5" t="s">
        <v>71</v>
      </c>
    </row>
    <row r="17" spans="1:7" s="134" customFormat="1" ht="15">
      <c r="A17" s="16">
        <v>2010</v>
      </c>
      <c r="B17">
        <v>15</v>
      </c>
      <c r="C17" s="5" t="s">
        <v>17</v>
      </c>
      <c r="D17" s="143" t="s">
        <v>515</v>
      </c>
      <c r="E17" s="62">
        <v>39.89126235979414</v>
      </c>
      <c r="F17" s="5" t="s">
        <v>7</v>
      </c>
      <c r="G17" s="5" t="s">
        <v>20</v>
      </c>
    </row>
    <row r="18" spans="1:7" s="134" customFormat="1" ht="15">
      <c r="A18" s="16">
        <v>2010</v>
      </c>
      <c r="B18">
        <v>16</v>
      </c>
      <c r="C18" s="5" t="s">
        <v>869</v>
      </c>
      <c r="D18" s="143" t="s">
        <v>1102</v>
      </c>
      <c r="E18" s="62">
        <v>33.710055681451273</v>
      </c>
      <c r="F18" s="5" t="s">
        <v>5</v>
      </c>
      <c r="G18" s="5" t="s">
        <v>71</v>
      </c>
    </row>
    <row r="19" spans="1:7" s="134" customFormat="1" ht="15">
      <c r="A19" s="16">
        <v>2010</v>
      </c>
      <c r="B19">
        <v>17</v>
      </c>
      <c r="C19" s="5" t="s">
        <v>121</v>
      </c>
      <c r="D19" s="143" t="s">
        <v>555</v>
      </c>
      <c r="E19" s="62">
        <v>33.624242774000002</v>
      </c>
      <c r="F19" s="5" t="s">
        <v>7</v>
      </c>
      <c r="G19" s="5" t="s">
        <v>20</v>
      </c>
    </row>
    <row r="20" spans="1:7" s="134" customFormat="1" ht="15">
      <c r="A20" s="16">
        <v>2010</v>
      </c>
      <c r="B20">
        <v>18</v>
      </c>
      <c r="C20" s="5" t="s">
        <v>228</v>
      </c>
      <c r="D20" s="143" t="s">
        <v>580</v>
      </c>
      <c r="E20" s="62">
        <v>31.338664097528191</v>
      </c>
      <c r="F20" s="5" t="s">
        <v>6</v>
      </c>
      <c r="G20" s="5" t="s">
        <v>48</v>
      </c>
    </row>
    <row r="21" spans="1:7" s="134" customFormat="1" ht="15">
      <c r="A21" s="16">
        <v>2010</v>
      </c>
      <c r="B21">
        <v>19</v>
      </c>
      <c r="C21" s="5" t="s">
        <v>273</v>
      </c>
      <c r="D21" s="143" t="s">
        <v>596</v>
      </c>
      <c r="E21" s="62">
        <v>27.896497791849999</v>
      </c>
      <c r="F21" s="5" t="s">
        <v>5</v>
      </c>
      <c r="G21" s="5" t="s">
        <v>31</v>
      </c>
    </row>
    <row r="22" spans="1:7" s="134" customFormat="1" ht="15">
      <c r="A22" s="16">
        <v>2010</v>
      </c>
      <c r="B22">
        <v>20</v>
      </c>
      <c r="C22" s="5" t="s">
        <v>209</v>
      </c>
      <c r="D22" s="143" t="s">
        <v>574</v>
      </c>
      <c r="E22" s="62">
        <v>26.84432805416975</v>
      </c>
      <c r="F22" s="5" t="s">
        <v>6</v>
      </c>
      <c r="G22" s="5" t="s">
        <v>31</v>
      </c>
    </row>
    <row r="23" spans="1:7" s="134" customFormat="1" ht="15">
      <c r="A23" s="16">
        <v>2010</v>
      </c>
      <c r="B23">
        <v>21</v>
      </c>
      <c r="C23" s="5" t="s">
        <v>24</v>
      </c>
      <c r="D23" s="143" t="s">
        <v>516</v>
      </c>
      <c r="E23" s="62">
        <v>26.210412067585729</v>
      </c>
      <c r="F23" s="5" t="s">
        <v>5</v>
      </c>
      <c r="G23" s="5" t="s">
        <v>27</v>
      </c>
    </row>
    <row r="24" spans="1:7" s="134" customFormat="1" ht="15">
      <c r="A24" s="16">
        <v>2010</v>
      </c>
      <c r="B24">
        <v>22</v>
      </c>
      <c r="C24" s="5" t="s">
        <v>680</v>
      </c>
      <c r="D24" s="143" t="s">
        <v>1090</v>
      </c>
      <c r="E24" s="62">
        <v>24.17771730563064</v>
      </c>
      <c r="F24" s="5" t="s">
        <v>5</v>
      </c>
      <c r="G24" s="5" t="s">
        <v>31</v>
      </c>
    </row>
    <row r="25" spans="1:7" s="134" customFormat="1" ht="15">
      <c r="A25" s="16">
        <v>2010</v>
      </c>
      <c r="B25">
        <v>23</v>
      </c>
      <c r="C25" s="5" t="s">
        <v>890</v>
      </c>
      <c r="D25" s="143" t="s">
        <v>1123</v>
      </c>
      <c r="E25" s="62">
        <v>22.146945235681219</v>
      </c>
      <c r="F25" s="5" t="s">
        <v>5</v>
      </c>
      <c r="G25" s="5" t="s">
        <v>176</v>
      </c>
    </row>
    <row r="26" spans="1:7" s="134" customFormat="1" ht="15">
      <c r="A26" s="16">
        <v>2010</v>
      </c>
      <c r="B26">
        <v>24</v>
      </c>
      <c r="C26" s="5" t="s">
        <v>140</v>
      </c>
      <c r="D26" s="143" t="s">
        <v>545</v>
      </c>
      <c r="E26" s="62">
        <v>21.761281297884551</v>
      </c>
      <c r="F26" s="5" t="s">
        <v>6</v>
      </c>
      <c r="G26" s="5" t="s">
        <v>31</v>
      </c>
    </row>
    <row r="27" spans="1:7" s="134" customFormat="1" ht="15">
      <c r="A27" s="16">
        <v>2010</v>
      </c>
      <c r="B27">
        <v>25</v>
      </c>
      <c r="C27" s="5" t="s">
        <v>947</v>
      </c>
      <c r="D27" s="143" t="s">
        <v>1182</v>
      </c>
      <c r="E27" s="62">
        <v>21.41328233010745</v>
      </c>
      <c r="F27" s="5" t="s">
        <v>5</v>
      </c>
      <c r="G27" s="5" t="s">
        <v>127</v>
      </c>
    </row>
    <row r="28" spans="1:7" s="134" customFormat="1" ht="15">
      <c r="A28" s="16">
        <v>2010</v>
      </c>
      <c r="B28">
        <v>26</v>
      </c>
      <c r="C28" s="5" t="s">
        <v>688</v>
      </c>
      <c r="D28" s="143" t="s">
        <v>1085</v>
      </c>
      <c r="E28" s="62">
        <v>20.647756041861431</v>
      </c>
      <c r="F28" s="5" t="s">
        <v>6</v>
      </c>
      <c r="G28" s="5" t="s">
        <v>31</v>
      </c>
    </row>
    <row r="29" spans="1:7" s="134" customFormat="1" ht="15">
      <c r="A29" s="16">
        <v>2010</v>
      </c>
      <c r="B29">
        <v>27</v>
      </c>
      <c r="C29" s="5" t="s">
        <v>225</v>
      </c>
      <c r="D29" s="143" t="s">
        <v>578</v>
      </c>
      <c r="E29" s="62">
        <v>20.4869238262159</v>
      </c>
      <c r="F29" s="5" t="s">
        <v>5</v>
      </c>
      <c r="G29" s="5" t="s">
        <v>44</v>
      </c>
    </row>
    <row r="30" spans="1:7" s="134" customFormat="1" ht="15">
      <c r="A30" s="16">
        <v>2010</v>
      </c>
      <c r="B30">
        <v>28</v>
      </c>
      <c r="C30" s="5" t="s">
        <v>901</v>
      </c>
      <c r="D30" s="143" t="s">
        <v>1135</v>
      </c>
      <c r="E30" s="62">
        <v>20.116328717664999</v>
      </c>
      <c r="F30" s="5" t="s">
        <v>6</v>
      </c>
      <c r="G30" s="5" t="s">
        <v>48</v>
      </c>
    </row>
    <row r="31" spans="1:7" s="134" customFormat="1" ht="15">
      <c r="A31" s="16">
        <v>2010</v>
      </c>
      <c r="B31">
        <v>29</v>
      </c>
      <c r="C31" s="5" t="s">
        <v>49</v>
      </c>
      <c r="D31" s="143" t="s">
        <v>525</v>
      </c>
      <c r="E31" s="62">
        <v>19.849053635767891</v>
      </c>
      <c r="F31" s="5" t="s">
        <v>5</v>
      </c>
      <c r="G31" s="5" t="s">
        <v>27</v>
      </c>
    </row>
    <row r="32" spans="1:7" s="134" customFormat="1" ht="15">
      <c r="A32" s="16">
        <v>2010</v>
      </c>
      <c r="B32">
        <v>30</v>
      </c>
      <c r="C32" s="5" t="s">
        <v>200</v>
      </c>
      <c r="D32" s="143" t="s">
        <v>560</v>
      </c>
      <c r="E32" s="62">
        <v>18.907149746478019</v>
      </c>
      <c r="F32" s="5" t="s">
        <v>6</v>
      </c>
      <c r="G32" s="5" t="s">
        <v>48</v>
      </c>
    </row>
    <row r="33" spans="1:7" s="134" customFormat="1" ht="15">
      <c r="A33" s="16">
        <v>2010</v>
      </c>
      <c r="B33">
        <v>31</v>
      </c>
      <c r="C33" s="5" t="s">
        <v>124</v>
      </c>
      <c r="D33" s="143" t="s">
        <v>533</v>
      </c>
      <c r="E33" s="62">
        <v>18.86013257432769</v>
      </c>
      <c r="F33" s="5" t="s">
        <v>5</v>
      </c>
      <c r="G33" s="5" t="s">
        <v>127</v>
      </c>
    </row>
    <row r="34" spans="1:7" s="134" customFormat="1" ht="15">
      <c r="A34" s="16">
        <v>2010</v>
      </c>
      <c r="B34">
        <v>32</v>
      </c>
      <c r="C34" s="5" t="s">
        <v>972</v>
      </c>
      <c r="D34" s="143" t="s">
        <v>1208</v>
      </c>
      <c r="E34" s="62">
        <v>18.709066433991129</v>
      </c>
      <c r="F34" s="5" t="s">
        <v>6</v>
      </c>
      <c r="G34" s="5" t="s">
        <v>234</v>
      </c>
    </row>
    <row r="35" spans="1:7" s="134" customFormat="1" ht="15">
      <c r="A35" s="16">
        <v>2010</v>
      </c>
      <c r="B35">
        <v>33</v>
      </c>
      <c r="C35" s="5" t="s">
        <v>693</v>
      </c>
      <c r="D35" s="143" t="s">
        <v>1209</v>
      </c>
      <c r="E35" s="62">
        <v>18.66502425898803</v>
      </c>
      <c r="F35" s="5" t="s">
        <v>5</v>
      </c>
      <c r="G35" s="5" t="s">
        <v>127</v>
      </c>
    </row>
    <row r="36" spans="1:7" s="134" customFormat="1" ht="15">
      <c r="A36" s="16">
        <v>2010</v>
      </c>
      <c r="B36">
        <v>34</v>
      </c>
      <c r="C36" s="5" t="s">
        <v>913</v>
      </c>
      <c r="D36" s="143" t="s">
        <v>1148</v>
      </c>
      <c r="E36" s="62">
        <v>18.261556245023211</v>
      </c>
      <c r="F36" s="5" t="s">
        <v>5</v>
      </c>
      <c r="G36" s="5" t="s">
        <v>234</v>
      </c>
    </row>
    <row r="37" spans="1:7" s="134" customFormat="1" ht="15">
      <c r="A37" s="16">
        <v>2010</v>
      </c>
      <c r="B37">
        <v>35</v>
      </c>
      <c r="C37" s="5" t="s">
        <v>892</v>
      </c>
      <c r="D37" s="143" t="s">
        <v>1126</v>
      </c>
      <c r="E37" s="62">
        <v>17.554518468241049</v>
      </c>
      <c r="F37" s="5" t="s">
        <v>5</v>
      </c>
      <c r="G37" s="5" t="s">
        <v>322</v>
      </c>
    </row>
    <row r="38" spans="1:7" s="134" customFormat="1" ht="15">
      <c r="A38" s="16">
        <v>2010</v>
      </c>
      <c r="B38">
        <v>36</v>
      </c>
      <c r="C38" s="5" t="s">
        <v>696</v>
      </c>
      <c r="D38" s="143" t="s">
        <v>1124</v>
      </c>
      <c r="E38" s="62">
        <v>16.896732040152809</v>
      </c>
      <c r="F38" s="5" t="s">
        <v>5</v>
      </c>
      <c r="G38" s="5" t="s">
        <v>234</v>
      </c>
    </row>
    <row r="39" spans="1:7" s="134" customFormat="1" ht="15">
      <c r="A39" s="16">
        <v>2010</v>
      </c>
      <c r="B39">
        <v>37</v>
      </c>
      <c r="C39" s="5" t="s">
        <v>231</v>
      </c>
      <c r="D39" s="143" t="s">
        <v>577</v>
      </c>
      <c r="E39" s="62">
        <v>16.771661411181551</v>
      </c>
      <c r="F39" s="5" t="s">
        <v>6</v>
      </c>
      <c r="G39" s="5" t="s">
        <v>234</v>
      </c>
    </row>
    <row r="40" spans="1:7" s="134" customFormat="1" ht="15">
      <c r="A40" s="16">
        <v>2010</v>
      </c>
      <c r="B40">
        <v>38</v>
      </c>
      <c r="C40" s="5" t="s">
        <v>235</v>
      </c>
      <c r="D40" s="143" t="s">
        <v>599</v>
      </c>
      <c r="E40" s="62">
        <v>16.5342296186661</v>
      </c>
      <c r="F40" s="5" t="s">
        <v>7</v>
      </c>
      <c r="G40" s="5" t="s">
        <v>44</v>
      </c>
    </row>
    <row r="41" spans="1:7" s="134" customFormat="1" ht="15">
      <c r="A41" s="16">
        <v>2010</v>
      </c>
      <c r="B41">
        <v>39</v>
      </c>
      <c r="C41" s="5" t="s">
        <v>871</v>
      </c>
      <c r="D41" s="143" t="s">
        <v>1104</v>
      </c>
      <c r="E41" s="62">
        <v>16.141095915085241</v>
      </c>
      <c r="F41" s="5" t="s">
        <v>5</v>
      </c>
      <c r="G41" s="5" t="s">
        <v>48</v>
      </c>
    </row>
    <row r="42" spans="1:7" s="134" customFormat="1" ht="15">
      <c r="A42" s="16">
        <v>2010</v>
      </c>
      <c r="B42">
        <v>40</v>
      </c>
      <c r="C42" s="5" t="s">
        <v>294</v>
      </c>
      <c r="D42" s="143" t="s">
        <v>592</v>
      </c>
      <c r="E42" s="62">
        <v>16.007578382967669</v>
      </c>
      <c r="F42" s="5" t="s">
        <v>6</v>
      </c>
      <c r="G42" s="5" t="s">
        <v>234</v>
      </c>
    </row>
    <row r="43" spans="1:7" s="134" customFormat="1" ht="15">
      <c r="A43" s="16">
        <v>2010</v>
      </c>
      <c r="B43">
        <v>41</v>
      </c>
      <c r="C43" s="5" t="s">
        <v>319</v>
      </c>
      <c r="D43" s="143" t="s">
        <v>590</v>
      </c>
      <c r="E43" s="62">
        <v>15.49217086686699</v>
      </c>
      <c r="F43" s="5" t="s">
        <v>5</v>
      </c>
      <c r="G43" s="5" t="s">
        <v>322</v>
      </c>
    </row>
    <row r="44" spans="1:7" s="134" customFormat="1" ht="15">
      <c r="A44" s="16">
        <v>2010</v>
      </c>
      <c r="B44">
        <v>42</v>
      </c>
      <c r="C44" s="5" t="s">
        <v>191</v>
      </c>
      <c r="D44" s="143" t="s">
        <v>575</v>
      </c>
      <c r="E44" s="62">
        <v>15.22037839551845</v>
      </c>
      <c r="F44" s="5" t="s">
        <v>6</v>
      </c>
      <c r="G44" s="5" t="s">
        <v>27</v>
      </c>
    </row>
    <row r="45" spans="1:7" s="134" customFormat="1" ht="15">
      <c r="A45" s="16">
        <v>2010</v>
      </c>
      <c r="B45">
        <v>43</v>
      </c>
      <c r="C45" s="5" t="s">
        <v>662</v>
      </c>
      <c r="D45" s="143" t="s">
        <v>1099</v>
      </c>
      <c r="E45" s="62">
        <v>15.120080325154071</v>
      </c>
      <c r="F45" s="5" t="s">
        <v>5</v>
      </c>
      <c r="G45" s="5" t="s">
        <v>221</v>
      </c>
    </row>
    <row r="46" spans="1:7" s="134" customFormat="1" ht="15">
      <c r="A46" s="16">
        <v>2010</v>
      </c>
      <c r="B46">
        <v>44</v>
      </c>
      <c r="C46" s="5" t="s">
        <v>952</v>
      </c>
      <c r="D46" s="143" t="s">
        <v>1187</v>
      </c>
      <c r="E46" s="62">
        <v>14.854423673206821</v>
      </c>
      <c r="F46" s="5" t="s">
        <v>5</v>
      </c>
      <c r="G46" s="5" t="s">
        <v>44</v>
      </c>
    </row>
    <row r="47" spans="1:7" s="134" customFormat="1" ht="15">
      <c r="A47" s="16">
        <v>2010</v>
      </c>
      <c r="B47">
        <v>45</v>
      </c>
      <c r="C47" s="5" t="s">
        <v>944</v>
      </c>
      <c r="D47" s="143" t="s">
        <v>1179</v>
      </c>
      <c r="E47" s="62">
        <v>14.737835304655571</v>
      </c>
      <c r="F47" s="5" t="s">
        <v>5</v>
      </c>
      <c r="G47" s="5" t="s">
        <v>64</v>
      </c>
    </row>
    <row r="48" spans="1:7" s="134" customFormat="1" ht="15">
      <c r="A48" s="16">
        <v>2010</v>
      </c>
      <c r="B48">
        <v>46</v>
      </c>
      <c r="C48" s="5" t="s">
        <v>923</v>
      </c>
      <c r="D48" s="143" t="s">
        <v>1158</v>
      </c>
      <c r="E48" s="62">
        <v>14.57285194235898</v>
      </c>
      <c r="F48" s="5" t="s">
        <v>5</v>
      </c>
      <c r="G48" s="5" t="s">
        <v>127</v>
      </c>
    </row>
    <row r="49" spans="1:7" s="134" customFormat="1" ht="15">
      <c r="A49" s="16">
        <v>2010</v>
      </c>
      <c r="B49">
        <v>47</v>
      </c>
      <c r="C49" s="5" t="s">
        <v>962</v>
      </c>
      <c r="D49" s="143" t="s">
        <v>1197</v>
      </c>
      <c r="E49" s="62">
        <v>14.239699999999999</v>
      </c>
      <c r="F49" s="5" t="s">
        <v>7</v>
      </c>
      <c r="G49" s="5" t="s">
        <v>27</v>
      </c>
    </row>
    <row r="50" spans="1:7" s="134" customFormat="1" ht="15">
      <c r="A50" s="16">
        <v>2010</v>
      </c>
      <c r="B50">
        <v>48</v>
      </c>
      <c r="C50" s="5" t="s">
        <v>881</v>
      </c>
      <c r="D50" s="143" t="s">
        <v>1114</v>
      </c>
      <c r="E50" s="62">
        <v>14.208020706184341</v>
      </c>
      <c r="F50" s="5" t="s">
        <v>5</v>
      </c>
      <c r="G50" s="5" t="s">
        <v>176</v>
      </c>
    </row>
    <row r="51" spans="1:7" s="134" customFormat="1" ht="15">
      <c r="A51" s="16">
        <v>2010</v>
      </c>
      <c r="B51">
        <v>49</v>
      </c>
      <c r="C51" s="5" t="s">
        <v>870</v>
      </c>
      <c r="D51" s="143" t="s">
        <v>1103</v>
      </c>
      <c r="E51" s="62">
        <v>13.848207726516369</v>
      </c>
      <c r="F51" s="5" t="s">
        <v>5</v>
      </c>
      <c r="G51" s="5" t="s">
        <v>44</v>
      </c>
    </row>
    <row r="52" spans="1:7" s="134" customFormat="1" ht="15">
      <c r="A52" s="16">
        <v>2010</v>
      </c>
      <c r="B52">
        <v>50</v>
      </c>
      <c r="C52" s="5" t="s">
        <v>900</v>
      </c>
      <c r="D52" s="143" t="s">
        <v>1134</v>
      </c>
      <c r="E52" s="62">
        <v>13.83882335672762</v>
      </c>
      <c r="F52" s="5" t="s">
        <v>7</v>
      </c>
      <c r="G52" s="5" t="s">
        <v>20</v>
      </c>
    </row>
    <row r="53" spans="1:7" s="134" customFormat="1" ht="15">
      <c r="A53" s="16">
        <v>2010</v>
      </c>
      <c r="B53">
        <v>51</v>
      </c>
      <c r="C53" s="5" t="s">
        <v>173</v>
      </c>
      <c r="D53" s="143" t="s">
        <v>566</v>
      </c>
      <c r="E53" s="62">
        <v>13.569939301149081</v>
      </c>
      <c r="F53" s="5" t="s">
        <v>5</v>
      </c>
      <c r="G53" s="5" t="s">
        <v>176</v>
      </c>
    </row>
    <row r="54" spans="1:7" s="134" customFormat="1" ht="15">
      <c r="A54" s="16">
        <v>2010</v>
      </c>
      <c r="B54">
        <v>52</v>
      </c>
      <c r="C54" s="5" t="s">
        <v>889</v>
      </c>
      <c r="D54" s="143" t="s">
        <v>1122</v>
      </c>
      <c r="E54" s="62">
        <v>13.00199755498827</v>
      </c>
      <c r="F54" s="5" t="s">
        <v>5</v>
      </c>
      <c r="G54" s="5" t="s">
        <v>322</v>
      </c>
    </row>
    <row r="55" spans="1:7" s="134" customFormat="1" ht="15">
      <c r="A55" s="16">
        <v>2010</v>
      </c>
      <c r="B55">
        <v>53</v>
      </c>
      <c r="C55" s="5" t="s">
        <v>888</v>
      </c>
      <c r="D55" s="143" t="s">
        <v>1121</v>
      </c>
      <c r="E55" s="62">
        <v>12.97008684464458</v>
      </c>
      <c r="F55" s="5" t="s">
        <v>5</v>
      </c>
      <c r="G55" s="5" t="s">
        <v>322</v>
      </c>
    </row>
    <row r="56" spans="1:7" s="134" customFormat="1" ht="15">
      <c r="A56" s="16">
        <v>2010</v>
      </c>
      <c r="B56">
        <v>54</v>
      </c>
      <c r="C56" s="5" t="s">
        <v>982</v>
      </c>
      <c r="D56" s="143" t="s">
        <v>1219</v>
      </c>
      <c r="E56" s="62">
        <v>12.699582949552299</v>
      </c>
      <c r="F56" s="5" t="s">
        <v>5</v>
      </c>
      <c r="G56" s="5" t="s">
        <v>127</v>
      </c>
    </row>
    <row r="57" spans="1:7" s="134" customFormat="1" ht="15">
      <c r="A57" s="16">
        <v>2010</v>
      </c>
      <c r="B57">
        <v>55</v>
      </c>
      <c r="C57" s="5" t="s">
        <v>973</v>
      </c>
      <c r="D57" s="143" t="s">
        <v>1210</v>
      </c>
      <c r="E57" s="62">
        <v>12.49341612584433</v>
      </c>
      <c r="F57" s="5" t="s">
        <v>6</v>
      </c>
      <c r="G57" s="5" t="s">
        <v>44</v>
      </c>
    </row>
    <row r="58" spans="1:7" s="134" customFormat="1" ht="15">
      <c r="A58" s="16">
        <v>2010</v>
      </c>
      <c r="B58">
        <v>56</v>
      </c>
      <c r="C58" s="5" t="s">
        <v>977</v>
      </c>
      <c r="D58" s="143" t="s">
        <v>1214</v>
      </c>
      <c r="E58" s="62">
        <v>12.46260145255258</v>
      </c>
      <c r="F58" s="5" t="s">
        <v>6</v>
      </c>
      <c r="G58" s="5" t="s">
        <v>44</v>
      </c>
    </row>
    <row r="59" spans="1:7" s="134" customFormat="1" ht="15">
      <c r="A59" s="16">
        <v>2010</v>
      </c>
      <c r="B59">
        <v>57</v>
      </c>
      <c r="C59" s="5" t="s">
        <v>987</v>
      </c>
      <c r="D59" s="143" t="s">
        <v>1225</v>
      </c>
      <c r="E59" s="62">
        <v>12.349</v>
      </c>
      <c r="F59" s="5" t="s">
        <v>5</v>
      </c>
      <c r="G59" s="5" t="s">
        <v>64</v>
      </c>
    </row>
    <row r="60" spans="1:7" s="134" customFormat="1" ht="15">
      <c r="A60" s="16">
        <v>2010</v>
      </c>
      <c r="B60">
        <v>58</v>
      </c>
      <c r="C60" s="5" t="s">
        <v>886</v>
      </c>
      <c r="D60" s="143" t="s">
        <v>1119</v>
      </c>
      <c r="E60" s="62">
        <v>12.075882721989521</v>
      </c>
      <c r="F60" s="5" t="s">
        <v>5</v>
      </c>
      <c r="G60" s="5" t="s">
        <v>322</v>
      </c>
    </row>
    <row r="61" spans="1:7" s="134" customFormat="1" ht="15">
      <c r="A61" s="16">
        <v>2010</v>
      </c>
      <c r="B61">
        <v>59</v>
      </c>
      <c r="C61" s="5" t="s">
        <v>915</v>
      </c>
      <c r="D61" s="143" t="s">
        <v>1150</v>
      </c>
      <c r="E61" s="62">
        <v>12.037570435105859</v>
      </c>
      <c r="F61" s="5" t="s">
        <v>5</v>
      </c>
      <c r="G61" s="5" t="s">
        <v>176</v>
      </c>
    </row>
    <row r="62" spans="1:7" s="134" customFormat="1" ht="15">
      <c r="A62" s="16">
        <v>2010</v>
      </c>
      <c r="B62">
        <v>60</v>
      </c>
      <c r="C62" s="5" t="s">
        <v>808</v>
      </c>
      <c r="D62" s="143" t="s">
        <v>1073</v>
      </c>
      <c r="E62" s="62">
        <v>12.0149929854893</v>
      </c>
      <c r="F62" s="5" t="s">
        <v>6</v>
      </c>
      <c r="G62" s="5" t="s">
        <v>221</v>
      </c>
    </row>
    <row r="63" spans="1:7" s="134" customFormat="1" ht="15">
      <c r="A63" s="16">
        <v>2010</v>
      </c>
      <c r="B63">
        <v>61</v>
      </c>
      <c r="C63" s="5" t="s">
        <v>879</v>
      </c>
      <c r="D63" s="143" t="s">
        <v>1112</v>
      </c>
      <c r="E63" s="62">
        <v>11.97641387579084</v>
      </c>
      <c r="F63" s="5" t="s">
        <v>6</v>
      </c>
      <c r="G63" s="5" t="s">
        <v>48</v>
      </c>
    </row>
    <row r="64" spans="1:7" s="134" customFormat="1" ht="15">
      <c r="A64" s="16">
        <v>2010</v>
      </c>
      <c r="B64">
        <v>62</v>
      </c>
      <c r="C64" s="5" t="s">
        <v>81</v>
      </c>
      <c r="D64" s="143" t="s">
        <v>530</v>
      </c>
      <c r="E64" s="62">
        <v>11.95726407204889</v>
      </c>
      <c r="F64" s="5" t="s">
        <v>7</v>
      </c>
      <c r="G64" s="5" t="s">
        <v>44</v>
      </c>
    </row>
    <row r="65" spans="1:7" s="134" customFormat="1" ht="15">
      <c r="A65" s="16">
        <v>2010</v>
      </c>
      <c r="B65">
        <v>63</v>
      </c>
      <c r="C65" s="5" t="s">
        <v>895</v>
      </c>
      <c r="D65" s="143" t="s">
        <v>1129</v>
      </c>
      <c r="E65" s="62">
        <v>11.840380811451521</v>
      </c>
      <c r="F65" s="5" t="s">
        <v>5</v>
      </c>
      <c r="G65" s="5" t="s">
        <v>44</v>
      </c>
    </row>
    <row r="66" spans="1:7" s="134" customFormat="1" ht="15">
      <c r="A66" s="16">
        <v>2010</v>
      </c>
      <c r="B66">
        <v>64</v>
      </c>
      <c r="C66" s="5" t="s">
        <v>988</v>
      </c>
      <c r="D66" s="143" t="s">
        <v>1226</v>
      </c>
      <c r="E66" s="62">
        <v>11.80981935705981</v>
      </c>
      <c r="F66" s="5" t="s">
        <v>5</v>
      </c>
      <c r="G66" s="5" t="s">
        <v>234</v>
      </c>
    </row>
    <row r="67" spans="1:7" s="134" customFormat="1" ht="15">
      <c r="A67" s="16">
        <v>2010</v>
      </c>
      <c r="B67">
        <v>65</v>
      </c>
      <c r="C67" s="5" t="s">
        <v>882</v>
      </c>
      <c r="D67" s="143" t="s">
        <v>1115</v>
      </c>
      <c r="E67" s="62">
        <v>11.7374838847945</v>
      </c>
      <c r="F67" s="5" t="s">
        <v>844</v>
      </c>
      <c r="G67" s="5" t="s">
        <v>44</v>
      </c>
    </row>
    <row r="68" spans="1:7" s="134" customFormat="1" ht="15">
      <c r="A68" s="16">
        <v>2010</v>
      </c>
      <c r="B68">
        <v>66</v>
      </c>
      <c r="C68" s="5" t="s">
        <v>874</v>
      </c>
      <c r="D68" s="143" t="s">
        <v>1107</v>
      </c>
      <c r="E68" s="62">
        <v>11.60131064369517</v>
      </c>
      <c r="F68" s="5" t="s">
        <v>5</v>
      </c>
      <c r="G68" s="5" t="s">
        <v>48</v>
      </c>
    </row>
    <row r="69" spans="1:7" s="134" customFormat="1" ht="15">
      <c r="A69" s="16">
        <v>2010</v>
      </c>
      <c r="B69">
        <v>67</v>
      </c>
      <c r="C69" s="5" t="s">
        <v>976</v>
      </c>
      <c r="D69" s="143" t="s">
        <v>1213</v>
      </c>
      <c r="E69" s="62">
        <v>11.32621840422788</v>
      </c>
      <c r="F69" s="5" t="s">
        <v>5</v>
      </c>
      <c r="G69" s="5" t="s">
        <v>234</v>
      </c>
    </row>
    <row r="70" spans="1:7" s="134" customFormat="1" ht="15">
      <c r="A70" s="16">
        <v>2010</v>
      </c>
      <c r="B70">
        <v>68</v>
      </c>
      <c r="C70" s="5" t="s">
        <v>894</v>
      </c>
      <c r="D70" s="143" t="s">
        <v>1128</v>
      </c>
      <c r="E70" s="62">
        <v>11.0097576199681</v>
      </c>
      <c r="F70" s="5" t="s">
        <v>5</v>
      </c>
      <c r="G70" s="5" t="s">
        <v>127</v>
      </c>
    </row>
    <row r="71" spans="1:7" s="134" customFormat="1" ht="15">
      <c r="A71" s="16">
        <v>2010</v>
      </c>
      <c r="B71">
        <v>69</v>
      </c>
      <c r="C71" s="5" t="s">
        <v>926</v>
      </c>
      <c r="D71" s="143" t="s">
        <v>1161</v>
      </c>
      <c r="E71" s="62">
        <v>10.85268073488154</v>
      </c>
      <c r="F71" s="5" t="s">
        <v>5</v>
      </c>
      <c r="G71" s="5" t="s">
        <v>44</v>
      </c>
    </row>
    <row r="72" spans="1:7" s="134" customFormat="1" ht="15">
      <c r="A72" s="16">
        <v>2010</v>
      </c>
      <c r="B72">
        <v>70</v>
      </c>
      <c r="C72" s="5" t="s">
        <v>893</v>
      </c>
      <c r="D72" s="143" t="s">
        <v>1127</v>
      </c>
      <c r="E72" s="62">
        <v>10.75744151458469</v>
      </c>
      <c r="F72" s="5" t="s">
        <v>6</v>
      </c>
      <c r="G72" s="5" t="s">
        <v>31</v>
      </c>
    </row>
    <row r="73" spans="1:7" s="134" customFormat="1" ht="15">
      <c r="A73" s="16">
        <v>2010</v>
      </c>
      <c r="B73">
        <v>71</v>
      </c>
      <c r="C73" s="5" t="s">
        <v>949</v>
      </c>
      <c r="D73" s="143" t="s">
        <v>1184</v>
      </c>
      <c r="E73" s="62">
        <v>10.560806078230939</v>
      </c>
      <c r="F73" s="5" t="s">
        <v>7</v>
      </c>
      <c r="G73" s="5" t="s">
        <v>27</v>
      </c>
    </row>
    <row r="74" spans="1:7" s="134" customFormat="1" ht="15">
      <c r="A74" s="16">
        <v>2010</v>
      </c>
      <c r="B74">
        <v>72</v>
      </c>
      <c r="C74" s="5" t="s">
        <v>984</v>
      </c>
      <c r="D74" s="143" t="s">
        <v>1222</v>
      </c>
      <c r="E74" s="62">
        <v>10.45002607697767</v>
      </c>
      <c r="F74" s="5" t="s">
        <v>6</v>
      </c>
      <c r="G74" s="5" t="s">
        <v>44</v>
      </c>
    </row>
    <row r="75" spans="1:7" s="134" customFormat="1" ht="15">
      <c r="A75" s="16">
        <v>2010</v>
      </c>
      <c r="B75">
        <v>73</v>
      </c>
      <c r="C75" s="5" t="s">
        <v>989</v>
      </c>
      <c r="D75" s="143" t="s">
        <v>1227</v>
      </c>
      <c r="E75" s="62">
        <v>10.41499690458574</v>
      </c>
      <c r="F75" s="5" t="s">
        <v>5</v>
      </c>
      <c r="G75" s="5" t="s">
        <v>127</v>
      </c>
    </row>
    <row r="76" spans="1:7" s="134" customFormat="1" ht="15">
      <c r="A76" s="16">
        <v>2010</v>
      </c>
      <c r="B76">
        <v>74</v>
      </c>
      <c r="C76" s="5" t="s">
        <v>978</v>
      </c>
      <c r="D76" s="143" t="s">
        <v>1215</v>
      </c>
      <c r="E76" s="62">
        <v>10.36108005496248</v>
      </c>
      <c r="F76" s="5" t="s">
        <v>5</v>
      </c>
      <c r="G76" s="5" t="s">
        <v>127</v>
      </c>
    </row>
    <row r="77" spans="1:7" s="134" customFormat="1" ht="15">
      <c r="A77" s="16">
        <v>2010</v>
      </c>
      <c r="B77">
        <v>75</v>
      </c>
      <c r="C77" s="5" t="s">
        <v>827</v>
      </c>
      <c r="D77" s="143" t="s">
        <v>1097</v>
      </c>
      <c r="E77" s="62">
        <v>10.26474825625802</v>
      </c>
      <c r="F77" s="5" t="s">
        <v>5</v>
      </c>
      <c r="G77" s="5" t="s">
        <v>48</v>
      </c>
    </row>
    <row r="78" spans="1:7" s="134" customFormat="1" ht="15">
      <c r="A78" s="16">
        <v>2010</v>
      </c>
      <c r="B78">
        <v>76</v>
      </c>
      <c r="C78" s="5" t="s">
        <v>990</v>
      </c>
      <c r="D78" s="143" t="s">
        <v>1228</v>
      </c>
      <c r="E78" s="62">
        <v>9.9783744969151567</v>
      </c>
      <c r="F78" s="5" t="s">
        <v>5</v>
      </c>
      <c r="G78" s="5" t="s">
        <v>234</v>
      </c>
    </row>
    <row r="79" spans="1:7" s="134" customFormat="1" ht="15">
      <c r="A79" s="16">
        <v>2010</v>
      </c>
      <c r="B79">
        <v>77</v>
      </c>
      <c r="C79" s="5" t="s">
        <v>823</v>
      </c>
      <c r="D79" s="143" t="s">
        <v>1092</v>
      </c>
      <c r="E79" s="62">
        <v>9.8422405078674817</v>
      </c>
      <c r="F79" s="5" t="s">
        <v>5</v>
      </c>
      <c r="G79" s="5" t="s">
        <v>221</v>
      </c>
    </row>
    <row r="80" spans="1:7" s="134" customFormat="1" ht="15">
      <c r="A80" s="16">
        <v>2010</v>
      </c>
      <c r="B80">
        <v>78</v>
      </c>
      <c r="C80" s="5" t="s">
        <v>822</v>
      </c>
      <c r="D80" s="143" t="s">
        <v>1091</v>
      </c>
      <c r="E80" s="62">
        <v>9.8276094463814729</v>
      </c>
      <c r="F80" s="5" t="s">
        <v>5</v>
      </c>
      <c r="G80" s="5" t="s">
        <v>27</v>
      </c>
    </row>
    <row r="81" spans="1:7" s="134" customFormat="1" ht="15">
      <c r="A81" s="16">
        <v>2010</v>
      </c>
      <c r="B81">
        <v>79</v>
      </c>
      <c r="C81" s="5" t="s">
        <v>963</v>
      </c>
      <c r="D81" s="143" t="s">
        <v>1198</v>
      </c>
      <c r="E81" s="62">
        <v>9.7087736238404645</v>
      </c>
      <c r="F81" s="5" t="s">
        <v>5</v>
      </c>
      <c r="G81" s="5" t="s">
        <v>322</v>
      </c>
    </row>
    <row r="82" spans="1:7" s="134" customFormat="1" ht="15">
      <c r="A82" s="16">
        <v>2010</v>
      </c>
      <c r="B82">
        <v>80</v>
      </c>
      <c r="C82" s="5" t="s">
        <v>985</v>
      </c>
      <c r="D82" s="143" t="s">
        <v>1223</v>
      </c>
      <c r="E82" s="62">
        <v>9.6039513291753948</v>
      </c>
      <c r="F82" s="5" t="s">
        <v>5</v>
      </c>
      <c r="G82" s="5" t="s">
        <v>64</v>
      </c>
    </row>
    <row r="83" spans="1:7" s="134" customFormat="1" ht="15">
      <c r="A83" s="16">
        <v>2010</v>
      </c>
      <c r="B83">
        <v>81</v>
      </c>
      <c r="C83" s="5" t="s">
        <v>917</v>
      </c>
      <c r="D83" s="143" t="s">
        <v>1152</v>
      </c>
      <c r="E83" s="62">
        <v>9.5137072877397504</v>
      </c>
      <c r="F83" s="5" t="s">
        <v>5</v>
      </c>
      <c r="G83" s="5" t="s">
        <v>176</v>
      </c>
    </row>
    <row r="84" spans="1:7" s="134" customFormat="1" ht="15">
      <c r="A84" s="16">
        <v>2010</v>
      </c>
      <c r="B84">
        <v>82</v>
      </c>
      <c r="C84" s="5" t="s">
        <v>300</v>
      </c>
      <c r="D84" s="143" t="s">
        <v>610</v>
      </c>
      <c r="E84" s="62">
        <v>9.4825990134448386</v>
      </c>
      <c r="F84" s="5" t="s">
        <v>5</v>
      </c>
      <c r="G84" s="5" t="s">
        <v>303</v>
      </c>
    </row>
    <row r="85" spans="1:7" s="134" customFormat="1" ht="15">
      <c r="A85" s="16">
        <v>2010</v>
      </c>
      <c r="B85">
        <v>83</v>
      </c>
      <c r="C85" s="5" t="s">
        <v>946</v>
      </c>
      <c r="D85" s="143" t="s">
        <v>1181</v>
      </c>
      <c r="E85" s="62">
        <v>9.4339318395143668</v>
      </c>
      <c r="F85" s="5" t="s">
        <v>5</v>
      </c>
      <c r="G85" s="5" t="s">
        <v>127</v>
      </c>
    </row>
    <row r="86" spans="1:7" s="134" customFormat="1" ht="15">
      <c r="A86" s="16">
        <v>2010</v>
      </c>
      <c r="B86">
        <v>84</v>
      </c>
      <c r="C86" s="5" t="s">
        <v>991</v>
      </c>
      <c r="D86" s="143" t="s">
        <v>1229</v>
      </c>
      <c r="E86" s="62">
        <v>8.9079806128014258</v>
      </c>
      <c r="F86" s="5" t="s">
        <v>5</v>
      </c>
      <c r="G86" s="5" t="s">
        <v>44</v>
      </c>
    </row>
    <row r="87" spans="1:7" s="134" customFormat="1" ht="15">
      <c r="A87" s="16">
        <v>2010</v>
      </c>
      <c r="B87">
        <v>85</v>
      </c>
      <c r="C87" s="5" t="s">
        <v>992</v>
      </c>
      <c r="D87" s="143" t="s">
        <v>1230</v>
      </c>
      <c r="E87" s="62">
        <v>8.8372890521856657</v>
      </c>
      <c r="F87" s="5" t="s">
        <v>5</v>
      </c>
      <c r="G87" s="5" t="s">
        <v>234</v>
      </c>
    </row>
    <row r="88" spans="1:7" s="134" customFormat="1" ht="15">
      <c r="A88" s="16">
        <v>2010</v>
      </c>
      <c r="B88">
        <v>86</v>
      </c>
      <c r="C88" s="5" t="s">
        <v>434</v>
      </c>
      <c r="D88" s="143" t="s">
        <v>1094</v>
      </c>
      <c r="E88" s="62">
        <v>8.7744568470563387</v>
      </c>
      <c r="F88" s="5" t="s">
        <v>6</v>
      </c>
      <c r="G88" s="5" t="s">
        <v>221</v>
      </c>
    </row>
    <row r="89" spans="1:7" s="134" customFormat="1" ht="15">
      <c r="A89" s="16">
        <v>2010</v>
      </c>
      <c r="B89">
        <v>87</v>
      </c>
      <c r="C89" s="5" t="s">
        <v>964</v>
      </c>
      <c r="D89" s="143" t="s">
        <v>1199</v>
      </c>
      <c r="E89" s="62">
        <v>8.70897687046069</v>
      </c>
      <c r="F89" s="5" t="s">
        <v>6</v>
      </c>
      <c r="G89" s="5" t="s">
        <v>234</v>
      </c>
    </row>
    <row r="90" spans="1:7" s="134" customFormat="1" ht="15">
      <c r="A90" s="16">
        <v>2010</v>
      </c>
      <c r="B90">
        <v>88</v>
      </c>
      <c r="C90" s="5" t="s">
        <v>980</v>
      </c>
      <c r="D90" s="143" t="s">
        <v>1217</v>
      </c>
      <c r="E90" s="62">
        <v>8.6682894731212343</v>
      </c>
      <c r="F90" s="5" t="s">
        <v>5</v>
      </c>
      <c r="G90" s="5" t="s">
        <v>234</v>
      </c>
    </row>
    <row r="91" spans="1:7" s="134" customFormat="1" ht="15">
      <c r="A91" s="16">
        <v>2010</v>
      </c>
      <c r="B91">
        <v>89</v>
      </c>
      <c r="C91" s="5" t="s">
        <v>161</v>
      </c>
      <c r="D91" s="143" t="s">
        <v>549</v>
      </c>
      <c r="E91" s="62">
        <v>8.6104450704999493</v>
      </c>
      <c r="F91" s="5" t="s">
        <v>5</v>
      </c>
      <c r="G91" s="5" t="s">
        <v>27</v>
      </c>
    </row>
    <row r="92" spans="1:7" s="134" customFormat="1" ht="15">
      <c r="A92" s="16">
        <v>2010</v>
      </c>
      <c r="B92">
        <v>90</v>
      </c>
      <c r="C92" s="5" t="s">
        <v>951</v>
      </c>
      <c r="D92" s="143" t="s">
        <v>1186</v>
      </c>
      <c r="E92" s="62">
        <v>8.5494471762341586</v>
      </c>
      <c r="F92" s="5" t="s">
        <v>5</v>
      </c>
      <c r="G92" s="5" t="s">
        <v>127</v>
      </c>
    </row>
    <row r="93" spans="1:7" s="134" customFormat="1" ht="15">
      <c r="A93" s="16">
        <v>2010</v>
      </c>
      <c r="B93">
        <v>91</v>
      </c>
      <c r="C93" s="5" t="s">
        <v>898</v>
      </c>
      <c r="D93" s="143" t="s">
        <v>1132</v>
      </c>
      <c r="E93" s="62">
        <v>8.4795340335799292</v>
      </c>
      <c r="F93" s="5" t="s">
        <v>5</v>
      </c>
      <c r="G93" s="5" t="s">
        <v>44</v>
      </c>
    </row>
    <row r="94" spans="1:7" s="134" customFormat="1" ht="15">
      <c r="A94" s="16">
        <v>2010</v>
      </c>
      <c r="B94">
        <v>92</v>
      </c>
      <c r="C94" s="5" t="s">
        <v>993</v>
      </c>
      <c r="D94" s="143" t="s">
        <v>1231</v>
      </c>
      <c r="E94" s="62">
        <v>8.4238900174757116</v>
      </c>
      <c r="F94" s="5" t="s">
        <v>6</v>
      </c>
      <c r="G94" s="5" t="s">
        <v>44</v>
      </c>
    </row>
    <row r="95" spans="1:7" s="134" customFormat="1" ht="15">
      <c r="A95" s="16">
        <v>2010</v>
      </c>
      <c r="B95">
        <v>93</v>
      </c>
      <c r="C95" s="5" t="s">
        <v>994</v>
      </c>
      <c r="D95" s="143" t="s">
        <v>1232</v>
      </c>
      <c r="E95" s="62">
        <v>8.4053200356350128</v>
      </c>
      <c r="F95" s="5" t="s">
        <v>7</v>
      </c>
      <c r="G95" s="5" t="s">
        <v>111</v>
      </c>
    </row>
    <row r="96" spans="1:7" s="134" customFormat="1" ht="15">
      <c r="A96" s="16">
        <v>2010</v>
      </c>
      <c r="B96">
        <v>94</v>
      </c>
      <c r="C96" s="5" t="s">
        <v>134</v>
      </c>
      <c r="D96" s="143" t="s">
        <v>559</v>
      </c>
      <c r="E96" s="62">
        <v>8.3090533018225212</v>
      </c>
      <c r="F96" s="5" t="s">
        <v>7</v>
      </c>
      <c r="G96" s="5" t="s">
        <v>31</v>
      </c>
    </row>
    <row r="97" spans="1:7" s="134" customFormat="1" ht="15">
      <c r="A97" s="16">
        <v>2010</v>
      </c>
      <c r="B97">
        <v>95</v>
      </c>
      <c r="C97" s="5" t="s">
        <v>897</v>
      </c>
      <c r="D97" s="143" t="s">
        <v>1131</v>
      </c>
      <c r="E97" s="62">
        <v>8.2136830362842961</v>
      </c>
      <c r="F97" s="5" t="s">
        <v>6</v>
      </c>
      <c r="G97" s="5" t="s">
        <v>31</v>
      </c>
    </row>
    <row r="98" spans="1:7" s="134" customFormat="1" ht="15">
      <c r="A98" s="16">
        <v>2010</v>
      </c>
      <c r="B98">
        <v>96</v>
      </c>
      <c r="C98" s="5" t="s">
        <v>904</v>
      </c>
      <c r="D98" s="143" t="s">
        <v>1138</v>
      </c>
      <c r="E98" s="62">
        <v>7.8957614210871672</v>
      </c>
      <c r="F98" s="5" t="s">
        <v>5</v>
      </c>
      <c r="G98" s="5" t="s">
        <v>111</v>
      </c>
    </row>
    <row r="99" spans="1:7" s="134" customFormat="1" ht="15">
      <c r="A99" s="16">
        <v>2010</v>
      </c>
      <c r="B99">
        <v>97</v>
      </c>
      <c r="C99" s="5" t="s">
        <v>971</v>
      </c>
      <c r="D99" s="143" t="s">
        <v>1207</v>
      </c>
      <c r="E99" s="62">
        <v>7.8410535991861341</v>
      </c>
      <c r="F99" s="5" t="s">
        <v>7</v>
      </c>
      <c r="G99" s="5" t="s">
        <v>127</v>
      </c>
    </row>
    <row r="100" spans="1:7" s="134" customFormat="1" ht="15.75" customHeight="1">
      <c r="A100" s="16">
        <v>2010</v>
      </c>
      <c r="B100">
        <v>98</v>
      </c>
      <c r="C100" s="5" t="s">
        <v>936</v>
      </c>
      <c r="D100" s="143" t="s">
        <v>1171</v>
      </c>
      <c r="E100" s="62">
        <v>7.7157503737146476</v>
      </c>
      <c r="F100" s="5" t="s">
        <v>5</v>
      </c>
      <c r="G100" s="5" t="s">
        <v>48</v>
      </c>
    </row>
    <row r="101" spans="1:7" s="134" customFormat="1" ht="15">
      <c r="A101" s="16">
        <v>2010</v>
      </c>
      <c r="B101">
        <v>99</v>
      </c>
      <c r="C101" s="5" t="s">
        <v>188</v>
      </c>
      <c r="D101" s="143" t="s">
        <v>585</v>
      </c>
      <c r="E101" s="62">
        <v>7.7141230974527009</v>
      </c>
      <c r="F101" s="5" t="s">
        <v>6</v>
      </c>
      <c r="G101" s="5" t="s">
        <v>44</v>
      </c>
    </row>
    <row r="102" spans="1:7" s="134" customFormat="1" ht="15">
      <c r="A102" s="16">
        <v>2010</v>
      </c>
      <c r="B102">
        <v>100</v>
      </c>
      <c r="C102" s="5" t="s">
        <v>956</v>
      </c>
      <c r="D102" s="143" t="s">
        <v>1192</v>
      </c>
      <c r="E102" s="62">
        <v>7.6867833457343204</v>
      </c>
      <c r="F102" s="5" t="s">
        <v>5</v>
      </c>
      <c r="G102" s="5" t="s">
        <v>64</v>
      </c>
    </row>
    <row r="103" spans="1:7" ht="15">
      <c r="A103" s="16">
        <v>2011</v>
      </c>
      <c r="B103">
        <v>1</v>
      </c>
      <c r="C103" s="5" t="s">
        <v>805</v>
      </c>
      <c r="D103" s="143" t="s">
        <v>527</v>
      </c>
      <c r="E103" s="62">
        <v>276.5517958436763</v>
      </c>
      <c r="F103" s="5" t="s">
        <v>5</v>
      </c>
      <c r="G103" s="5" t="s">
        <v>64</v>
      </c>
    </row>
    <row r="104" spans="1:7" ht="15">
      <c r="A104" s="16">
        <v>2011</v>
      </c>
      <c r="B104">
        <v>2</v>
      </c>
      <c r="C104" s="5" t="s">
        <v>28</v>
      </c>
      <c r="D104" s="143" t="s">
        <v>518</v>
      </c>
      <c r="E104" s="62">
        <v>227.93788783319181</v>
      </c>
      <c r="F104" s="5" t="s">
        <v>5</v>
      </c>
      <c r="G104" s="5" t="s">
        <v>31</v>
      </c>
    </row>
    <row r="105" spans="1:7" ht="15">
      <c r="A105" s="16">
        <v>2011</v>
      </c>
      <c r="B105">
        <v>3</v>
      </c>
      <c r="C105" s="5" t="s">
        <v>68</v>
      </c>
      <c r="D105" s="143" t="s">
        <v>529</v>
      </c>
      <c r="E105" s="62">
        <v>196.13556044951139</v>
      </c>
      <c r="F105" s="5" t="s">
        <v>5</v>
      </c>
      <c r="G105" s="5" t="s">
        <v>71</v>
      </c>
    </row>
    <row r="106" spans="1:7" ht="15">
      <c r="A106" s="16">
        <v>2011</v>
      </c>
      <c r="B106">
        <v>4</v>
      </c>
      <c r="C106" s="5" t="s">
        <v>38</v>
      </c>
      <c r="D106" s="143" t="s">
        <v>522</v>
      </c>
      <c r="E106" s="62">
        <v>174.56989740831321</v>
      </c>
      <c r="F106" s="5" t="s">
        <v>5</v>
      </c>
      <c r="G106" s="5" t="s">
        <v>31</v>
      </c>
    </row>
    <row r="107" spans="1:7" ht="15">
      <c r="A107" s="16">
        <v>2011</v>
      </c>
      <c r="B107">
        <v>5</v>
      </c>
      <c r="C107" s="5" t="s">
        <v>58</v>
      </c>
      <c r="D107" s="143" t="s">
        <v>523</v>
      </c>
      <c r="E107" s="62">
        <v>135.48184376847701</v>
      </c>
      <c r="F107" s="5" t="s">
        <v>5</v>
      </c>
      <c r="G107" s="5" t="s">
        <v>31</v>
      </c>
    </row>
    <row r="108" spans="1:7" ht="15">
      <c r="A108" s="16">
        <v>2011</v>
      </c>
      <c r="B108">
        <v>6</v>
      </c>
      <c r="C108" s="5" t="s">
        <v>65</v>
      </c>
      <c r="D108" s="143" t="s">
        <v>528</v>
      </c>
      <c r="E108" s="62">
        <v>121.38264612871809</v>
      </c>
      <c r="F108" s="5" t="s">
        <v>5</v>
      </c>
      <c r="G108" s="5" t="s">
        <v>31</v>
      </c>
    </row>
    <row r="109" spans="1:7" ht="15">
      <c r="A109" s="16">
        <v>2011</v>
      </c>
      <c r="B109">
        <v>7</v>
      </c>
      <c r="C109" s="5" t="s">
        <v>112</v>
      </c>
      <c r="D109" s="143" t="s">
        <v>536</v>
      </c>
      <c r="E109" s="62">
        <v>97.316991066186077</v>
      </c>
      <c r="F109" s="5" t="s">
        <v>5</v>
      </c>
      <c r="G109" s="5" t="s">
        <v>64</v>
      </c>
    </row>
    <row r="110" spans="1:7" ht="15">
      <c r="A110" s="16">
        <v>2011</v>
      </c>
      <c r="B110">
        <v>8</v>
      </c>
      <c r="C110" s="5" t="s">
        <v>807</v>
      </c>
      <c r="D110" s="143" t="s">
        <v>543</v>
      </c>
      <c r="E110" s="62">
        <v>81.031165462683887</v>
      </c>
      <c r="F110" s="5" t="s">
        <v>5</v>
      </c>
      <c r="G110" s="5" t="s">
        <v>127</v>
      </c>
    </row>
    <row r="111" spans="1:7" ht="15">
      <c r="A111" s="16">
        <v>2011</v>
      </c>
      <c r="B111">
        <v>9</v>
      </c>
      <c r="C111" s="5" t="s">
        <v>811</v>
      </c>
      <c r="D111" s="143" t="s">
        <v>564</v>
      </c>
      <c r="E111" s="62">
        <v>78.082125601926052</v>
      </c>
      <c r="F111" s="5" t="s">
        <v>5</v>
      </c>
      <c r="G111" s="5" t="s">
        <v>64</v>
      </c>
    </row>
    <row r="112" spans="1:7" ht="15">
      <c r="A112" s="16">
        <v>2011</v>
      </c>
      <c r="B112">
        <v>10</v>
      </c>
      <c r="C112" s="5" t="s">
        <v>75</v>
      </c>
      <c r="D112" s="143" t="s">
        <v>531</v>
      </c>
      <c r="E112" s="62">
        <v>76.679876238632573</v>
      </c>
      <c r="F112" s="5" t="s">
        <v>5</v>
      </c>
      <c r="G112" s="5" t="s">
        <v>48</v>
      </c>
    </row>
    <row r="113" spans="1:7" ht="15">
      <c r="A113" s="16">
        <v>2011</v>
      </c>
      <c r="B113">
        <v>11</v>
      </c>
      <c r="C113" s="5" t="s">
        <v>869</v>
      </c>
      <c r="D113" s="143" t="s">
        <v>1102</v>
      </c>
      <c r="E113" s="62">
        <v>49.574551294107202</v>
      </c>
      <c r="F113" s="5" t="s">
        <v>5</v>
      </c>
      <c r="G113" s="5" t="s">
        <v>71</v>
      </c>
    </row>
    <row r="114" spans="1:7" ht="15">
      <c r="A114" s="16">
        <v>2011</v>
      </c>
      <c r="B114">
        <v>12</v>
      </c>
      <c r="C114" s="5" t="s">
        <v>45</v>
      </c>
      <c r="D114" s="143" t="s">
        <v>524</v>
      </c>
      <c r="E114" s="62">
        <v>46.779409590740222</v>
      </c>
      <c r="F114" s="5" t="s">
        <v>7</v>
      </c>
      <c r="G114" s="5" t="s">
        <v>48</v>
      </c>
    </row>
    <row r="115" spans="1:7" ht="15">
      <c r="A115" s="16">
        <v>2011</v>
      </c>
      <c r="B115">
        <v>13</v>
      </c>
      <c r="C115" s="5" t="s">
        <v>316</v>
      </c>
      <c r="D115" s="143" t="s">
        <v>551</v>
      </c>
      <c r="E115" s="62">
        <v>46.055936962163493</v>
      </c>
      <c r="F115" s="5" t="s">
        <v>5</v>
      </c>
      <c r="G115" s="5" t="s">
        <v>71</v>
      </c>
    </row>
    <row r="116" spans="1:7" ht="15">
      <c r="A116" s="16">
        <v>2011</v>
      </c>
      <c r="B116">
        <v>14</v>
      </c>
      <c r="C116" s="5" t="s">
        <v>164</v>
      </c>
      <c r="D116" s="143" t="s">
        <v>562</v>
      </c>
      <c r="E116" s="62">
        <v>43.640541600570607</v>
      </c>
      <c r="F116" s="5" t="s">
        <v>6</v>
      </c>
      <c r="G116" s="5" t="s">
        <v>31</v>
      </c>
    </row>
    <row r="117" spans="1:7" ht="15">
      <c r="A117" s="16">
        <v>2011</v>
      </c>
      <c r="B117">
        <v>15</v>
      </c>
      <c r="C117" s="5" t="s">
        <v>35</v>
      </c>
      <c r="D117" s="143" t="s">
        <v>520</v>
      </c>
      <c r="E117" s="62">
        <v>41.179751858332928</v>
      </c>
      <c r="F117" s="5" t="s">
        <v>6</v>
      </c>
      <c r="G117" s="5" t="s">
        <v>31</v>
      </c>
    </row>
    <row r="118" spans="1:7" ht="15">
      <c r="A118" s="16">
        <v>2011</v>
      </c>
      <c r="B118">
        <v>16</v>
      </c>
      <c r="C118" s="5" t="s">
        <v>121</v>
      </c>
      <c r="D118" s="143" t="s">
        <v>555</v>
      </c>
      <c r="E118" s="62">
        <v>40.651207302000003</v>
      </c>
      <c r="F118" s="5" t="s">
        <v>7</v>
      </c>
      <c r="G118" s="5" t="s">
        <v>20</v>
      </c>
    </row>
    <row r="119" spans="1:7" ht="15">
      <c r="A119" s="16">
        <v>2011</v>
      </c>
      <c r="B119">
        <v>17</v>
      </c>
      <c r="C119" s="5" t="s">
        <v>17</v>
      </c>
      <c r="D119" s="143" t="s">
        <v>515</v>
      </c>
      <c r="E119" s="62">
        <v>36.975829672438877</v>
      </c>
      <c r="F119" s="5" t="s">
        <v>7</v>
      </c>
      <c r="G119" s="5" t="s">
        <v>20</v>
      </c>
    </row>
    <row r="120" spans="1:7" ht="15">
      <c r="A120" s="16">
        <v>2011</v>
      </c>
      <c r="B120">
        <v>18</v>
      </c>
      <c r="C120" s="5" t="s">
        <v>24</v>
      </c>
      <c r="D120" s="143" t="s">
        <v>516</v>
      </c>
      <c r="E120" s="62">
        <v>31.849449126315289</v>
      </c>
      <c r="F120" s="5" t="s">
        <v>5</v>
      </c>
      <c r="G120" s="5" t="s">
        <v>27</v>
      </c>
    </row>
    <row r="121" spans="1:7" ht="15">
      <c r="A121" s="16">
        <v>2011</v>
      </c>
      <c r="B121">
        <v>19</v>
      </c>
      <c r="C121" s="5" t="s">
        <v>273</v>
      </c>
      <c r="D121" s="143" t="s">
        <v>596</v>
      </c>
      <c r="E121" s="62">
        <v>27.742591229874819</v>
      </c>
      <c r="F121" s="5" t="s">
        <v>5</v>
      </c>
      <c r="G121" s="5" t="s">
        <v>31</v>
      </c>
    </row>
    <row r="122" spans="1:7" ht="15">
      <c r="A122" s="16">
        <v>2011</v>
      </c>
      <c r="B122">
        <v>20</v>
      </c>
      <c r="C122" s="5" t="s">
        <v>228</v>
      </c>
      <c r="D122" s="143" t="s">
        <v>580</v>
      </c>
      <c r="E122" s="62">
        <v>25.744524917234049</v>
      </c>
      <c r="F122" s="5" t="s">
        <v>6</v>
      </c>
      <c r="G122" s="5" t="s">
        <v>48</v>
      </c>
    </row>
    <row r="123" spans="1:7" ht="15">
      <c r="A123" s="16">
        <v>2011</v>
      </c>
      <c r="B123">
        <v>21</v>
      </c>
      <c r="C123" s="5" t="s">
        <v>209</v>
      </c>
      <c r="D123" s="143" t="s">
        <v>574</v>
      </c>
      <c r="E123" s="62">
        <v>25.134182785530641</v>
      </c>
      <c r="F123" s="5" t="s">
        <v>6</v>
      </c>
      <c r="G123" s="5" t="s">
        <v>31</v>
      </c>
    </row>
    <row r="124" spans="1:7" ht="15">
      <c r="A124" s="16">
        <v>2011</v>
      </c>
      <c r="B124">
        <v>22</v>
      </c>
      <c r="C124" s="5" t="s">
        <v>225</v>
      </c>
      <c r="D124" s="143" t="s">
        <v>578</v>
      </c>
      <c r="E124" s="62">
        <v>24.74273709058388</v>
      </c>
      <c r="F124" s="5" t="s">
        <v>5</v>
      </c>
      <c r="G124" s="5" t="s">
        <v>44</v>
      </c>
    </row>
    <row r="125" spans="1:7" ht="15">
      <c r="A125" s="16">
        <v>2011</v>
      </c>
      <c r="B125">
        <v>23</v>
      </c>
      <c r="C125" s="5" t="s">
        <v>688</v>
      </c>
      <c r="D125" s="143" t="s">
        <v>1085</v>
      </c>
      <c r="E125" s="62">
        <v>24.6883219875679</v>
      </c>
      <c r="F125" s="5" t="s">
        <v>6</v>
      </c>
      <c r="G125" s="5" t="s">
        <v>31</v>
      </c>
    </row>
    <row r="126" spans="1:7" ht="15">
      <c r="A126" s="16">
        <v>2011</v>
      </c>
      <c r="B126">
        <v>24</v>
      </c>
      <c r="C126" s="5" t="s">
        <v>140</v>
      </c>
      <c r="D126" s="143" t="s">
        <v>545</v>
      </c>
      <c r="E126" s="62">
        <v>21.432790140722751</v>
      </c>
      <c r="F126" s="5" t="s">
        <v>6</v>
      </c>
      <c r="G126" s="5" t="s">
        <v>31</v>
      </c>
    </row>
    <row r="127" spans="1:7" ht="15">
      <c r="A127" s="16">
        <v>2011</v>
      </c>
      <c r="B127">
        <v>25</v>
      </c>
      <c r="C127" s="5" t="s">
        <v>49</v>
      </c>
      <c r="D127" s="143" t="s">
        <v>525</v>
      </c>
      <c r="E127" s="62">
        <v>19.760305419225819</v>
      </c>
      <c r="F127" s="5" t="s">
        <v>5</v>
      </c>
      <c r="G127" s="5" t="s">
        <v>27</v>
      </c>
    </row>
    <row r="128" spans="1:7" ht="15">
      <c r="A128" s="16">
        <v>2011</v>
      </c>
      <c r="B128">
        <v>26</v>
      </c>
      <c r="C128" s="5" t="s">
        <v>680</v>
      </c>
      <c r="D128" s="143" t="s">
        <v>1090</v>
      </c>
      <c r="E128" s="62">
        <v>18.4818351664048</v>
      </c>
      <c r="F128" s="5" t="s">
        <v>5</v>
      </c>
      <c r="G128" s="5" t="s">
        <v>31</v>
      </c>
    </row>
    <row r="129" spans="1:7" ht="15">
      <c r="A129" s="16">
        <v>2011</v>
      </c>
      <c r="B129">
        <v>27</v>
      </c>
      <c r="C129" s="5" t="s">
        <v>191</v>
      </c>
      <c r="D129" s="143" t="s">
        <v>575</v>
      </c>
      <c r="E129" s="62">
        <v>18.421654049421509</v>
      </c>
      <c r="F129" s="5" t="s">
        <v>6</v>
      </c>
      <c r="G129" s="5" t="s">
        <v>27</v>
      </c>
    </row>
    <row r="130" spans="1:7" ht="15">
      <c r="A130" s="16">
        <v>2011</v>
      </c>
      <c r="B130">
        <v>28</v>
      </c>
      <c r="C130" s="5" t="s">
        <v>892</v>
      </c>
      <c r="D130" s="143" t="s">
        <v>1126</v>
      </c>
      <c r="E130" s="62">
        <v>17.60165444981828</v>
      </c>
      <c r="F130" s="5" t="s">
        <v>5</v>
      </c>
      <c r="G130" s="5" t="s">
        <v>322</v>
      </c>
    </row>
    <row r="131" spans="1:7" ht="15">
      <c r="A131" s="16">
        <v>2011</v>
      </c>
      <c r="B131">
        <v>29</v>
      </c>
      <c r="C131" s="5" t="s">
        <v>947</v>
      </c>
      <c r="D131" s="143" t="s">
        <v>1182</v>
      </c>
      <c r="E131" s="62">
        <v>17.51477096931518</v>
      </c>
      <c r="F131" s="5" t="s">
        <v>5</v>
      </c>
      <c r="G131" s="5" t="s">
        <v>127</v>
      </c>
    </row>
    <row r="132" spans="1:7" ht="15">
      <c r="A132" s="16">
        <v>2011</v>
      </c>
      <c r="B132">
        <v>30</v>
      </c>
      <c r="C132" s="5" t="s">
        <v>200</v>
      </c>
      <c r="D132" s="143" t="s">
        <v>560</v>
      </c>
      <c r="E132" s="62">
        <v>17.099298925782701</v>
      </c>
      <c r="F132" s="5" t="s">
        <v>6</v>
      </c>
      <c r="G132" s="5" t="s">
        <v>48</v>
      </c>
    </row>
    <row r="133" spans="1:7" ht="15">
      <c r="A133" s="16">
        <v>2011</v>
      </c>
      <c r="B133">
        <v>31</v>
      </c>
      <c r="C133" s="5" t="s">
        <v>124</v>
      </c>
      <c r="D133" s="143" t="s">
        <v>533</v>
      </c>
      <c r="E133" s="62">
        <v>16.65476360519926</v>
      </c>
      <c r="F133" s="5" t="s">
        <v>5</v>
      </c>
      <c r="G133" s="5" t="s">
        <v>127</v>
      </c>
    </row>
    <row r="134" spans="1:7" ht="15">
      <c r="A134" s="16">
        <v>2011</v>
      </c>
      <c r="B134">
        <v>32</v>
      </c>
      <c r="C134" s="5" t="s">
        <v>871</v>
      </c>
      <c r="D134" s="143" t="s">
        <v>1104</v>
      </c>
      <c r="E134" s="62">
        <v>16.568318934995041</v>
      </c>
      <c r="F134" s="5" t="s">
        <v>5</v>
      </c>
      <c r="G134" s="5" t="s">
        <v>48</v>
      </c>
    </row>
    <row r="135" spans="1:7" ht="15">
      <c r="A135" s="16">
        <v>2011</v>
      </c>
      <c r="B135">
        <v>33</v>
      </c>
      <c r="C135" s="5" t="s">
        <v>235</v>
      </c>
      <c r="D135" s="143" t="s">
        <v>599</v>
      </c>
      <c r="E135" s="62">
        <v>15.112932272846731</v>
      </c>
      <c r="F135" s="5" t="s">
        <v>7</v>
      </c>
      <c r="G135" s="5" t="s">
        <v>44</v>
      </c>
    </row>
    <row r="136" spans="1:7" ht="15">
      <c r="A136" s="16">
        <v>2011</v>
      </c>
      <c r="B136">
        <v>34</v>
      </c>
      <c r="C136" s="5" t="s">
        <v>952</v>
      </c>
      <c r="D136" s="143" t="s">
        <v>1187</v>
      </c>
      <c r="E136" s="62">
        <v>14.776006282911251</v>
      </c>
      <c r="F136" s="5" t="s">
        <v>5</v>
      </c>
      <c r="G136" s="5" t="s">
        <v>44</v>
      </c>
    </row>
    <row r="137" spans="1:7" ht="15">
      <c r="A137" s="16">
        <v>2011</v>
      </c>
      <c r="B137">
        <v>35</v>
      </c>
      <c r="C137" s="5" t="s">
        <v>693</v>
      </c>
      <c r="D137" s="143" t="s">
        <v>1209</v>
      </c>
      <c r="E137" s="62">
        <v>14.696003667793491</v>
      </c>
      <c r="F137" s="5" t="s">
        <v>5</v>
      </c>
      <c r="G137" s="5" t="s">
        <v>127</v>
      </c>
    </row>
    <row r="138" spans="1:7" ht="15">
      <c r="A138" s="16">
        <v>2011</v>
      </c>
      <c r="B138">
        <v>36</v>
      </c>
      <c r="C138" s="5" t="s">
        <v>962</v>
      </c>
      <c r="D138" s="143" t="s">
        <v>1197</v>
      </c>
      <c r="E138" s="62">
        <v>14.6934</v>
      </c>
      <c r="F138" s="5" t="s">
        <v>7</v>
      </c>
      <c r="G138" s="5" t="s">
        <v>27</v>
      </c>
    </row>
    <row r="139" spans="1:7" ht="15">
      <c r="A139" s="16">
        <v>2011</v>
      </c>
      <c r="B139">
        <v>37</v>
      </c>
      <c r="C139" s="5" t="s">
        <v>319</v>
      </c>
      <c r="D139" s="143" t="s">
        <v>590</v>
      </c>
      <c r="E139" s="62">
        <v>13.85516354806456</v>
      </c>
      <c r="F139" s="5" t="s">
        <v>5</v>
      </c>
      <c r="G139" s="5" t="s">
        <v>322</v>
      </c>
    </row>
    <row r="140" spans="1:7" ht="15">
      <c r="A140" s="16">
        <v>2011</v>
      </c>
      <c r="B140">
        <v>38</v>
      </c>
      <c r="C140" s="5" t="s">
        <v>294</v>
      </c>
      <c r="D140" s="143" t="s">
        <v>592</v>
      </c>
      <c r="E140" s="62">
        <v>13.78858515566824</v>
      </c>
      <c r="F140" s="5" t="s">
        <v>6</v>
      </c>
      <c r="G140" s="5" t="s">
        <v>234</v>
      </c>
    </row>
    <row r="141" spans="1:7" ht="15">
      <c r="A141" s="16">
        <v>2011</v>
      </c>
      <c r="B141">
        <v>39</v>
      </c>
      <c r="C141" s="5" t="s">
        <v>662</v>
      </c>
      <c r="D141" s="143" t="s">
        <v>1099</v>
      </c>
      <c r="E141" s="62">
        <v>13.657516656082709</v>
      </c>
      <c r="F141" s="5" t="s">
        <v>5</v>
      </c>
      <c r="G141" s="5" t="s">
        <v>221</v>
      </c>
    </row>
    <row r="142" spans="1:7" ht="15">
      <c r="A142" s="16">
        <v>2011</v>
      </c>
      <c r="B142">
        <v>40</v>
      </c>
      <c r="C142" s="5" t="s">
        <v>696</v>
      </c>
      <c r="D142" s="143" t="s">
        <v>1124</v>
      </c>
      <c r="E142" s="62">
        <v>13.479571684489519</v>
      </c>
      <c r="F142" s="5" t="s">
        <v>5</v>
      </c>
      <c r="G142" s="5" t="s">
        <v>234</v>
      </c>
    </row>
    <row r="143" spans="1:7" ht="15">
      <c r="A143" s="16">
        <v>2011</v>
      </c>
      <c r="B143">
        <v>41</v>
      </c>
      <c r="C143" s="5" t="s">
        <v>134</v>
      </c>
      <c r="D143" s="143" t="s">
        <v>559</v>
      </c>
      <c r="E143" s="62">
        <v>12.67644828285483</v>
      </c>
      <c r="F143" s="5" t="s">
        <v>7</v>
      </c>
      <c r="G143" s="5" t="s">
        <v>31</v>
      </c>
    </row>
    <row r="144" spans="1:7" ht="15">
      <c r="A144" s="16">
        <v>2011</v>
      </c>
      <c r="B144">
        <v>42</v>
      </c>
      <c r="C144" s="5" t="s">
        <v>897</v>
      </c>
      <c r="D144" s="143" t="s">
        <v>1131</v>
      </c>
      <c r="E144" s="62">
        <v>12.208163986808231</v>
      </c>
      <c r="F144" s="5" t="s">
        <v>6</v>
      </c>
      <c r="G144" s="5" t="s">
        <v>31</v>
      </c>
    </row>
    <row r="145" spans="1:7" ht="15">
      <c r="A145" s="16">
        <v>2011</v>
      </c>
      <c r="B145">
        <v>43</v>
      </c>
      <c r="C145" s="5" t="s">
        <v>957</v>
      </c>
      <c r="D145" s="143" t="s">
        <v>1193</v>
      </c>
      <c r="E145" s="63">
        <v>11.926012622085461</v>
      </c>
      <c r="F145" s="5" t="s">
        <v>7</v>
      </c>
      <c r="G145" s="5" t="s">
        <v>27</v>
      </c>
    </row>
    <row r="146" spans="1:7" ht="15">
      <c r="A146" s="16">
        <v>2011</v>
      </c>
      <c r="B146">
        <v>44</v>
      </c>
      <c r="C146" s="5" t="s">
        <v>895</v>
      </c>
      <c r="D146" s="143" t="s">
        <v>1129</v>
      </c>
      <c r="E146" s="62">
        <v>11.895440364798681</v>
      </c>
      <c r="F146" s="5" t="s">
        <v>5</v>
      </c>
      <c r="G146" s="5" t="s">
        <v>44</v>
      </c>
    </row>
    <row r="147" spans="1:7" ht="15">
      <c r="A147" s="16">
        <v>2011</v>
      </c>
      <c r="B147">
        <v>45</v>
      </c>
      <c r="C147" s="5" t="s">
        <v>231</v>
      </c>
      <c r="D147" s="143" t="s">
        <v>577</v>
      </c>
      <c r="E147" s="62">
        <v>11.83851682363472</v>
      </c>
      <c r="F147" s="5" t="s">
        <v>6</v>
      </c>
      <c r="G147" s="5" t="s">
        <v>234</v>
      </c>
    </row>
    <row r="148" spans="1:7" ht="15">
      <c r="A148" s="16">
        <v>2011</v>
      </c>
      <c r="B148">
        <v>46</v>
      </c>
      <c r="C148" s="5" t="s">
        <v>890</v>
      </c>
      <c r="D148" s="143" t="s">
        <v>1123</v>
      </c>
      <c r="E148" s="62">
        <v>11.790304739429001</v>
      </c>
      <c r="F148" s="5" t="s">
        <v>5</v>
      </c>
      <c r="G148" s="5" t="s">
        <v>176</v>
      </c>
    </row>
    <row r="149" spans="1:7" ht="15">
      <c r="A149" s="16">
        <v>2011</v>
      </c>
      <c r="B149">
        <v>47</v>
      </c>
      <c r="C149" s="5" t="s">
        <v>888</v>
      </c>
      <c r="D149" s="143" t="s">
        <v>1121</v>
      </c>
      <c r="E149" s="62">
        <v>11.58575916365181</v>
      </c>
      <c r="F149" s="5" t="s">
        <v>5</v>
      </c>
      <c r="G149" s="5" t="s">
        <v>322</v>
      </c>
    </row>
    <row r="150" spans="1:7" ht="15">
      <c r="A150" s="16">
        <v>2011</v>
      </c>
      <c r="B150">
        <v>48</v>
      </c>
      <c r="C150" s="5" t="s">
        <v>949</v>
      </c>
      <c r="D150" s="143" t="s">
        <v>1184</v>
      </c>
      <c r="E150" s="62">
        <v>11.495591782087271</v>
      </c>
      <c r="F150" s="5" t="s">
        <v>7</v>
      </c>
      <c r="G150" s="5" t="s">
        <v>27</v>
      </c>
    </row>
    <row r="151" spans="1:7" ht="15">
      <c r="A151" s="16">
        <v>2011</v>
      </c>
      <c r="B151">
        <v>49</v>
      </c>
      <c r="C151" s="5" t="s">
        <v>913</v>
      </c>
      <c r="D151" s="143" t="s">
        <v>1148</v>
      </c>
      <c r="E151" s="62">
        <v>11.47678461850699</v>
      </c>
      <c r="F151" s="5" t="s">
        <v>5</v>
      </c>
      <c r="G151" s="5" t="s">
        <v>234</v>
      </c>
    </row>
    <row r="152" spans="1:7" ht="15">
      <c r="A152" s="16">
        <v>2011</v>
      </c>
      <c r="B152">
        <v>50</v>
      </c>
      <c r="C152" s="5" t="s">
        <v>808</v>
      </c>
      <c r="D152" s="143" t="s">
        <v>1073</v>
      </c>
      <c r="E152" s="62">
        <v>11.47637686401943</v>
      </c>
      <c r="F152" s="5" t="s">
        <v>6</v>
      </c>
      <c r="G152" s="5" t="s">
        <v>221</v>
      </c>
    </row>
    <row r="153" spans="1:7" ht="15">
      <c r="A153" s="16">
        <v>2011</v>
      </c>
      <c r="B153">
        <v>51</v>
      </c>
      <c r="C153" s="5" t="s">
        <v>894</v>
      </c>
      <c r="D153" s="143" t="s">
        <v>1128</v>
      </c>
      <c r="E153" s="62">
        <v>10.804663275937891</v>
      </c>
      <c r="F153" s="5" t="s">
        <v>5</v>
      </c>
      <c r="G153" s="5" t="s">
        <v>127</v>
      </c>
    </row>
    <row r="154" spans="1:7" ht="15">
      <c r="A154" s="16">
        <v>2011</v>
      </c>
      <c r="B154">
        <v>52</v>
      </c>
      <c r="C154" s="5" t="s">
        <v>972</v>
      </c>
      <c r="D154" s="143" t="s">
        <v>1208</v>
      </c>
      <c r="E154" s="62">
        <v>10.218357822346331</v>
      </c>
      <c r="F154" s="5" t="s">
        <v>6</v>
      </c>
      <c r="G154" s="5" t="s">
        <v>234</v>
      </c>
    </row>
    <row r="155" spans="1:7" ht="15">
      <c r="A155" s="16">
        <v>2011</v>
      </c>
      <c r="B155">
        <v>53</v>
      </c>
      <c r="C155" s="5" t="s">
        <v>956</v>
      </c>
      <c r="D155" s="143" t="s">
        <v>1192</v>
      </c>
      <c r="E155" s="62">
        <v>10.21176189712763</v>
      </c>
      <c r="F155" s="5" t="s">
        <v>5</v>
      </c>
      <c r="G155" s="5" t="s">
        <v>64</v>
      </c>
    </row>
    <row r="156" spans="1:7" ht="15">
      <c r="A156" s="16">
        <v>2011</v>
      </c>
      <c r="B156">
        <v>54</v>
      </c>
      <c r="C156" s="5" t="s">
        <v>901</v>
      </c>
      <c r="D156" s="143" t="s">
        <v>1135</v>
      </c>
      <c r="E156" s="62">
        <v>9.8640766195305449</v>
      </c>
      <c r="F156" s="5" t="s">
        <v>6</v>
      </c>
      <c r="G156" s="5" t="s">
        <v>48</v>
      </c>
    </row>
    <row r="157" spans="1:7" ht="15">
      <c r="A157" s="16">
        <v>2011</v>
      </c>
      <c r="B157">
        <v>55</v>
      </c>
      <c r="C157" s="5" t="s">
        <v>887</v>
      </c>
      <c r="D157" s="143" t="s">
        <v>1120</v>
      </c>
      <c r="E157" s="62">
        <v>9.8263515532139856</v>
      </c>
      <c r="F157" s="5" t="s">
        <v>6</v>
      </c>
      <c r="G157" s="5" t="s">
        <v>48</v>
      </c>
    </row>
    <row r="158" spans="1:7" ht="15">
      <c r="A158" s="16">
        <v>2011</v>
      </c>
      <c r="B158">
        <v>56</v>
      </c>
      <c r="C158" s="5" t="s">
        <v>879</v>
      </c>
      <c r="D158" s="143" t="s">
        <v>1112</v>
      </c>
      <c r="E158" s="62">
        <v>9.6761026113412374</v>
      </c>
      <c r="F158" s="5" t="s">
        <v>6</v>
      </c>
      <c r="G158" s="5" t="s">
        <v>48</v>
      </c>
    </row>
    <row r="159" spans="1:7" ht="15">
      <c r="A159" s="16">
        <v>2011</v>
      </c>
      <c r="B159">
        <v>57</v>
      </c>
      <c r="C159" s="5" t="s">
        <v>882</v>
      </c>
      <c r="D159" s="143" t="s">
        <v>1115</v>
      </c>
      <c r="E159" s="62">
        <v>9.5106547200983229</v>
      </c>
      <c r="F159" s="5" t="s">
        <v>844</v>
      </c>
      <c r="G159" s="5" t="s">
        <v>44</v>
      </c>
    </row>
    <row r="160" spans="1:7" ht="15">
      <c r="A160" s="16">
        <v>2011</v>
      </c>
      <c r="B160">
        <v>58</v>
      </c>
      <c r="C160" s="5" t="s">
        <v>434</v>
      </c>
      <c r="D160" s="143" t="s">
        <v>1094</v>
      </c>
      <c r="E160" s="62">
        <v>9.4404428875240054</v>
      </c>
      <c r="F160" s="5" t="s">
        <v>6</v>
      </c>
      <c r="G160" s="5" t="s">
        <v>221</v>
      </c>
    </row>
    <row r="161" spans="1:7" ht="15">
      <c r="A161" s="16">
        <v>2011</v>
      </c>
      <c r="B161">
        <v>59</v>
      </c>
      <c r="C161" s="5" t="s">
        <v>900</v>
      </c>
      <c r="D161" s="143" t="s">
        <v>1134</v>
      </c>
      <c r="E161" s="62">
        <v>9.3713641144979292</v>
      </c>
      <c r="F161" s="5" t="s">
        <v>7</v>
      </c>
      <c r="G161" s="5" t="s">
        <v>20</v>
      </c>
    </row>
    <row r="162" spans="1:7" ht="15">
      <c r="A162" s="16">
        <v>2011</v>
      </c>
      <c r="B162">
        <v>60</v>
      </c>
      <c r="C162" s="5" t="s">
        <v>823</v>
      </c>
      <c r="D162" s="143" t="s">
        <v>1092</v>
      </c>
      <c r="E162" s="62">
        <v>9.3618378158128497</v>
      </c>
      <c r="F162" s="5" t="s">
        <v>5</v>
      </c>
      <c r="G162" s="5" t="s">
        <v>221</v>
      </c>
    </row>
    <row r="163" spans="1:7" ht="15">
      <c r="A163" s="16">
        <v>2011</v>
      </c>
      <c r="B163">
        <v>61</v>
      </c>
      <c r="C163" s="5" t="s">
        <v>886</v>
      </c>
      <c r="D163" s="143" t="s">
        <v>1119</v>
      </c>
      <c r="E163" s="62">
        <v>9.3535709650208698</v>
      </c>
      <c r="F163" s="5" t="s">
        <v>5</v>
      </c>
      <c r="G163" s="5" t="s">
        <v>322</v>
      </c>
    </row>
    <row r="164" spans="1:7" ht="15">
      <c r="A164" s="16">
        <v>2011</v>
      </c>
      <c r="B164">
        <v>62</v>
      </c>
      <c r="C164" s="5" t="s">
        <v>923</v>
      </c>
      <c r="D164" s="143" t="s">
        <v>1158</v>
      </c>
      <c r="E164" s="62">
        <v>9.3464499513809134</v>
      </c>
      <c r="F164" s="5" t="s">
        <v>5</v>
      </c>
      <c r="G164" s="5" t="s">
        <v>127</v>
      </c>
    </row>
    <row r="165" spans="1:7" ht="15">
      <c r="A165" s="16">
        <v>2011</v>
      </c>
      <c r="B165">
        <v>63</v>
      </c>
      <c r="C165" s="5" t="s">
        <v>946</v>
      </c>
      <c r="D165" s="143" t="s">
        <v>1181</v>
      </c>
      <c r="E165" s="62">
        <v>9.2810723100010186</v>
      </c>
      <c r="F165" s="5" t="s">
        <v>5</v>
      </c>
      <c r="G165" s="5" t="s">
        <v>127</v>
      </c>
    </row>
    <row r="166" spans="1:7" ht="15">
      <c r="A166" s="16">
        <v>2011</v>
      </c>
      <c r="B166">
        <v>64</v>
      </c>
      <c r="C166" s="5" t="s">
        <v>944</v>
      </c>
      <c r="D166" s="143" t="s">
        <v>1179</v>
      </c>
      <c r="E166" s="62">
        <v>9.2292140314977225</v>
      </c>
      <c r="F166" s="5" t="s">
        <v>5</v>
      </c>
      <c r="G166" s="5" t="s">
        <v>64</v>
      </c>
    </row>
    <row r="167" spans="1:7" ht="15">
      <c r="A167" s="16">
        <v>2011</v>
      </c>
      <c r="B167">
        <v>65</v>
      </c>
      <c r="C167" s="5" t="s">
        <v>973</v>
      </c>
      <c r="D167" s="143" t="s">
        <v>1210</v>
      </c>
      <c r="E167" s="62">
        <v>9.1977045572280893</v>
      </c>
      <c r="F167" s="5" t="s">
        <v>6</v>
      </c>
      <c r="G167" s="5" t="s">
        <v>44</v>
      </c>
    </row>
    <row r="168" spans="1:7" ht="15">
      <c r="A168" s="16">
        <v>2011</v>
      </c>
      <c r="B168">
        <v>66</v>
      </c>
      <c r="C168" s="5" t="s">
        <v>893</v>
      </c>
      <c r="D168" s="143" t="s">
        <v>1127</v>
      </c>
      <c r="E168" s="62">
        <v>9.1719872170134416</v>
      </c>
      <c r="F168" s="5" t="s">
        <v>6</v>
      </c>
      <c r="G168" s="5" t="s">
        <v>31</v>
      </c>
    </row>
    <row r="169" spans="1:7" ht="15">
      <c r="A169" s="16">
        <v>2011</v>
      </c>
      <c r="B169">
        <v>67</v>
      </c>
      <c r="C169" s="5" t="s">
        <v>951</v>
      </c>
      <c r="D169" s="143" t="s">
        <v>1186</v>
      </c>
      <c r="E169" s="62">
        <v>9.1486948173938796</v>
      </c>
      <c r="F169" s="5" t="s">
        <v>5</v>
      </c>
      <c r="G169" s="5" t="s">
        <v>127</v>
      </c>
    </row>
    <row r="170" spans="1:7" ht="15">
      <c r="A170" s="16">
        <v>2011</v>
      </c>
      <c r="B170">
        <v>68</v>
      </c>
      <c r="C170" s="5" t="s">
        <v>977</v>
      </c>
      <c r="D170" s="143" t="s">
        <v>1214</v>
      </c>
      <c r="E170" s="62">
        <v>8.2951362473614889</v>
      </c>
      <c r="F170" s="5" t="s">
        <v>6</v>
      </c>
      <c r="G170" s="5" t="s">
        <v>44</v>
      </c>
    </row>
    <row r="171" spans="1:7" ht="15">
      <c r="A171" s="16">
        <v>2011</v>
      </c>
      <c r="B171">
        <v>69</v>
      </c>
      <c r="C171" s="5" t="s">
        <v>161</v>
      </c>
      <c r="D171" s="143" t="s">
        <v>549</v>
      </c>
      <c r="E171" s="62">
        <v>8.2536038430700387</v>
      </c>
      <c r="F171" s="5" t="s">
        <v>5</v>
      </c>
      <c r="G171" s="5" t="s">
        <v>27</v>
      </c>
    </row>
    <row r="172" spans="1:7" ht="15">
      <c r="A172" s="16">
        <v>2011</v>
      </c>
      <c r="B172">
        <v>70</v>
      </c>
      <c r="C172" s="5" t="s">
        <v>822</v>
      </c>
      <c r="D172" s="143" t="s">
        <v>1091</v>
      </c>
      <c r="E172" s="62">
        <v>8.2327783468733511</v>
      </c>
      <c r="F172" s="5" t="s">
        <v>5</v>
      </c>
      <c r="G172" s="5" t="s">
        <v>27</v>
      </c>
    </row>
    <row r="173" spans="1:7" ht="15">
      <c r="A173" s="16">
        <v>2011</v>
      </c>
      <c r="B173">
        <v>71</v>
      </c>
      <c r="C173" s="5" t="s">
        <v>881</v>
      </c>
      <c r="D173" s="143" t="s">
        <v>1114</v>
      </c>
      <c r="E173" s="62">
        <v>8.1514843446793321</v>
      </c>
      <c r="F173" s="5" t="s">
        <v>5</v>
      </c>
      <c r="G173" s="5" t="s">
        <v>176</v>
      </c>
    </row>
    <row r="174" spans="1:7" ht="15">
      <c r="A174" s="16">
        <v>2011</v>
      </c>
      <c r="B174">
        <v>72</v>
      </c>
      <c r="C174" s="5" t="s">
        <v>486</v>
      </c>
      <c r="D174" s="143" t="s">
        <v>1220</v>
      </c>
      <c r="E174" s="62">
        <v>8.0700501864670109</v>
      </c>
      <c r="F174" s="5" t="s">
        <v>5</v>
      </c>
      <c r="G174" s="5" t="s">
        <v>64</v>
      </c>
    </row>
    <row r="175" spans="1:7" ht="15">
      <c r="A175" s="16">
        <v>2011</v>
      </c>
      <c r="B175">
        <v>73</v>
      </c>
      <c r="C175" s="5" t="s">
        <v>983</v>
      </c>
      <c r="D175" s="143" t="s">
        <v>1221</v>
      </c>
      <c r="E175" s="62">
        <v>7.9250760062848169</v>
      </c>
      <c r="F175" s="5" t="s">
        <v>7</v>
      </c>
      <c r="G175" s="5" t="s">
        <v>27</v>
      </c>
    </row>
    <row r="176" spans="1:7" ht="15">
      <c r="A176" s="16">
        <v>2011</v>
      </c>
      <c r="B176">
        <v>74</v>
      </c>
      <c r="C176" s="5" t="s">
        <v>870</v>
      </c>
      <c r="D176" s="143" t="s">
        <v>1103</v>
      </c>
      <c r="E176" s="62">
        <v>7.9018369109174884</v>
      </c>
      <c r="F176" s="5" t="s">
        <v>5</v>
      </c>
      <c r="G176" s="5" t="s">
        <v>44</v>
      </c>
    </row>
    <row r="177" spans="1:7" ht="15">
      <c r="A177" s="16">
        <v>2011</v>
      </c>
      <c r="B177">
        <v>75</v>
      </c>
      <c r="C177" s="5" t="s">
        <v>188</v>
      </c>
      <c r="D177" s="143" t="s">
        <v>585</v>
      </c>
      <c r="E177" s="62">
        <v>7.7324344915012144</v>
      </c>
      <c r="F177" s="5" t="s">
        <v>6</v>
      </c>
      <c r="G177" s="5" t="s">
        <v>44</v>
      </c>
    </row>
    <row r="178" spans="1:7" ht="15">
      <c r="A178" s="16">
        <v>2011</v>
      </c>
      <c r="B178">
        <v>76</v>
      </c>
      <c r="C178" s="5" t="s">
        <v>978</v>
      </c>
      <c r="D178" s="143" t="s">
        <v>1215</v>
      </c>
      <c r="E178" s="62">
        <v>7.7276162833880866</v>
      </c>
      <c r="F178" s="5" t="s">
        <v>5</v>
      </c>
      <c r="G178" s="5" t="s">
        <v>127</v>
      </c>
    </row>
    <row r="179" spans="1:7" ht="15">
      <c r="A179" s="16">
        <v>2011</v>
      </c>
      <c r="B179">
        <v>77</v>
      </c>
      <c r="C179" s="5" t="s">
        <v>827</v>
      </c>
      <c r="D179" s="143" t="s">
        <v>1097</v>
      </c>
      <c r="E179" s="62">
        <v>7.530669628024568</v>
      </c>
      <c r="F179" s="5" t="s">
        <v>5</v>
      </c>
      <c r="G179" s="5" t="s">
        <v>48</v>
      </c>
    </row>
    <row r="180" spans="1:7" ht="15">
      <c r="A180" s="16">
        <v>2011</v>
      </c>
      <c r="B180">
        <v>78</v>
      </c>
      <c r="C180" s="5" t="s">
        <v>926</v>
      </c>
      <c r="D180" s="143" t="s">
        <v>1161</v>
      </c>
      <c r="E180" s="62">
        <v>7.4540771432652484</v>
      </c>
      <c r="F180" s="5" t="s">
        <v>5</v>
      </c>
      <c r="G180" s="5" t="s">
        <v>44</v>
      </c>
    </row>
    <row r="181" spans="1:7" ht="15">
      <c r="A181" s="16">
        <v>2011</v>
      </c>
      <c r="B181">
        <v>79</v>
      </c>
      <c r="C181" s="5" t="s">
        <v>81</v>
      </c>
      <c r="D181" s="143" t="s">
        <v>530</v>
      </c>
      <c r="E181" s="62">
        <v>7.3669396915996126</v>
      </c>
      <c r="F181" s="5" t="s">
        <v>7</v>
      </c>
      <c r="G181" s="5" t="s">
        <v>44</v>
      </c>
    </row>
    <row r="182" spans="1:7" ht="15">
      <c r="A182" s="16">
        <v>2011</v>
      </c>
      <c r="B182">
        <v>80</v>
      </c>
      <c r="C182" s="5" t="s">
        <v>959</v>
      </c>
      <c r="D182" s="143" t="s">
        <v>1195</v>
      </c>
      <c r="E182" s="62">
        <v>7.3219643144880564</v>
      </c>
      <c r="F182" s="5" t="s">
        <v>6</v>
      </c>
      <c r="G182" s="5" t="s">
        <v>27</v>
      </c>
    </row>
    <row r="183" spans="1:7" ht="15">
      <c r="A183" s="16">
        <v>2011</v>
      </c>
      <c r="B183">
        <v>81</v>
      </c>
      <c r="C183" s="5" t="s">
        <v>889</v>
      </c>
      <c r="D183" s="143" t="s">
        <v>1122</v>
      </c>
      <c r="E183" s="62">
        <v>7.315533336605248</v>
      </c>
      <c r="F183" s="5" t="s">
        <v>5</v>
      </c>
      <c r="G183" s="5" t="s">
        <v>322</v>
      </c>
    </row>
    <row r="184" spans="1:7" ht="15">
      <c r="A184" s="16">
        <v>2011</v>
      </c>
      <c r="B184">
        <v>82</v>
      </c>
      <c r="C184" s="5" t="s">
        <v>982</v>
      </c>
      <c r="D184" s="143" t="s">
        <v>1219</v>
      </c>
      <c r="E184" s="62">
        <v>7.3017378469742411</v>
      </c>
      <c r="F184" s="5" t="s">
        <v>5</v>
      </c>
      <c r="G184" s="5" t="s">
        <v>127</v>
      </c>
    </row>
    <row r="185" spans="1:7" ht="15">
      <c r="A185" s="16">
        <v>2011</v>
      </c>
      <c r="B185">
        <v>83</v>
      </c>
      <c r="C185" s="5" t="s">
        <v>964</v>
      </c>
      <c r="D185" s="143" t="s">
        <v>1199</v>
      </c>
      <c r="E185" s="62">
        <v>7.2324204256534781</v>
      </c>
      <c r="F185" s="5" t="s">
        <v>6</v>
      </c>
      <c r="G185" s="5" t="s">
        <v>234</v>
      </c>
    </row>
    <row r="186" spans="1:7" ht="15">
      <c r="A186" s="16">
        <v>2011</v>
      </c>
      <c r="B186">
        <v>84</v>
      </c>
      <c r="C186" s="5" t="s">
        <v>963</v>
      </c>
      <c r="D186" s="143" t="s">
        <v>1198</v>
      </c>
      <c r="E186" s="62">
        <v>7.1838005010621728</v>
      </c>
      <c r="F186" s="5" t="s">
        <v>5</v>
      </c>
      <c r="G186" s="5" t="s">
        <v>322</v>
      </c>
    </row>
    <row r="187" spans="1:7" ht="15">
      <c r="A187" s="16">
        <v>2011</v>
      </c>
      <c r="B187">
        <v>85</v>
      </c>
      <c r="C187" s="5" t="s">
        <v>984</v>
      </c>
      <c r="D187" s="143" t="s">
        <v>1222</v>
      </c>
      <c r="E187" s="62">
        <v>7.1087429732260476</v>
      </c>
      <c r="F187" s="5" t="s">
        <v>5</v>
      </c>
      <c r="G187" s="5" t="s">
        <v>44</v>
      </c>
    </row>
    <row r="188" spans="1:7" ht="15">
      <c r="A188" s="16">
        <v>2011</v>
      </c>
      <c r="B188">
        <v>86</v>
      </c>
      <c r="C188" s="5" t="s">
        <v>874</v>
      </c>
      <c r="D188" s="143" t="s">
        <v>1107</v>
      </c>
      <c r="E188" s="62">
        <v>6.950118237077243</v>
      </c>
      <c r="F188" s="5" t="s">
        <v>5</v>
      </c>
      <c r="G188" s="5" t="s">
        <v>48</v>
      </c>
    </row>
    <row r="189" spans="1:7" ht="15">
      <c r="A189" s="16">
        <v>2011</v>
      </c>
      <c r="B189">
        <v>87</v>
      </c>
      <c r="C189" s="5" t="s">
        <v>173</v>
      </c>
      <c r="D189" s="143" t="s">
        <v>566</v>
      </c>
      <c r="E189" s="62">
        <v>6.9397624204732651</v>
      </c>
      <c r="F189" s="5" t="s">
        <v>5</v>
      </c>
      <c r="G189" s="5" t="s">
        <v>176</v>
      </c>
    </row>
    <row r="190" spans="1:7" ht="15">
      <c r="A190" s="16">
        <v>2011</v>
      </c>
      <c r="B190">
        <v>88</v>
      </c>
      <c r="C190" s="5" t="s">
        <v>942</v>
      </c>
      <c r="D190" s="143" t="s">
        <v>1177</v>
      </c>
      <c r="E190" s="62">
        <v>6.8873609696386033</v>
      </c>
      <c r="F190" s="5" t="s">
        <v>7</v>
      </c>
      <c r="G190" s="5" t="s">
        <v>44</v>
      </c>
    </row>
    <row r="191" spans="1:7" ht="15">
      <c r="A191" s="16">
        <v>2011</v>
      </c>
      <c r="B191">
        <v>89</v>
      </c>
      <c r="C191" s="5" t="s">
        <v>958</v>
      </c>
      <c r="D191" s="143" t="s">
        <v>1194</v>
      </c>
      <c r="E191" s="62">
        <v>6.8250452034864999</v>
      </c>
      <c r="F191" s="5" t="s">
        <v>5</v>
      </c>
      <c r="G191" s="5" t="s">
        <v>303</v>
      </c>
    </row>
    <row r="192" spans="1:7" ht="15">
      <c r="A192" s="16">
        <v>2011</v>
      </c>
      <c r="B192">
        <v>90</v>
      </c>
      <c r="C192" s="5" t="s">
        <v>84</v>
      </c>
      <c r="D192" s="143" t="s">
        <v>535</v>
      </c>
      <c r="E192" s="62">
        <v>6.8244219079813986</v>
      </c>
      <c r="F192" s="5" t="s">
        <v>6</v>
      </c>
      <c r="G192" s="5" t="s">
        <v>44</v>
      </c>
    </row>
    <row r="193" spans="1:7" ht="15">
      <c r="A193" s="16">
        <v>2011</v>
      </c>
      <c r="B193">
        <v>91</v>
      </c>
      <c r="C193" s="5" t="s">
        <v>943</v>
      </c>
      <c r="D193" s="143" t="s">
        <v>1178</v>
      </c>
      <c r="E193" s="62">
        <v>6.8166217438937293</v>
      </c>
      <c r="F193" s="5" t="s">
        <v>5</v>
      </c>
      <c r="G193" s="5" t="s">
        <v>127</v>
      </c>
    </row>
    <row r="194" spans="1:7" ht="15">
      <c r="A194" s="16">
        <v>2011</v>
      </c>
      <c r="B194">
        <v>92</v>
      </c>
      <c r="C194" s="5" t="s">
        <v>985</v>
      </c>
      <c r="D194" s="143" t="s">
        <v>1223</v>
      </c>
      <c r="E194" s="62">
        <v>6.7625971277543266</v>
      </c>
      <c r="F194" s="5" t="s">
        <v>5</v>
      </c>
      <c r="G194" s="5" t="s">
        <v>64</v>
      </c>
    </row>
    <row r="195" spans="1:7" ht="15">
      <c r="A195" s="16">
        <v>2011</v>
      </c>
      <c r="B195">
        <v>93</v>
      </c>
      <c r="C195" s="5" t="s">
        <v>915</v>
      </c>
      <c r="D195" s="143" t="s">
        <v>1150</v>
      </c>
      <c r="E195" s="62">
        <v>6.6962035745317339</v>
      </c>
      <c r="F195" s="5" t="s">
        <v>5</v>
      </c>
      <c r="G195" s="5" t="s">
        <v>176</v>
      </c>
    </row>
    <row r="196" spans="1:7" ht="15">
      <c r="A196" s="16">
        <v>2011</v>
      </c>
      <c r="B196">
        <v>94</v>
      </c>
      <c r="C196" s="5" t="s">
        <v>300</v>
      </c>
      <c r="D196" s="143" t="s">
        <v>610</v>
      </c>
      <c r="E196" s="62">
        <v>6.578030183723655</v>
      </c>
      <c r="F196" s="5" t="s">
        <v>5</v>
      </c>
      <c r="G196" s="5" t="s">
        <v>303</v>
      </c>
    </row>
    <row r="197" spans="1:7" ht="15">
      <c r="A197" s="16">
        <v>2011</v>
      </c>
      <c r="B197">
        <v>95</v>
      </c>
      <c r="C197" s="5" t="s">
        <v>976</v>
      </c>
      <c r="D197" s="143" t="s">
        <v>1213</v>
      </c>
      <c r="E197" s="62">
        <v>6.4119452241933699</v>
      </c>
      <c r="F197" s="5" t="s">
        <v>5</v>
      </c>
      <c r="G197" s="5" t="s">
        <v>234</v>
      </c>
    </row>
    <row r="198" spans="1:7" ht="15">
      <c r="A198" s="16">
        <v>2011</v>
      </c>
      <c r="B198">
        <v>96</v>
      </c>
      <c r="C198" s="5" t="s">
        <v>971</v>
      </c>
      <c r="D198" s="143" t="s">
        <v>1207</v>
      </c>
      <c r="E198" s="62">
        <v>6.3588605154882618</v>
      </c>
      <c r="F198" s="5" t="s">
        <v>7</v>
      </c>
      <c r="G198" s="5" t="s">
        <v>127</v>
      </c>
    </row>
    <row r="199" spans="1:7" ht="15">
      <c r="A199" s="16">
        <v>2011</v>
      </c>
      <c r="B199">
        <v>97</v>
      </c>
      <c r="C199" s="5" t="s">
        <v>975</v>
      </c>
      <c r="D199" s="143" t="s">
        <v>1212</v>
      </c>
      <c r="E199" s="62">
        <v>6.3383496822739609</v>
      </c>
      <c r="F199" s="5" t="s">
        <v>5</v>
      </c>
      <c r="G199" s="5" t="s">
        <v>27</v>
      </c>
    </row>
    <row r="200" spans="1:7" ht="15">
      <c r="A200" s="16">
        <v>2011</v>
      </c>
      <c r="B200">
        <v>98</v>
      </c>
      <c r="C200" s="5" t="s">
        <v>821</v>
      </c>
      <c r="D200" s="143" t="s">
        <v>1088</v>
      </c>
      <c r="E200" s="62">
        <v>6.2564524346448476</v>
      </c>
      <c r="F200" s="5" t="s">
        <v>7</v>
      </c>
      <c r="G200" s="5" t="s">
        <v>221</v>
      </c>
    </row>
    <row r="201" spans="1:7" ht="15">
      <c r="A201" s="16">
        <v>2011</v>
      </c>
      <c r="B201">
        <v>99</v>
      </c>
      <c r="C201" s="5" t="s">
        <v>911</v>
      </c>
      <c r="D201" s="143" t="s">
        <v>1146</v>
      </c>
      <c r="E201" s="62">
        <v>6.2314907394181782</v>
      </c>
      <c r="F201" s="5" t="s">
        <v>5</v>
      </c>
      <c r="G201" s="5" t="s">
        <v>322</v>
      </c>
    </row>
    <row r="202" spans="1:7" ht="15">
      <c r="A202" s="16">
        <v>2011</v>
      </c>
      <c r="B202">
        <v>100</v>
      </c>
      <c r="C202" s="5" t="s">
        <v>986</v>
      </c>
      <c r="D202" s="143" t="s">
        <v>1224</v>
      </c>
      <c r="E202" s="62">
        <v>6.1888345600533263</v>
      </c>
      <c r="F202" s="5" t="s">
        <v>5</v>
      </c>
      <c r="G202" s="5" t="s">
        <v>127</v>
      </c>
    </row>
    <row r="203" spans="1:7" ht="15">
      <c r="A203" s="16">
        <v>2012</v>
      </c>
      <c r="B203">
        <v>1</v>
      </c>
      <c r="C203" s="5" t="s">
        <v>805</v>
      </c>
      <c r="D203" s="143" t="s">
        <v>527</v>
      </c>
      <c r="E203" s="62">
        <v>262.76698692680299</v>
      </c>
      <c r="F203" s="5" t="s">
        <v>5</v>
      </c>
      <c r="G203" s="5" t="s">
        <v>64</v>
      </c>
    </row>
    <row r="204" spans="1:7" ht="15">
      <c r="A204" s="16">
        <v>2012</v>
      </c>
      <c r="B204">
        <v>2</v>
      </c>
      <c r="C204" s="5" t="s">
        <v>28</v>
      </c>
      <c r="D204" s="143" t="s">
        <v>518</v>
      </c>
      <c r="E204" s="62">
        <v>235.111890777014</v>
      </c>
      <c r="F204" s="5" t="s">
        <v>5</v>
      </c>
      <c r="G204" s="5" t="s">
        <v>31</v>
      </c>
    </row>
    <row r="205" spans="1:7" ht="15">
      <c r="A205" s="16">
        <v>2012</v>
      </c>
      <c r="B205">
        <v>3</v>
      </c>
      <c r="C205" s="5" t="s">
        <v>68</v>
      </c>
      <c r="D205" s="143" t="s">
        <v>529</v>
      </c>
      <c r="E205" s="62">
        <v>234.06264778782759</v>
      </c>
      <c r="F205" s="5" t="s">
        <v>5</v>
      </c>
      <c r="G205" s="5" t="s">
        <v>71</v>
      </c>
    </row>
    <row r="206" spans="1:7" ht="15">
      <c r="A206" s="16">
        <v>2012</v>
      </c>
      <c r="B206">
        <v>4</v>
      </c>
      <c r="C206" s="5" t="s">
        <v>38</v>
      </c>
      <c r="D206" s="143" t="s">
        <v>522</v>
      </c>
      <c r="E206" s="62">
        <v>199.93197874110601</v>
      </c>
      <c r="F206" s="5" t="s">
        <v>5</v>
      </c>
      <c r="G206" s="5" t="s">
        <v>31</v>
      </c>
    </row>
    <row r="207" spans="1:7" ht="15">
      <c r="A207" s="16">
        <v>2012</v>
      </c>
      <c r="B207">
        <v>5</v>
      </c>
      <c r="C207" s="5" t="s">
        <v>58</v>
      </c>
      <c r="D207" s="143" t="s">
        <v>523</v>
      </c>
      <c r="E207" s="62">
        <v>146.1802472453281</v>
      </c>
      <c r="F207" s="5" t="s">
        <v>5</v>
      </c>
      <c r="G207" s="5" t="s">
        <v>31</v>
      </c>
    </row>
    <row r="208" spans="1:7" ht="15">
      <c r="A208" s="16">
        <v>2012</v>
      </c>
      <c r="B208">
        <v>6</v>
      </c>
      <c r="C208" s="5" t="s">
        <v>65</v>
      </c>
      <c r="D208" s="143" t="s">
        <v>528</v>
      </c>
      <c r="E208" s="62">
        <v>128.15828815526291</v>
      </c>
      <c r="F208" s="5" t="s">
        <v>5</v>
      </c>
      <c r="G208" s="5" t="s">
        <v>31</v>
      </c>
    </row>
    <row r="209" spans="1:7" ht="15">
      <c r="A209" s="16">
        <v>2012</v>
      </c>
      <c r="B209">
        <v>7</v>
      </c>
      <c r="C209" s="5" t="s">
        <v>811</v>
      </c>
      <c r="D209" s="143" t="s">
        <v>564</v>
      </c>
      <c r="E209" s="62">
        <v>96.662711690066189</v>
      </c>
      <c r="F209" s="5" t="s">
        <v>5</v>
      </c>
      <c r="G209" s="5" t="s">
        <v>64</v>
      </c>
    </row>
    <row r="210" spans="1:7" ht="15">
      <c r="A210" s="16">
        <v>2012</v>
      </c>
      <c r="B210">
        <v>8</v>
      </c>
      <c r="C210" s="5" t="s">
        <v>112</v>
      </c>
      <c r="D210" s="143" t="s">
        <v>536</v>
      </c>
      <c r="E210" s="62">
        <v>96.116476912173098</v>
      </c>
      <c r="F210" s="5" t="s">
        <v>5</v>
      </c>
      <c r="G210" s="5" t="s">
        <v>64</v>
      </c>
    </row>
    <row r="211" spans="1:7" ht="15">
      <c r="A211" s="16">
        <v>2012</v>
      </c>
      <c r="B211">
        <v>9</v>
      </c>
      <c r="C211" s="5" t="s">
        <v>75</v>
      </c>
      <c r="D211" s="143" t="s">
        <v>531</v>
      </c>
      <c r="E211" s="62">
        <v>95.183448213089662</v>
      </c>
      <c r="F211" s="5" t="s">
        <v>5</v>
      </c>
      <c r="G211" s="5" t="s">
        <v>48</v>
      </c>
    </row>
    <row r="212" spans="1:7" ht="15">
      <c r="A212" s="16">
        <v>2012</v>
      </c>
      <c r="B212">
        <v>10</v>
      </c>
      <c r="C212" s="5" t="s">
        <v>807</v>
      </c>
      <c r="D212" s="143" t="s">
        <v>543</v>
      </c>
      <c r="E212" s="62">
        <v>81.394512164902366</v>
      </c>
      <c r="F212" s="5" t="s">
        <v>5</v>
      </c>
      <c r="G212" s="5" t="s">
        <v>127</v>
      </c>
    </row>
    <row r="213" spans="1:7" ht="15">
      <c r="A213" s="16">
        <v>2012</v>
      </c>
      <c r="B213">
        <v>11</v>
      </c>
      <c r="C213" s="5" t="s">
        <v>45</v>
      </c>
      <c r="D213" s="143" t="s">
        <v>524</v>
      </c>
      <c r="E213" s="62">
        <v>60.691440551243232</v>
      </c>
      <c r="F213" s="5" t="s">
        <v>7</v>
      </c>
      <c r="G213" s="5" t="s">
        <v>48</v>
      </c>
    </row>
    <row r="214" spans="1:7" ht="15">
      <c r="A214" s="16">
        <v>2012</v>
      </c>
      <c r="B214">
        <v>12</v>
      </c>
      <c r="C214" s="5" t="s">
        <v>17</v>
      </c>
      <c r="D214" s="143" t="s">
        <v>515</v>
      </c>
      <c r="E214" s="62">
        <v>59.54349822200431</v>
      </c>
      <c r="F214" s="5" t="s">
        <v>7</v>
      </c>
      <c r="G214" s="5" t="s">
        <v>20</v>
      </c>
    </row>
    <row r="215" spans="1:7" ht="15">
      <c r="A215" s="16">
        <v>2012</v>
      </c>
      <c r="B215">
        <v>13</v>
      </c>
      <c r="C215" s="5" t="s">
        <v>164</v>
      </c>
      <c r="D215" s="143" t="s">
        <v>562</v>
      </c>
      <c r="E215" s="62">
        <v>57.225866216712653</v>
      </c>
      <c r="F215" s="5" t="s">
        <v>6</v>
      </c>
      <c r="G215" s="5" t="s">
        <v>31</v>
      </c>
    </row>
    <row r="216" spans="1:7" ht="15">
      <c r="A216" s="16">
        <v>2012</v>
      </c>
      <c r="B216">
        <v>14</v>
      </c>
      <c r="C216" s="5" t="s">
        <v>35</v>
      </c>
      <c r="D216" s="143" t="s">
        <v>520</v>
      </c>
      <c r="E216" s="62">
        <v>47.272320299813863</v>
      </c>
      <c r="F216" s="5" t="s">
        <v>6</v>
      </c>
      <c r="G216" s="5" t="s">
        <v>31</v>
      </c>
    </row>
    <row r="217" spans="1:7" ht="15">
      <c r="A217" s="16">
        <v>2012</v>
      </c>
      <c r="B217">
        <v>15</v>
      </c>
      <c r="C217" s="5" t="s">
        <v>316</v>
      </c>
      <c r="D217" s="143" t="s">
        <v>551</v>
      </c>
      <c r="E217" s="62">
        <v>45.007097462486612</v>
      </c>
      <c r="F217" s="5" t="s">
        <v>5</v>
      </c>
      <c r="G217" s="5" t="s">
        <v>71</v>
      </c>
    </row>
    <row r="218" spans="1:7" ht="15">
      <c r="A218" s="16">
        <v>2012</v>
      </c>
      <c r="B218">
        <v>16</v>
      </c>
      <c r="C218" s="5" t="s">
        <v>869</v>
      </c>
      <c r="D218" s="143" t="s">
        <v>1102</v>
      </c>
      <c r="E218" s="62">
        <v>37.763434297250427</v>
      </c>
      <c r="F218" s="5" t="s">
        <v>5</v>
      </c>
      <c r="G218" s="5" t="s">
        <v>71</v>
      </c>
    </row>
    <row r="219" spans="1:7" ht="15">
      <c r="A219" s="16">
        <v>2012</v>
      </c>
      <c r="B219">
        <v>17</v>
      </c>
      <c r="C219" s="5" t="s">
        <v>121</v>
      </c>
      <c r="D219" s="143" t="s">
        <v>555</v>
      </c>
      <c r="E219" s="62">
        <v>35.060317917000013</v>
      </c>
      <c r="F219" s="5" t="s">
        <v>7</v>
      </c>
      <c r="G219" s="5" t="s">
        <v>20</v>
      </c>
    </row>
    <row r="220" spans="1:7" ht="15">
      <c r="A220" s="16">
        <v>2012</v>
      </c>
      <c r="B220">
        <v>18</v>
      </c>
      <c r="C220" s="5" t="s">
        <v>688</v>
      </c>
      <c r="D220" s="143" t="s">
        <v>1085</v>
      </c>
      <c r="E220" s="62">
        <v>34.924325533165771</v>
      </c>
      <c r="F220" s="5" t="s">
        <v>6</v>
      </c>
      <c r="G220" s="5" t="s">
        <v>31</v>
      </c>
    </row>
    <row r="221" spans="1:7" ht="15">
      <c r="A221" s="16">
        <v>2012</v>
      </c>
      <c r="B221">
        <v>19</v>
      </c>
      <c r="C221" s="5" t="s">
        <v>24</v>
      </c>
      <c r="D221" s="143" t="s">
        <v>516</v>
      </c>
      <c r="E221" s="62">
        <v>34.523965253360913</v>
      </c>
      <c r="F221" s="5" t="s">
        <v>5</v>
      </c>
      <c r="G221" s="5" t="s">
        <v>27</v>
      </c>
    </row>
    <row r="222" spans="1:7" ht="15">
      <c r="A222" s="16">
        <v>2012</v>
      </c>
      <c r="B222">
        <v>20</v>
      </c>
      <c r="C222" s="5" t="s">
        <v>228</v>
      </c>
      <c r="D222" s="143" t="s">
        <v>580</v>
      </c>
      <c r="E222" s="62">
        <v>32.761647433497728</v>
      </c>
      <c r="F222" s="5" t="s">
        <v>6</v>
      </c>
      <c r="G222" s="5" t="s">
        <v>48</v>
      </c>
    </row>
    <row r="223" spans="1:7" ht="15">
      <c r="A223" s="16">
        <v>2012</v>
      </c>
      <c r="B223">
        <v>21</v>
      </c>
      <c r="C223" s="5" t="s">
        <v>225</v>
      </c>
      <c r="D223" s="143" t="s">
        <v>578</v>
      </c>
      <c r="E223" s="62">
        <v>30.94280412625249</v>
      </c>
      <c r="F223" s="5" t="s">
        <v>5</v>
      </c>
      <c r="G223" s="5" t="s">
        <v>44</v>
      </c>
    </row>
    <row r="224" spans="1:7" ht="15">
      <c r="A224" s="16">
        <v>2012</v>
      </c>
      <c r="B224">
        <v>22</v>
      </c>
      <c r="C224" s="5" t="s">
        <v>273</v>
      </c>
      <c r="D224" s="143" t="s">
        <v>596</v>
      </c>
      <c r="E224" s="62">
        <v>29.465381099317419</v>
      </c>
      <c r="F224" s="5" t="s">
        <v>5</v>
      </c>
      <c r="G224" s="5" t="s">
        <v>31</v>
      </c>
    </row>
    <row r="225" spans="1:7" ht="15">
      <c r="A225" s="16">
        <v>2012</v>
      </c>
      <c r="B225">
        <v>23</v>
      </c>
      <c r="C225" s="5" t="s">
        <v>209</v>
      </c>
      <c r="D225" s="143" t="s">
        <v>574</v>
      </c>
      <c r="E225" s="62">
        <v>29.43957305493597</v>
      </c>
      <c r="F225" s="5" t="s">
        <v>6</v>
      </c>
      <c r="G225" s="5" t="s">
        <v>31</v>
      </c>
    </row>
    <row r="226" spans="1:7" ht="15">
      <c r="A226" s="16">
        <v>2012</v>
      </c>
      <c r="B226">
        <v>24</v>
      </c>
      <c r="C226" s="5" t="s">
        <v>140</v>
      </c>
      <c r="D226" s="143" t="s">
        <v>545</v>
      </c>
      <c r="E226" s="62">
        <v>28.641349427485491</v>
      </c>
      <c r="F226" s="5" t="s">
        <v>6</v>
      </c>
      <c r="G226" s="5" t="s">
        <v>31</v>
      </c>
    </row>
    <row r="227" spans="1:7" ht="15">
      <c r="A227" s="16">
        <v>2012</v>
      </c>
      <c r="B227">
        <v>25</v>
      </c>
      <c r="C227" s="5" t="s">
        <v>662</v>
      </c>
      <c r="D227" s="143" t="s">
        <v>1099</v>
      </c>
      <c r="E227" s="62">
        <v>24.35843653519219</v>
      </c>
      <c r="F227" s="5" t="s">
        <v>5</v>
      </c>
      <c r="G227" s="5" t="s">
        <v>221</v>
      </c>
    </row>
    <row r="228" spans="1:7" ht="15">
      <c r="A228" s="16">
        <v>2012</v>
      </c>
      <c r="B228">
        <v>26</v>
      </c>
      <c r="C228" s="5" t="s">
        <v>200</v>
      </c>
      <c r="D228" s="143" t="s">
        <v>560</v>
      </c>
      <c r="E228" s="62">
        <v>23.891528065656189</v>
      </c>
      <c r="F228" s="5" t="s">
        <v>6</v>
      </c>
      <c r="G228" s="5" t="s">
        <v>48</v>
      </c>
    </row>
    <row r="229" spans="1:7" ht="15">
      <c r="A229" s="16">
        <v>2012</v>
      </c>
      <c r="B229">
        <v>27</v>
      </c>
      <c r="C229" s="5" t="s">
        <v>669</v>
      </c>
      <c r="D229" s="143" t="s">
        <v>609</v>
      </c>
      <c r="E229" s="62">
        <v>21.402759013138841</v>
      </c>
      <c r="F229" s="5" t="s">
        <v>5</v>
      </c>
      <c r="G229" s="5" t="s">
        <v>48</v>
      </c>
    </row>
    <row r="230" spans="1:7" ht="15">
      <c r="A230" s="16">
        <v>2012</v>
      </c>
      <c r="B230">
        <v>28</v>
      </c>
      <c r="C230" s="5" t="s">
        <v>680</v>
      </c>
      <c r="D230" s="143" t="s">
        <v>1090</v>
      </c>
      <c r="E230" s="62">
        <v>19.62073176358285</v>
      </c>
      <c r="F230" s="5" t="s">
        <v>5</v>
      </c>
      <c r="G230" s="5" t="s">
        <v>31</v>
      </c>
    </row>
    <row r="231" spans="1:7" ht="15">
      <c r="A231" s="16">
        <v>2012</v>
      </c>
      <c r="B231">
        <v>29</v>
      </c>
      <c r="C231" s="5" t="s">
        <v>319</v>
      </c>
      <c r="D231" s="143" t="s">
        <v>590</v>
      </c>
      <c r="E231" s="62">
        <v>18.614270941054809</v>
      </c>
      <c r="F231" s="5" t="s">
        <v>5</v>
      </c>
      <c r="G231" s="5" t="s">
        <v>322</v>
      </c>
    </row>
    <row r="232" spans="1:7" ht="15">
      <c r="A232" s="16">
        <v>2012</v>
      </c>
      <c r="B232">
        <v>30</v>
      </c>
      <c r="C232" s="5" t="s">
        <v>962</v>
      </c>
      <c r="D232" s="143" t="s">
        <v>1197</v>
      </c>
      <c r="E232" s="62">
        <v>18.300899999999999</v>
      </c>
      <c r="F232" s="5" t="s">
        <v>7</v>
      </c>
      <c r="G232" s="5" t="s">
        <v>27</v>
      </c>
    </row>
    <row r="233" spans="1:7" ht="15">
      <c r="A233" s="16">
        <v>2012</v>
      </c>
      <c r="B233">
        <v>31</v>
      </c>
      <c r="C233" s="5" t="s">
        <v>124</v>
      </c>
      <c r="D233" s="143" t="s">
        <v>533</v>
      </c>
      <c r="E233" s="62">
        <v>18.03436480789118</v>
      </c>
      <c r="F233" s="5" t="s">
        <v>5</v>
      </c>
      <c r="G233" s="5" t="s">
        <v>127</v>
      </c>
    </row>
    <row r="234" spans="1:7" ht="15">
      <c r="A234" s="16">
        <v>2012</v>
      </c>
      <c r="B234">
        <v>32</v>
      </c>
      <c r="C234" s="5" t="s">
        <v>871</v>
      </c>
      <c r="D234" s="143" t="s">
        <v>1104</v>
      </c>
      <c r="E234" s="62">
        <v>17.17352138626892</v>
      </c>
      <c r="F234" s="5" t="s">
        <v>5</v>
      </c>
      <c r="G234" s="5" t="s">
        <v>48</v>
      </c>
    </row>
    <row r="235" spans="1:7" ht="15">
      <c r="A235" s="16">
        <v>2012</v>
      </c>
      <c r="B235">
        <v>33</v>
      </c>
      <c r="C235" s="5" t="s">
        <v>49</v>
      </c>
      <c r="D235" s="143" t="s">
        <v>525</v>
      </c>
      <c r="E235" s="62">
        <v>17.04878537993795</v>
      </c>
      <c r="F235" s="5" t="s">
        <v>5</v>
      </c>
      <c r="G235" s="5" t="s">
        <v>27</v>
      </c>
    </row>
    <row r="236" spans="1:7" ht="15">
      <c r="A236" s="16">
        <v>2012</v>
      </c>
      <c r="B236">
        <v>34</v>
      </c>
      <c r="C236" s="5" t="s">
        <v>956</v>
      </c>
      <c r="D236" s="143" t="s">
        <v>1192</v>
      </c>
      <c r="E236" s="62">
        <v>16.808612097923952</v>
      </c>
      <c r="F236" s="5" t="s">
        <v>5</v>
      </c>
      <c r="G236" s="5" t="s">
        <v>64</v>
      </c>
    </row>
    <row r="237" spans="1:7" ht="15">
      <c r="A237" s="16">
        <v>2012</v>
      </c>
      <c r="B237">
        <v>35</v>
      </c>
      <c r="C237" s="5" t="s">
        <v>294</v>
      </c>
      <c r="D237" s="143" t="s">
        <v>592</v>
      </c>
      <c r="E237" s="62">
        <v>16.46824074370376</v>
      </c>
      <c r="F237" s="5" t="s">
        <v>6</v>
      </c>
      <c r="G237" s="5" t="s">
        <v>234</v>
      </c>
    </row>
    <row r="238" spans="1:7" ht="15">
      <c r="A238" s="16">
        <v>2012</v>
      </c>
      <c r="B238">
        <v>36</v>
      </c>
      <c r="C238" s="5" t="s">
        <v>191</v>
      </c>
      <c r="D238" s="143" t="s">
        <v>575</v>
      </c>
      <c r="E238" s="62">
        <v>16.043210563996499</v>
      </c>
      <c r="F238" s="5" t="s">
        <v>6</v>
      </c>
      <c r="G238" s="5" t="s">
        <v>27</v>
      </c>
    </row>
    <row r="239" spans="1:7" ht="15">
      <c r="A239" s="16">
        <v>2012</v>
      </c>
      <c r="B239">
        <v>37</v>
      </c>
      <c r="C239" s="5" t="s">
        <v>892</v>
      </c>
      <c r="D239" s="143" t="s">
        <v>1126</v>
      </c>
      <c r="E239" s="62">
        <v>15.989103568397111</v>
      </c>
      <c r="F239" s="5" t="s">
        <v>5</v>
      </c>
      <c r="G239" s="5" t="s">
        <v>322</v>
      </c>
    </row>
    <row r="240" spans="1:7" ht="15">
      <c r="A240" s="16">
        <v>2012</v>
      </c>
      <c r="B240">
        <v>38</v>
      </c>
      <c r="C240" s="5" t="s">
        <v>823</v>
      </c>
      <c r="D240" s="143" t="s">
        <v>1092</v>
      </c>
      <c r="E240" s="62">
        <v>15.86494903023109</v>
      </c>
      <c r="F240" s="5" t="s">
        <v>5</v>
      </c>
      <c r="G240" s="5" t="s">
        <v>221</v>
      </c>
    </row>
    <row r="241" spans="1:7" ht="15">
      <c r="A241" s="16">
        <v>2012</v>
      </c>
      <c r="B241">
        <v>39</v>
      </c>
      <c r="C241" s="5" t="s">
        <v>947</v>
      </c>
      <c r="D241" s="143" t="s">
        <v>1182</v>
      </c>
      <c r="E241" s="62">
        <v>15.84699666020062</v>
      </c>
      <c r="F241" s="5" t="s">
        <v>5</v>
      </c>
      <c r="G241" s="5" t="s">
        <v>127</v>
      </c>
    </row>
    <row r="242" spans="1:7" ht="15">
      <c r="A242" s="16">
        <v>2012</v>
      </c>
      <c r="B242">
        <v>40</v>
      </c>
      <c r="C242" s="5" t="s">
        <v>879</v>
      </c>
      <c r="D242" s="143" t="s">
        <v>1112</v>
      </c>
      <c r="E242" s="62">
        <v>15.757042462007799</v>
      </c>
      <c r="F242" s="5" t="s">
        <v>6</v>
      </c>
      <c r="G242" s="5" t="s">
        <v>48</v>
      </c>
    </row>
    <row r="243" spans="1:7" ht="15">
      <c r="A243" s="16">
        <v>2012</v>
      </c>
      <c r="B243">
        <v>41</v>
      </c>
      <c r="C243" s="5" t="s">
        <v>808</v>
      </c>
      <c r="D243" s="143" t="s">
        <v>1073</v>
      </c>
      <c r="E243" s="62">
        <v>15.586293567417069</v>
      </c>
      <c r="F243" s="5" t="s">
        <v>6</v>
      </c>
      <c r="G243" s="5" t="s">
        <v>221</v>
      </c>
    </row>
    <row r="244" spans="1:7" ht="15">
      <c r="A244" s="16">
        <v>2012</v>
      </c>
      <c r="B244">
        <v>42</v>
      </c>
      <c r="C244" s="5" t="s">
        <v>434</v>
      </c>
      <c r="D244" s="143" t="s">
        <v>1094</v>
      </c>
      <c r="E244" s="62">
        <v>15.44455074657545</v>
      </c>
      <c r="F244" s="5" t="s">
        <v>6</v>
      </c>
      <c r="G244" s="5" t="s">
        <v>221</v>
      </c>
    </row>
    <row r="245" spans="1:7" ht="15">
      <c r="A245" s="16">
        <v>2012</v>
      </c>
      <c r="B245">
        <v>43</v>
      </c>
      <c r="C245" s="5" t="s">
        <v>894</v>
      </c>
      <c r="D245" s="143" t="s">
        <v>1128</v>
      </c>
      <c r="E245" s="62">
        <v>15.216016019228871</v>
      </c>
      <c r="F245" s="5" t="s">
        <v>5</v>
      </c>
      <c r="G245" s="5" t="s">
        <v>127</v>
      </c>
    </row>
    <row r="246" spans="1:7" ht="15">
      <c r="A246" s="16">
        <v>2012</v>
      </c>
      <c r="B246">
        <v>44</v>
      </c>
      <c r="C246" s="5" t="s">
        <v>957</v>
      </c>
      <c r="D246" s="143" t="s">
        <v>1193</v>
      </c>
      <c r="E246" s="62">
        <v>14.64749570081158</v>
      </c>
      <c r="F246" s="5" t="s">
        <v>7</v>
      </c>
      <c r="G246" s="5" t="s">
        <v>27</v>
      </c>
    </row>
    <row r="247" spans="1:7" ht="15">
      <c r="A247" s="16">
        <v>2012</v>
      </c>
      <c r="B247">
        <v>45</v>
      </c>
      <c r="C247" s="5" t="s">
        <v>901</v>
      </c>
      <c r="D247" s="143" t="s">
        <v>1135</v>
      </c>
      <c r="E247" s="62">
        <v>14.52159325031899</v>
      </c>
      <c r="F247" s="5" t="s">
        <v>6</v>
      </c>
      <c r="G247" s="5" t="s">
        <v>48</v>
      </c>
    </row>
    <row r="248" spans="1:7" ht="15">
      <c r="A248" s="16">
        <v>2012</v>
      </c>
      <c r="B248">
        <v>46</v>
      </c>
      <c r="C248" s="5" t="s">
        <v>964</v>
      </c>
      <c r="D248" s="143" t="s">
        <v>1199</v>
      </c>
      <c r="E248" s="62">
        <v>14.43092002227349</v>
      </c>
      <c r="F248" s="5" t="s">
        <v>6</v>
      </c>
      <c r="G248" s="5" t="s">
        <v>234</v>
      </c>
    </row>
    <row r="249" spans="1:7" ht="15">
      <c r="A249" s="16">
        <v>2012</v>
      </c>
      <c r="B249">
        <v>47</v>
      </c>
      <c r="C249" s="5" t="s">
        <v>888</v>
      </c>
      <c r="D249" s="143" t="s">
        <v>1121</v>
      </c>
      <c r="E249" s="62">
        <v>14.17768432065866</v>
      </c>
      <c r="F249" s="5" t="s">
        <v>5</v>
      </c>
      <c r="G249" s="5" t="s">
        <v>322</v>
      </c>
    </row>
    <row r="250" spans="1:7" ht="15">
      <c r="A250" s="16">
        <v>2012</v>
      </c>
      <c r="B250">
        <v>48</v>
      </c>
      <c r="C250" s="5" t="s">
        <v>887</v>
      </c>
      <c r="D250" s="143" t="s">
        <v>1120</v>
      </c>
      <c r="E250" s="62">
        <v>13.49078986595433</v>
      </c>
      <c r="F250" s="5" t="s">
        <v>6</v>
      </c>
      <c r="G250" s="5" t="s">
        <v>48</v>
      </c>
    </row>
    <row r="251" spans="1:7" ht="15">
      <c r="A251" s="16">
        <v>2012</v>
      </c>
      <c r="B251">
        <v>49</v>
      </c>
      <c r="C251" s="5" t="s">
        <v>696</v>
      </c>
      <c r="D251" s="143" t="s">
        <v>1124</v>
      </c>
      <c r="E251" s="62">
        <v>13.3206292499117</v>
      </c>
      <c r="F251" s="5" t="s">
        <v>5</v>
      </c>
      <c r="G251" s="5" t="s">
        <v>234</v>
      </c>
    </row>
    <row r="252" spans="1:7" ht="15">
      <c r="A252" s="16">
        <v>2012</v>
      </c>
      <c r="B252">
        <v>50</v>
      </c>
      <c r="C252" s="5" t="s">
        <v>952</v>
      </c>
      <c r="D252" s="143" t="s">
        <v>1187</v>
      </c>
      <c r="E252" s="62">
        <v>13.296104047585249</v>
      </c>
      <c r="F252" s="5" t="s">
        <v>5</v>
      </c>
      <c r="G252" s="5" t="s">
        <v>44</v>
      </c>
    </row>
    <row r="253" spans="1:7" ht="15">
      <c r="A253" s="16">
        <v>2012</v>
      </c>
      <c r="B253">
        <v>51</v>
      </c>
      <c r="C253" s="5" t="s">
        <v>134</v>
      </c>
      <c r="D253" s="143" t="s">
        <v>559</v>
      </c>
      <c r="E253" s="62">
        <v>13.058002333039539</v>
      </c>
      <c r="F253" s="5" t="s">
        <v>7</v>
      </c>
      <c r="G253" s="5" t="s">
        <v>31</v>
      </c>
    </row>
    <row r="254" spans="1:7" ht="15">
      <c r="A254" s="16">
        <v>2012</v>
      </c>
      <c r="B254">
        <v>52</v>
      </c>
      <c r="C254" s="5" t="s">
        <v>893</v>
      </c>
      <c r="D254" s="143" t="s">
        <v>1127</v>
      </c>
      <c r="E254" s="62">
        <v>13.02067993201814</v>
      </c>
      <c r="F254" s="5" t="s">
        <v>6</v>
      </c>
      <c r="G254" s="5" t="s">
        <v>31</v>
      </c>
    </row>
    <row r="255" spans="1:7" ht="15">
      <c r="A255" s="16">
        <v>2012</v>
      </c>
      <c r="B255">
        <v>53</v>
      </c>
      <c r="C255" s="5" t="s">
        <v>235</v>
      </c>
      <c r="D255" s="143" t="s">
        <v>599</v>
      </c>
      <c r="E255" s="62">
        <v>12.79410516121709</v>
      </c>
      <c r="F255" s="5" t="s">
        <v>7</v>
      </c>
      <c r="G255" s="5" t="s">
        <v>44</v>
      </c>
    </row>
    <row r="256" spans="1:7" ht="15">
      <c r="A256" s="16">
        <v>2012</v>
      </c>
      <c r="B256">
        <v>54</v>
      </c>
      <c r="C256" s="5" t="s">
        <v>188</v>
      </c>
      <c r="D256" s="143" t="s">
        <v>585</v>
      </c>
      <c r="E256" s="62">
        <v>12.20277920523427</v>
      </c>
      <c r="F256" s="5" t="s">
        <v>6</v>
      </c>
      <c r="G256" s="5" t="s">
        <v>44</v>
      </c>
    </row>
    <row r="257" spans="1:7" ht="15">
      <c r="A257" s="16">
        <v>2012</v>
      </c>
      <c r="B257">
        <v>55</v>
      </c>
      <c r="C257" s="5" t="s">
        <v>951</v>
      </c>
      <c r="D257" s="143" t="s">
        <v>1186</v>
      </c>
      <c r="E257" s="62">
        <v>12.155584363405289</v>
      </c>
      <c r="F257" s="5" t="s">
        <v>5</v>
      </c>
      <c r="G257" s="5" t="s">
        <v>127</v>
      </c>
    </row>
    <row r="258" spans="1:7" ht="15">
      <c r="A258" s="16">
        <v>2012</v>
      </c>
      <c r="B258">
        <v>56</v>
      </c>
      <c r="C258" s="5" t="s">
        <v>231</v>
      </c>
      <c r="D258" s="143" t="s">
        <v>577</v>
      </c>
      <c r="E258" s="62">
        <v>11.99384351512211</v>
      </c>
      <c r="F258" s="5" t="s">
        <v>6</v>
      </c>
      <c r="G258" s="5" t="s">
        <v>234</v>
      </c>
    </row>
    <row r="259" spans="1:7" ht="15">
      <c r="A259" s="16">
        <v>2012</v>
      </c>
      <c r="B259">
        <v>57</v>
      </c>
      <c r="C259" s="5" t="s">
        <v>889</v>
      </c>
      <c r="D259" s="143" t="s">
        <v>1122</v>
      </c>
      <c r="E259" s="62">
        <v>11.94268002755485</v>
      </c>
      <c r="F259" s="5" t="s">
        <v>5</v>
      </c>
      <c r="G259" s="5" t="s">
        <v>322</v>
      </c>
    </row>
    <row r="260" spans="1:7" ht="15">
      <c r="A260" s="16">
        <v>2012</v>
      </c>
      <c r="B260">
        <v>58</v>
      </c>
      <c r="C260" s="5" t="s">
        <v>693</v>
      </c>
      <c r="D260" s="143" t="s">
        <v>1209</v>
      </c>
      <c r="E260" s="62">
        <v>11.823810033378409</v>
      </c>
      <c r="F260" s="5" t="s">
        <v>5</v>
      </c>
      <c r="G260" s="5" t="s">
        <v>127</v>
      </c>
    </row>
    <row r="261" spans="1:7" ht="15">
      <c r="A261" s="16">
        <v>2012</v>
      </c>
      <c r="B261">
        <v>59</v>
      </c>
      <c r="C261" s="5" t="s">
        <v>890</v>
      </c>
      <c r="D261" s="143" t="s">
        <v>1123</v>
      </c>
      <c r="E261" s="62">
        <v>11.806275901890229</v>
      </c>
      <c r="F261" s="5" t="s">
        <v>5</v>
      </c>
      <c r="G261" s="5" t="s">
        <v>176</v>
      </c>
    </row>
    <row r="262" spans="1:7" ht="15">
      <c r="A262" s="16">
        <v>2012</v>
      </c>
      <c r="B262">
        <v>60</v>
      </c>
      <c r="C262" s="5" t="s">
        <v>972</v>
      </c>
      <c r="D262" s="143" t="s">
        <v>1208</v>
      </c>
      <c r="E262" s="62">
        <v>11.5291089951762</v>
      </c>
      <c r="F262" s="5" t="s">
        <v>6</v>
      </c>
      <c r="G262" s="5" t="s">
        <v>234</v>
      </c>
    </row>
    <row r="263" spans="1:7" ht="15">
      <c r="A263" s="16">
        <v>2012</v>
      </c>
      <c r="B263">
        <v>61</v>
      </c>
      <c r="C263" s="5" t="s">
        <v>973</v>
      </c>
      <c r="D263" s="143" t="s">
        <v>1210</v>
      </c>
      <c r="E263" s="62">
        <v>11.30271342806676</v>
      </c>
      <c r="F263" s="5" t="s">
        <v>6</v>
      </c>
      <c r="G263" s="5" t="s">
        <v>44</v>
      </c>
    </row>
    <row r="264" spans="1:7" ht="15">
      <c r="A264" s="16">
        <v>2012</v>
      </c>
      <c r="B264">
        <v>62</v>
      </c>
      <c r="C264" s="5" t="s">
        <v>897</v>
      </c>
      <c r="D264" s="143" t="s">
        <v>1131</v>
      </c>
      <c r="E264" s="62">
        <v>11.27908070664227</v>
      </c>
      <c r="F264" s="5" t="s">
        <v>6</v>
      </c>
      <c r="G264" s="5" t="s">
        <v>31</v>
      </c>
    </row>
    <row r="265" spans="1:7" ht="15">
      <c r="A265" s="16">
        <v>2012</v>
      </c>
      <c r="B265">
        <v>63</v>
      </c>
      <c r="C265" s="5" t="s">
        <v>895</v>
      </c>
      <c r="D265" s="143" t="s">
        <v>1129</v>
      </c>
      <c r="E265" s="62">
        <v>11.131169482375309</v>
      </c>
      <c r="F265" s="5" t="s">
        <v>5</v>
      </c>
      <c r="G265" s="5" t="s">
        <v>44</v>
      </c>
    </row>
    <row r="266" spans="1:7" ht="15">
      <c r="A266" s="16">
        <v>2012</v>
      </c>
      <c r="B266">
        <v>64</v>
      </c>
      <c r="C266" s="5" t="s">
        <v>949</v>
      </c>
      <c r="D266" s="143" t="s">
        <v>1184</v>
      </c>
      <c r="E266" s="62">
        <v>11.092536944886</v>
      </c>
      <c r="F266" s="5" t="s">
        <v>7</v>
      </c>
      <c r="G266" s="5" t="s">
        <v>27</v>
      </c>
    </row>
    <row r="267" spans="1:7" ht="15">
      <c r="A267" s="16">
        <v>2012</v>
      </c>
      <c r="B267">
        <v>65</v>
      </c>
      <c r="C267" s="5" t="s">
        <v>870</v>
      </c>
      <c r="D267" s="143" t="s">
        <v>1103</v>
      </c>
      <c r="E267" s="62">
        <v>11.060072278100391</v>
      </c>
      <c r="F267" s="5" t="s">
        <v>5</v>
      </c>
      <c r="G267" s="5" t="s">
        <v>44</v>
      </c>
    </row>
    <row r="268" spans="1:7" ht="15">
      <c r="A268" s="16">
        <v>2012</v>
      </c>
      <c r="B268">
        <v>66</v>
      </c>
      <c r="C268" s="5" t="s">
        <v>944</v>
      </c>
      <c r="D268" s="143" t="s">
        <v>1179</v>
      </c>
      <c r="E268" s="62">
        <v>10.888448080871211</v>
      </c>
      <c r="F268" s="5" t="s">
        <v>5</v>
      </c>
      <c r="G268" s="5" t="s">
        <v>64</v>
      </c>
    </row>
    <row r="269" spans="1:7" ht="15">
      <c r="A269" s="16">
        <v>2012</v>
      </c>
      <c r="B269">
        <v>67</v>
      </c>
      <c r="C269" s="5" t="s">
        <v>177</v>
      </c>
      <c r="D269" s="143" t="s">
        <v>550</v>
      </c>
      <c r="E269" s="62">
        <v>10.83480144353671</v>
      </c>
      <c r="F269" s="5" t="s">
        <v>7</v>
      </c>
      <c r="G269" s="5" t="s">
        <v>44</v>
      </c>
    </row>
    <row r="270" spans="1:7" ht="15">
      <c r="A270" s="16">
        <v>2012</v>
      </c>
      <c r="B270">
        <v>68</v>
      </c>
      <c r="C270" s="5" t="s">
        <v>881</v>
      </c>
      <c r="D270" s="143" t="s">
        <v>1114</v>
      </c>
      <c r="E270" s="62">
        <v>10.725575862253599</v>
      </c>
      <c r="F270" s="5" t="s">
        <v>5</v>
      </c>
      <c r="G270" s="5" t="s">
        <v>176</v>
      </c>
    </row>
    <row r="271" spans="1:7" ht="15">
      <c r="A271" s="16">
        <v>2012</v>
      </c>
      <c r="B271">
        <v>69</v>
      </c>
      <c r="C271" s="5" t="s">
        <v>270</v>
      </c>
      <c r="D271" s="143" t="s">
        <v>615</v>
      </c>
      <c r="E271" s="62">
        <v>10.632983509025459</v>
      </c>
      <c r="F271" s="5" t="s">
        <v>7</v>
      </c>
      <c r="G271" s="5" t="s">
        <v>221</v>
      </c>
    </row>
    <row r="272" spans="1:7" ht="15">
      <c r="A272" s="16">
        <v>2012</v>
      </c>
      <c r="B272">
        <v>70</v>
      </c>
      <c r="C272" s="5" t="s">
        <v>84</v>
      </c>
      <c r="D272" s="143" t="s">
        <v>535</v>
      </c>
      <c r="E272" s="62">
        <v>9.9415968846090212</v>
      </c>
      <c r="F272" s="5" t="s">
        <v>6</v>
      </c>
      <c r="G272" s="5" t="s">
        <v>44</v>
      </c>
    </row>
    <row r="273" spans="1:7" ht="15">
      <c r="A273" s="16">
        <v>2012</v>
      </c>
      <c r="B273">
        <v>71</v>
      </c>
      <c r="C273" s="5" t="s">
        <v>913</v>
      </c>
      <c r="D273" s="143" t="s">
        <v>1148</v>
      </c>
      <c r="E273" s="62">
        <v>9.6254637703305139</v>
      </c>
      <c r="F273" s="5" t="s">
        <v>5</v>
      </c>
      <c r="G273" s="5" t="s">
        <v>234</v>
      </c>
    </row>
    <row r="274" spans="1:7" ht="15">
      <c r="A274" s="16">
        <v>2012</v>
      </c>
      <c r="B274">
        <v>72</v>
      </c>
      <c r="C274" s="5" t="s">
        <v>821</v>
      </c>
      <c r="D274" s="143" t="s">
        <v>1088</v>
      </c>
      <c r="E274" s="62">
        <v>9.5496200437712062</v>
      </c>
      <c r="F274" s="5" t="s">
        <v>7</v>
      </c>
      <c r="G274" s="5" t="s">
        <v>221</v>
      </c>
    </row>
    <row r="275" spans="1:7" ht="15">
      <c r="A275" s="16">
        <v>2012</v>
      </c>
      <c r="B275">
        <v>73</v>
      </c>
      <c r="C275" s="5" t="s">
        <v>886</v>
      </c>
      <c r="D275" s="143" t="s">
        <v>1119</v>
      </c>
      <c r="E275" s="62">
        <v>9.5212986205552461</v>
      </c>
      <c r="F275" s="5" t="s">
        <v>5</v>
      </c>
      <c r="G275" s="5" t="s">
        <v>322</v>
      </c>
    </row>
    <row r="276" spans="1:7" ht="15">
      <c r="A276" s="16">
        <v>2012</v>
      </c>
      <c r="B276">
        <v>74</v>
      </c>
      <c r="C276" s="5" t="s">
        <v>942</v>
      </c>
      <c r="D276" s="143" t="s">
        <v>1177</v>
      </c>
      <c r="E276" s="62">
        <v>9.3528130741829347</v>
      </c>
      <c r="F276" s="5" t="s">
        <v>7</v>
      </c>
      <c r="G276" s="5" t="s">
        <v>44</v>
      </c>
    </row>
    <row r="277" spans="1:7" ht="15">
      <c r="A277" s="16">
        <v>2012</v>
      </c>
      <c r="B277">
        <v>75</v>
      </c>
      <c r="C277" s="5" t="s">
        <v>974</v>
      </c>
      <c r="D277" s="143" t="s">
        <v>1211</v>
      </c>
      <c r="E277" s="62">
        <v>9.2766809131571577</v>
      </c>
      <c r="F277" s="5" t="s">
        <v>7</v>
      </c>
      <c r="G277" s="5" t="s">
        <v>127</v>
      </c>
    </row>
    <row r="278" spans="1:7" ht="15">
      <c r="A278" s="16">
        <v>2012</v>
      </c>
      <c r="B278">
        <v>76</v>
      </c>
      <c r="C278" s="5" t="s">
        <v>971</v>
      </c>
      <c r="D278" s="143" t="s">
        <v>1207</v>
      </c>
      <c r="E278" s="62">
        <v>9.1379366558778141</v>
      </c>
      <c r="F278" s="5" t="s">
        <v>7</v>
      </c>
      <c r="G278" s="5" t="s">
        <v>127</v>
      </c>
    </row>
    <row r="279" spans="1:7" ht="15">
      <c r="A279" s="16">
        <v>2012</v>
      </c>
      <c r="B279">
        <v>77</v>
      </c>
      <c r="C279" s="5" t="s">
        <v>874</v>
      </c>
      <c r="D279" s="143" t="s">
        <v>1107</v>
      </c>
      <c r="E279" s="62">
        <v>8.7312067456845135</v>
      </c>
      <c r="F279" s="5" t="s">
        <v>5</v>
      </c>
      <c r="G279" s="5" t="s">
        <v>48</v>
      </c>
    </row>
    <row r="280" spans="1:7" ht="15">
      <c r="A280" s="16">
        <v>2012</v>
      </c>
      <c r="B280">
        <v>78</v>
      </c>
      <c r="C280" s="5" t="s">
        <v>975</v>
      </c>
      <c r="D280" s="143" t="s">
        <v>1212</v>
      </c>
      <c r="E280" s="62">
        <v>8.6765156701933055</v>
      </c>
      <c r="F280" s="5" t="s">
        <v>5</v>
      </c>
      <c r="G280" s="5" t="s">
        <v>27</v>
      </c>
    </row>
    <row r="281" spans="1:7" ht="15">
      <c r="A281" s="16">
        <v>2012</v>
      </c>
      <c r="B281">
        <v>79</v>
      </c>
      <c r="C281" s="5" t="s">
        <v>822</v>
      </c>
      <c r="D281" s="143" t="s">
        <v>1091</v>
      </c>
      <c r="E281" s="62">
        <v>8.6610960742164824</v>
      </c>
      <c r="F281" s="5" t="s">
        <v>5</v>
      </c>
      <c r="G281" s="5" t="s">
        <v>27</v>
      </c>
    </row>
    <row r="282" spans="1:7" ht="15">
      <c r="A282" s="16">
        <v>2012</v>
      </c>
      <c r="B282">
        <v>80</v>
      </c>
      <c r="C282" s="5" t="s">
        <v>976</v>
      </c>
      <c r="D282" s="143" t="s">
        <v>1213</v>
      </c>
      <c r="E282" s="62">
        <v>8.6396377518542682</v>
      </c>
      <c r="F282" s="5" t="s">
        <v>5</v>
      </c>
      <c r="G282" s="5" t="s">
        <v>234</v>
      </c>
    </row>
    <row r="283" spans="1:7" ht="15">
      <c r="A283" s="16">
        <v>2012</v>
      </c>
      <c r="B283">
        <v>81</v>
      </c>
      <c r="C283" s="5" t="s">
        <v>977</v>
      </c>
      <c r="D283" s="143" t="s">
        <v>1214</v>
      </c>
      <c r="E283" s="62">
        <v>8.2503160648301641</v>
      </c>
      <c r="F283" s="5" t="s">
        <v>6</v>
      </c>
      <c r="G283" s="5" t="s">
        <v>44</v>
      </c>
    </row>
    <row r="284" spans="1:7" ht="15">
      <c r="A284" s="16">
        <v>2012</v>
      </c>
      <c r="B284">
        <v>82</v>
      </c>
      <c r="C284" s="5" t="s">
        <v>868</v>
      </c>
      <c r="D284" s="143" t="s">
        <v>1101</v>
      </c>
      <c r="E284" s="62">
        <v>8.2203783724500994</v>
      </c>
      <c r="F284" s="5" t="s">
        <v>7</v>
      </c>
      <c r="G284" s="5" t="s">
        <v>221</v>
      </c>
    </row>
    <row r="285" spans="1:7" ht="15">
      <c r="A285" s="16">
        <v>2012</v>
      </c>
      <c r="B285">
        <v>83</v>
      </c>
      <c r="C285" s="5" t="s">
        <v>978</v>
      </c>
      <c r="D285" s="143" t="s">
        <v>1215</v>
      </c>
      <c r="E285" s="62">
        <v>8.013798227666852</v>
      </c>
      <c r="F285" s="5" t="s">
        <v>5</v>
      </c>
      <c r="G285" s="5" t="s">
        <v>127</v>
      </c>
    </row>
    <row r="286" spans="1:7" ht="15">
      <c r="A286" s="16">
        <v>2012</v>
      </c>
      <c r="B286">
        <v>84</v>
      </c>
      <c r="C286" s="5" t="s">
        <v>963</v>
      </c>
      <c r="D286" s="143" t="s">
        <v>1198</v>
      </c>
      <c r="E286" s="62">
        <v>7.9883193156135892</v>
      </c>
      <c r="F286" s="5" t="s">
        <v>5</v>
      </c>
      <c r="G286" s="5" t="s">
        <v>322</v>
      </c>
    </row>
    <row r="287" spans="1:7" ht="15">
      <c r="A287" s="16">
        <v>2012</v>
      </c>
      <c r="B287">
        <v>85</v>
      </c>
      <c r="C287" s="5" t="s">
        <v>979</v>
      </c>
      <c r="D287" s="143" t="s">
        <v>1216</v>
      </c>
      <c r="E287" s="62">
        <v>7.8996887618647014</v>
      </c>
      <c r="F287" s="5" t="s">
        <v>6</v>
      </c>
      <c r="G287" s="5" t="s">
        <v>234</v>
      </c>
    </row>
    <row r="288" spans="1:7" ht="15">
      <c r="A288" s="16">
        <v>2012</v>
      </c>
      <c r="B288">
        <v>86</v>
      </c>
      <c r="C288" s="5" t="s">
        <v>161</v>
      </c>
      <c r="D288" s="143" t="s">
        <v>549</v>
      </c>
      <c r="E288" s="62">
        <v>7.8750622942327579</v>
      </c>
      <c r="F288" s="5" t="s">
        <v>5</v>
      </c>
      <c r="G288" s="5" t="s">
        <v>27</v>
      </c>
    </row>
    <row r="289" spans="1:7" ht="15">
      <c r="A289" s="16">
        <v>2012</v>
      </c>
      <c r="B289">
        <v>87</v>
      </c>
      <c r="C289" s="5" t="s">
        <v>827</v>
      </c>
      <c r="D289" s="143" t="s">
        <v>1097</v>
      </c>
      <c r="E289" s="62">
        <v>7.823499036822847</v>
      </c>
      <c r="F289" s="5" t="s">
        <v>5</v>
      </c>
      <c r="G289" s="5" t="s">
        <v>48</v>
      </c>
    </row>
    <row r="290" spans="1:7" ht="15">
      <c r="A290" s="16">
        <v>2012</v>
      </c>
      <c r="B290">
        <v>88</v>
      </c>
      <c r="C290" s="5" t="s">
        <v>900</v>
      </c>
      <c r="D290" s="143" t="s">
        <v>1134</v>
      </c>
      <c r="E290" s="62">
        <v>7.8111903504096736</v>
      </c>
      <c r="F290" s="5" t="s">
        <v>7</v>
      </c>
      <c r="G290" s="5" t="s">
        <v>20</v>
      </c>
    </row>
    <row r="291" spans="1:7" ht="15">
      <c r="A291" s="16">
        <v>2012</v>
      </c>
      <c r="B291">
        <v>89</v>
      </c>
      <c r="C291" s="5" t="s">
        <v>980</v>
      </c>
      <c r="D291" s="143" t="s">
        <v>1217</v>
      </c>
      <c r="E291" s="62">
        <v>7.7871123847124339</v>
      </c>
      <c r="F291" s="5" t="s">
        <v>5</v>
      </c>
      <c r="G291" s="5" t="s">
        <v>234</v>
      </c>
    </row>
    <row r="292" spans="1:7" ht="15">
      <c r="A292" s="16">
        <v>2012</v>
      </c>
      <c r="B292">
        <v>90</v>
      </c>
      <c r="C292" s="5" t="s">
        <v>981</v>
      </c>
      <c r="D292" s="143" t="s">
        <v>1218</v>
      </c>
      <c r="E292" s="62">
        <v>7.7489999999999997</v>
      </c>
      <c r="F292" s="5" t="s">
        <v>6</v>
      </c>
      <c r="G292" s="5" t="s">
        <v>221</v>
      </c>
    </row>
    <row r="293" spans="1:7" ht="15">
      <c r="A293" s="16">
        <v>2012</v>
      </c>
      <c r="B293">
        <v>91</v>
      </c>
      <c r="C293" s="5" t="s">
        <v>946</v>
      </c>
      <c r="D293" s="143" t="s">
        <v>1181</v>
      </c>
      <c r="E293" s="62">
        <v>7.6740564164822294</v>
      </c>
      <c r="F293" s="5" t="s">
        <v>5</v>
      </c>
      <c r="G293" s="5" t="s">
        <v>127</v>
      </c>
    </row>
    <row r="294" spans="1:7" ht="15">
      <c r="A294" s="16">
        <v>2012</v>
      </c>
      <c r="B294">
        <v>92</v>
      </c>
      <c r="C294" s="5" t="s">
        <v>936</v>
      </c>
      <c r="D294" s="143" t="s">
        <v>1171</v>
      </c>
      <c r="E294" s="62">
        <v>7.6674568451197196</v>
      </c>
      <c r="F294" s="5" t="s">
        <v>5</v>
      </c>
      <c r="G294" s="5" t="s">
        <v>48</v>
      </c>
    </row>
    <row r="295" spans="1:7" ht="15">
      <c r="A295" s="16">
        <v>2012</v>
      </c>
      <c r="B295">
        <v>93</v>
      </c>
      <c r="C295" s="5" t="s">
        <v>923</v>
      </c>
      <c r="D295" s="143" t="s">
        <v>1158</v>
      </c>
      <c r="E295" s="62">
        <v>7.6479909819922058</v>
      </c>
      <c r="F295" s="5" t="s">
        <v>5</v>
      </c>
      <c r="G295" s="5" t="s">
        <v>127</v>
      </c>
    </row>
    <row r="296" spans="1:7" ht="15">
      <c r="A296" s="16">
        <v>2012</v>
      </c>
      <c r="B296">
        <v>94</v>
      </c>
      <c r="C296" s="5" t="s">
        <v>959</v>
      </c>
      <c r="D296" s="143" t="s">
        <v>1195</v>
      </c>
      <c r="E296" s="62">
        <v>7.5264663502369702</v>
      </c>
      <c r="F296" s="5" t="s">
        <v>6</v>
      </c>
      <c r="G296" s="5" t="s">
        <v>27</v>
      </c>
    </row>
    <row r="297" spans="1:7" ht="15">
      <c r="A297" s="16">
        <v>2012</v>
      </c>
      <c r="B297">
        <v>95</v>
      </c>
      <c r="C297" s="5" t="s">
        <v>904</v>
      </c>
      <c r="D297" s="143" t="s">
        <v>1138</v>
      </c>
      <c r="E297" s="62">
        <v>7.5176010607008763</v>
      </c>
      <c r="F297" s="5" t="s">
        <v>5</v>
      </c>
      <c r="G297" s="5" t="s">
        <v>111</v>
      </c>
    </row>
    <row r="298" spans="1:7" ht="15">
      <c r="A298" s="16">
        <v>2012</v>
      </c>
      <c r="B298">
        <v>96</v>
      </c>
      <c r="C298" s="5" t="s">
        <v>914</v>
      </c>
      <c r="D298" s="143" t="s">
        <v>1149</v>
      </c>
      <c r="E298" s="62">
        <v>7.510957055445072</v>
      </c>
      <c r="F298" s="5" t="s">
        <v>5</v>
      </c>
      <c r="G298" s="5" t="s">
        <v>111</v>
      </c>
    </row>
    <row r="299" spans="1:7" ht="15">
      <c r="A299" s="16">
        <v>2012</v>
      </c>
      <c r="B299">
        <v>97</v>
      </c>
      <c r="C299" s="5" t="s">
        <v>81</v>
      </c>
      <c r="D299" s="143" t="s">
        <v>530</v>
      </c>
      <c r="E299" s="62">
        <v>7.4326751075888966</v>
      </c>
      <c r="F299" s="5" t="s">
        <v>7</v>
      </c>
      <c r="G299" s="5" t="s">
        <v>44</v>
      </c>
    </row>
    <row r="300" spans="1:7" ht="15">
      <c r="A300" s="16">
        <v>2012</v>
      </c>
      <c r="B300">
        <v>98</v>
      </c>
      <c r="C300" s="5" t="s">
        <v>958</v>
      </c>
      <c r="D300" s="143" t="s">
        <v>1194</v>
      </c>
      <c r="E300" s="62">
        <v>7.4122724926777028</v>
      </c>
      <c r="F300" s="5" t="s">
        <v>5</v>
      </c>
      <c r="G300" s="5" t="s">
        <v>303</v>
      </c>
    </row>
    <row r="301" spans="1:7" ht="15">
      <c r="A301" s="16">
        <v>2012</v>
      </c>
      <c r="B301">
        <v>99</v>
      </c>
      <c r="C301" s="5" t="s">
        <v>982</v>
      </c>
      <c r="D301" s="143" t="s">
        <v>1219</v>
      </c>
      <c r="E301" s="62">
        <v>6.9737001034126171</v>
      </c>
      <c r="F301" s="5" t="s">
        <v>5</v>
      </c>
      <c r="G301" s="5" t="s">
        <v>127</v>
      </c>
    </row>
    <row r="302" spans="1:7" ht="15">
      <c r="A302" s="16">
        <v>2012</v>
      </c>
      <c r="B302">
        <v>100</v>
      </c>
      <c r="C302" s="5" t="s">
        <v>486</v>
      </c>
      <c r="D302" s="143" t="s">
        <v>1220</v>
      </c>
      <c r="E302" s="62">
        <v>6.7815840649749433</v>
      </c>
      <c r="F302" s="5" t="s">
        <v>5</v>
      </c>
      <c r="G302" s="5" t="s">
        <v>64</v>
      </c>
    </row>
    <row r="303" spans="1:7" ht="15">
      <c r="A303" s="16">
        <v>2013</v>
      </c>
      <c r="B303">
        <v>1</v>
      </c>
      <c r="C303" s="5" t="s">
        <v>805</v>
      </c>
      <c r="D303" s="143" t="s">
        <v>527</v>
      </c>
      <c r="E303" s="62">
        <v>227.88994722338899</v>
      </c>
      <c r="F303" s="5" t="s">
        <v>5</v>
      </c>
      <c r="G303" s="5" t="s">
        <v>64</v>
      </c>
    </row>
    <row r="304" spans="1:7" ht="15">
      <c r="A304" s="16">
        <v>2013</v>
      </c>
      <c r="B304">
        <v>2</v>
      </c>
      <c r="C304" s="5" t="s">
        <v>28</v>
      </c>
      <c r="D304" s="143" t="s">
        <v>518</v>
      </c>
      <c r="E304" s="62">
        <v>214.0147939913044</v>
      </c>
      <c r="F304" s="5" t="s">
        <v>5</v>
      </c>
      <c r="G304" s="5" t="s">
        <v>31</v>
      </c>
    </row>
    <row r="305" spans="1:7" ht="15">
      <c r="A305" s="16">
        <v>2013</v>
      </c>
      <c r="B305">
        <v>3</v>
      </c>
      <c r="C305" s="5" t="s">
        <v>68</v>
      </c>
      <c r="D305" s="143" t="s">
        <v>529</v>
      </c>
      <c r="E305" s="62">
        <v>208.44543179679641</v>
      </c>
      <c r="F305" s="5" t="s">
        <v>5</v>
      </c>
      <c r="G305" s="5" t="s">
        <v>71</v>
      </c>
    </row>
    <row r="306" spans="1:7" ht="15">
      <c r="A306" s="16">
        <v>2013</v>
      </c>
      <c r="B306">
        <v>4</v>
      </c>
      <c r="C306" s="5" t="s">
        <v>38</v>
      </c>
      <c r="D306" s="143" t="s">
        <v>522</v>
      </c>
      <c r="E306" s="62">
        <v>187.8830393368707</v>
      </c>
      <c r="F306" s="5" t="s">
        <v>5</v>
      </c>
      <c r="G306" s="5" t="s">
        <v>31</v>
      </c>
    </row>
    <row r="307" spans="1:7" ht="15">
      <c r="A307" s="16">
        <v>2013</v>
      </c>
      <c r="B307">
        <v>5</v>
      </c>
      <c r="C307" s="5" t="s">
        <v>58</v>
      </c>
      <c r="D307" s="143" t="s">
        <v>523</v>
      </c>
      <c r="E307" s="62">
        <v>134.7137708155401</v>
      </c>
      <c r="F307" s="5" t="s">
        <v>5</v>
      </c>
      <c r="G307" s="5" t="s">
        <v>31</v>
      </c>
    </row>
    <row r="308" spans="1:7" ht="15">
      <c r="A308" s="16">
        <v>2013</v>
      </c>
      <c r="B308">
        <v>6</v>
      </c>
      <c r="C308" s="5" t="s">
        <v>65</v>
      </c>
      <c r="D308" s="143" t="s">
        <v>528</v>
      </c>
      <c r="E308" s="62">
        <v>122.61300094984109</v>
      </c>
      <c r="F308" s="5" t="s">
        <v>5</v>
      </c>
      <c r="G308" s="5" t="s">
        <v>31</v>
      </c>
    </row>
    <row r="309" spans="1:7" ht="15">
      <c r="A309" s="16">
        <v>2013</v>
      </c>
      <c r="B309">
        <v>7</v>
      </c>
      <c r="C309" s="5" t="s">
        <v>17</v>
      </c>
      <c r="D309" s="143" t="s">
        <v>515</v>
      </c>
      <c r="E309" s="62">
        <v>118.7804716995538</v>
      </c>
      <c r="F309" s="5" t="s">
        <v>7</v>
      </c>
      <c r="G309" s="5" t="s">
        <v>20</v>
      </c>
    </row>
    <row r="310" spans="1:7" ht="15">
      <c r="A310" s="16">
        <v>2013</v>
      </c>
      <c r="B310">
        <v>8</v>
      </c>
      <c r="C310" s="5" t="s">
        <v>112</v>
      </c>
      <c r="D310" s="143" t="s">
        <v>536</v>
      </c>
      <c r="E310" s="62">
        <v>87.731240137559368</v>
      </c>
      <c r="F310" s="5" t="s">
        <v>5</v>
      </c>
      <c r="G310" s="5" t="s">
        <v>64</v>
      </c>
    </row>
    <row r="311" spans="1:7" ht="15">
      <c r="A311" s="16">
        <v>2013</v>
      </c>
      <c r="B311">
        <v>9</v>
      </c>
      <c r="C311" s="5" t="s">
        <v>811</v>
      </c>
      <c r="D311" s="143" t="s">
        <v>564</v>
      </c>
      <c r="E311" s="62">
        <v>83.03236029937321</v>
      </c>
      <c r="F311" s="5" t="s">
        <v>5</v>
      </c>
      <c r="G311" s="5" t="s">
        <v>64</v>
      </c>
    </row>
    <row r="312" spans="1:7" ht="15">
      <c r="A312" s="16">
        <v>2013</v>
      </c>
      <c r="B312">
        <v>10</v>
      </c>
      <c r="C312" s="5" t="s">
        <v>75</v>
      </c>
      <c r="D312" s="143" t="s">
        <v>531</v>
      </c>
      <c r="E312" s="62">
        <v>74.945304686162231</v>
      </c>
      <c r="F312" s="5" t="s">
        <v>5</v>
      </c>
      <c r="G312" s="5" t="s">
        <v>48</v>
      </c>
    </row>
    <row r="313" spans="1:7" ht="15">
      <c r="A313" s="16">
        <v>2013</v>
      </c>
      <c r="B313">
        <v>11</v>
      </c>
      <c r="C313" s="5" t="s">
        <v>121</v>
      </c>
      <c r="D313" s="143" t="s">
        <v>555</v>
      </c>
      <c r="E313" s="63">
        <v>62.247</v>
      </c>
      <c r="F313" s="5" t="s">
        <v>7</v>
      </c>
      <c r="G313" s="5" t="s">
        <v>20</v>
      </c>
    </row>
    <row r="314" spans="1:7" ht="15">
      <c r="A314" s="16">
        <v>2013</v>
      </c>
      <c r="B314">
        <v>12</v>
      </c>
      <c r="C314" s="5" t="s">
        <v>45</v>
      </c>
      <c r="D314" s="143" t="s">
        <v>524</v>
      </c>
      <c r="E314" s="62">
        <v>60.790198835483153</v>
      </c>
      <c r="F314" s="5" t="s">
        <v>7</v>
      </c>
      <c r="G314" s="5" t="s">
        <v>48</v>
      </c>
    </row>
    <row r="315" spans="1:7" ht="15">
      <c r="A315" s="16">
        <v>2013</v>
      </c>
      <c r="B315">
        <v>13</v>
      </c>
      <c r="C315" s="5" t="s">
        <v>807</v>
      </c>
      <c r="D315" s="143" t="s">
        <v>543</v>
      </c>
      <c r="E315" s="62">
        <v>53.505924533293772</v>
      </c>
      <c r="F315" s="5" t="s">
        <v>5</v>
      </c>
      <c r="G315" s="5" t="s">
        <v>127</v>
      </c>
    </row>
    <row r="316" spans="1:7" ht="15">
      <c r="A316" s="16">
        <v>2013</v>
      </c>
      <c r="B316">
        <v>14</v>
      </c>
      <c r="C316" s="5" t="s">
        <v>164</v>
      </c>
      <c r="D316" s="143" t="s">
        <v>562</v>
      </c>
      <c r="E316" s="62">
        <v>49.418240199224108</v>
      </c>
      <c r="F316" s="5" t="s">
        <v>6</v>
      </c>
      <c r="G316" s="5" t="s">
        <v>31</v>
      </c>
    </row>
    <row r="317" spans="1:7" ht="15">
      <c r="A317" s="16">
        <v>2013</v>
      </c>
      <c r="B317">
        <v>15</v>
      </c>
      <c r="C317" s="5" t="s">
        <v>35</v>
      </c>
      <c r="D317" s="143" t="s">
        <v>520</v>
      </c>
      <c r="E317" s="62">
        <v>46.626681540782187</v>
      </c>
      <c r="F317" s="5" t="s">
        <v>6</v>
      </c>
      <c r="G317" s="5" t="s">
        <v>31</v>
      </c>
    </row>
    <row r="318" spans="1:7" ht="15">
      <c r="A318" s="16">
        <v>2013</v>
      </c>
      <c r="B318">
        <v>16</v>
      </c>
      <c r="C318" s="5" t="s">
        <v>316</v>
      </c>
      <c r="D318" s="143" t="s">
        <v>551</v>
      </c>
      <c r="E318" s="62">
        <v>40.916051976878443</v>
      </c>
      <c r="F318" s="5" t="s">
        <v>5</v>
      </c>
      <c r="G318" s="5" t="s">
        <v>71</v>
      </c>
    </row>
    <row r="319" spans="1:7" ht="15">
      <c r="A319" s="16">
        <v>2013</v>
      </c>
      <c r="B319">
        <v>17</v>
      </c>
      <c r="C319" s="5" t="s">
        <v>869</v>
      </c>
      <c r="D319" s="143" t="s">
        <v>1102</v>
      </c>
      <c r="E319" s="62">
        <v>35.578502153782672</v>
      </c>
      <c r="F319" s="5" t="s">
        <v>5</v>
      </c>
      <c r="G319" s="5" t="s">
        <v>71</v>
      </c>
    </row>
    <row r="320" spans="1:7" ht="15">
      <c r="A320" s="16">
        <v>2013</v>
      </c>
      <c r="B320">
        <v>18</v>
      </c>
      <c r="C320" s="5" t="s">
        <v>688</v>
      </c>
      <c r="D320" s="143" t="s">
        <v>1085</v>
      </c>
      <c r="E320" s="62">
        <v>35.01692508858018</v>
      </c>
      <c r="F320" s="5" t="s">
        <v>6</v>
      </c>
      <c r="G320" s="5" t="s">
        <v>31</v>
      </c>
    </row>
    <row r="321" spans="1:7" ht="15">
      <c r="A321" s="16">
        <v>2013</v>
      </c>
      <c r="B321">
        <v>19</v>
      </c>
      <c r="C321" s="5" t="s">
        <v>140</v>
      </c>
      <c r="D321" s="143" t="s">
        <v>545</v>
      </c>
      <c r="E321" s="62">
        <v>31.68670876267284</v>
      </c>
      <c r="F321" s="5" t="s">
        <v>6</v>
      </c>
      <c r="G321" s="5" t="s">
        <v>31</v>
      </c>
    </row>
    <row r="322" spans="1:7" ht="15">
      <c r="A322" s="16">
        <v>2013</v>
      </c>
      <c r="B322">
        <v>20</v>
      </c>
      <c r="C322" s="5" t="s">
        <v>228</v>
      </c>
      <c r="D322" s="143" t="s">
        <v>580</v>
      </c>
      <c r="E322" s="62">
        <v>29.986728373042041</v>
      </c>
      <c r="F322" s="5" t="s">
        <v>6</v>
      </c>
      <c r="G322" s="5" t="s">
        <v>48</v>
      </c>
    </row>
    <row r="323" spans="1:7" ht="15">
      <c r="A323" s="16">
        <v>2013</v>
      </c>
      <c r="B323">
        <v>21</v>
      </c>
      <c r="C323" s="5" t="s">
        <v>209</v>
      </c>
      <c r="D323" s="143" t="s">
        <v>574</v>
      </c>
      <c r="E323" s="62">
        <v>28.851094071323129</v>
      </c>
      <c r="F323" s="5" t="s">
        <v>6</v>
      </c>
      <c r="G323" s="5" t="s">
        <v>31</v>
      </c>
    </row>
    <row r="324" spans="1:7" ht="15">
      <c r="A324" s="16">
        <v>2013</v>
      </c>
      <c r="B324">
        <v>22</v>
      </c>
      <c r="C324" s="5" t="s">
        <v>273</v>
      </c>
      <c r="D324" s="143" t="s">
        <v>596</v>
      </c>
      <c r="E324" s="62">
        <v>28.331343062814259</v>
      </c>
      <c r="F324" s="5" t="s">
        <v>5</v>
      </c>
      <c r="G324" s="5" t="s">
        <v>31</v>
      </c>
    </row>
    <row r="325" spans="1:7" ht="15">
      <c r="A325" s="16">
        <v>2013</v>
      </c>
      <c r="B325">
        <v>23</v>
      </c>
      <c r="C325" s="5" t="s">
        <v>225</v>
      </c>
      <c r="D325" s="143" t="s">
        <v>578</v>
      </c>
      <c r="E325" s="62">
        <v>25.57061984517706</v>
      </c>
      <c r="F325" s="5" t="s">
        <v>5</v>
      </c>
      <c r="G325" s="5" t="s">
        <v>44</v>
      </c>
    </row>
    <row r="326" spans="1:7" ht="15">
      <c r="A326" s="16">
        <v>2013</v>
      </c>
      <c r="B326">
        <v>24</v>
      </c>
      <c r="C326" s="5" t="s">
        <v>200</v>
      </c>
      <c r="D326" s="143" t="s">
        <v>560</v>
      </c>
      <c r="E326" s="62">
        <v>23.788488863541581</v>
      </c>
      <c r="F326" s="5" t="s">
        <v>6</v>
      </c>
      <c r="G326" s="5" t="s">
        <v>48</v>
      </c>
    </row>
    <row r="327" spans="1:7" ht="15">
      <c r="A327" s="16">
        <v>2013</v>
      </c>
      <c r="B327">
        <v>25</v>
      </c>
      <c r="C327" s="5" t="s">
        <v>662</v>
      </c>
      <c r="D327" s="143" t="s">
        <v>1099</v>
      </c>
      <c r="E327" s="62">
        <v>22.97751200051588</v>
      </c>
      <c r="F327" s="5" t="s">
        <v>5</v>
      </c>
      <c r="G327" s="5" t="s">
        <v>221</v>
      </c>
    </row>
    <row r="328" spans="1:7" ht="15">
      <c r="A328" s="16">
        <v>2013</v>
      </c>
      <c r="B328">
        <v>26</v>
      </c>
      <c r="C328" s="5" t="s">
        <v>924</v>
      </c>
      <c r="D328" s="143" t="s">
        <v>1159</v>
      </c>
      <c r="E328" s="62">
        <v>22.13377981498104</v>
      </c>
      <c r="F328" s="5" t="s">
        <v>5</v>
      </c>
      <c r="G328" s="5" t="s">
        <v>48</v>
      </c>
    </row>
    <row r="329" spans="1:7" ht="15">
      <c r="A329" s="16">
        <v>2013</v>
      </c>
      <c r="B329">
        <v>27</v>
      </c>
      <c r="C329" s="5" t="s">
        <v>24</v>
      </c>
      <c r="D329" s="143" t="s">
        <v>516</v>
      </c>
      <c r="E329" s="62">
        <v>21.86054362052846</v>
      </c>
      <c r="F329" s="5" t="s">
        <v>5</v>
      </c>
      <c r="G329" s="5" t="s">
        <v>27</v>
      </c>
    </row>
    <row r="330" spans="1:7" ht="15">
      <c r="A330" s="16">
        <v>2013</v>
      </c>
      <c r="B330">
        <v>28</v>
      </c>
      <c r="C330" s="5" t="s">
        <v>680</v>
      </c>
      <c r="D330" s="143" t="s">
        <v>1090</v>
      </c>
      <c r="E330" s="62">
        <v>20.576782236890882</v>
      </c>
      <c r="F330" s="5" t="s">
        <v>5</v>
      </c>
      <c r="G330" s="5" t="s">
        <v>31</v>
      </c>
    </row>
    <row r="331" spans="1:7" ht="15">
      <c r="A331" s="16">
        <v>2013</v>
      </c>
      <c r="B331">
        <v>29</v>
      </c>
      <c r="C331" s="5" t="s">
        <v>669</v>
      </c>
      <c r="D331" s="143" t="s">
        <v>609</v>
      </c>
      <c r="E331" s="62">
        <v>20.517677098487191</v>
      </c>
      <c r="F331" s="5" t="s">
        <v>5</v>
      </c>
      <c r="G331" s="5" t="s">
        <v>48</v>
      </c>
    </row>
    <row r="332" spans="1:7" ht="15">
      <c r="A332" s="16">
        <v>2013</v>
      </c>
      <c r="B332">
        <v>30</v>
      </c>
      <c r="C332" s="5" t="s">
        <v>871</v>
      </c>
      <c r="D332" s="143" t="s">
        <v>1104</v>
      </c>
      <c r="E332" s="62">
        <v>20.176891936856769</v>
      </c>
      <c r="F332" s="5" t="s">
        <v>5</v>
      </c>
      <c r="G332" s="5" t="s">
        <v>48</v>
      </c>
    </row>
    <row r="333" spans="1:7" ht="15">
      <c r="A333" s="16">
        <v>2013</v>
      </c>
      <c r="B333">
        <v>31</v>
      </c>
      <c r="C333" s="5" t="s">
        <v>886</v>
      </c>
      <c r="D333" s="143" t="s">
        <v>1119</v>
      </c>
      <c r="E333" s="62">
        <v>19.706301325591699</v>
      </c>
      <c r="F333" s="5" t="s">
        <v>5</v>
      </c>
      <c r="G333" s="5" t="s">
        <v>322</v>
      </c>
    </row>
    <row r="334" spans="1:7" ht="15">
      <c r="A334" s="16">
        <v>2013</v>
      </c>
      <c r="B334">
        <v>32</v>
      </c>
      <c r="C334" s="5" t="s">
        <v>177</v>
      </c>
      <c r="D334" s="143" t="s">
        <v>550</v>
      </c>
      <c r="E334" s="62">
        <v>19.270072771067269</v>
      </c>
      <c r="F334" s="5" t="s">
        <v>7</v>
      </c>
      <c r="G334" s="5" t="s">
        <v>44</v>
      </c>
    </row>
    <row r="335" spans="1:7" ht="15">
      <c r="A335" s="16">
        <v>2013</v>
      </c>
      <c r="B335">
        <v>33</v>
      </c>
      <c r="C335" s="5" t="s">
        <v>892</v>
      </c>
      <c r="D335" s="143" t="s">
        <v>1126</v>
      </c>
      <c r="E335" s="62">
        <v>18.01990997367351</v>
      </c>
      <c r="F335" s="5" t="s">
        <v>5</v>
      </c>
      <c r="G335" s="5" t="s">
        <v>322</v>
      </c>
    </row>
    <row r="336" spans="1:7" ht="15">
      <c r="A336" s="16">
        <v>2013</v>
      </c>
      <c r="B336">
        <v>34</v>
      </c>
      <c r="C336" s="5" t="s">
        <v>879</v>
      </c>
      <c r="D336" s="143" t="s">
        <v>1112</v>
      </c>
      <c r="E336" s="62">
        <v>17.62296116707671</v>
      </c>
      <c r="F336" s="5" t="s">
        <v>6</v>
      </c>
      <c r="G336" s="5" t="s">
        <v>48</v>
      </c>
    </row>
    <row r="337" spans="1:7" ht="15">
      <c r="A337" s="16">
        <v>2013</v>
      </c>
      <c r="B337">
        <v>35</v>
      </c>
      <c r="C337" s="5" t="s">
        <v>124</v>
      </c>
      <c r="D337" s="143" t="s">
        <v>533</v>
      </c>
      <c r="E337" s="62">
        <v>17.103774049106921</v>
      </c>
      <c r="F337" s="5" t="s">
        <v>5</v>
      </c>
      <c r="G337" s="5" t="s">
        <v>127</v>
      </c>
    </row>
    <row r="338" spans="1:7" ht="15">
      <c r="A338" s="16">
        <v>2013</v>
      </c>
      <c r="B338">
        <v>36</v>
      </c>
      <c r="C338" s="5" t="s">
        <v>134</v>
      </c>
      <c r="D338" s="143" t="s">
        <v>559</v>
      </c>
      <c r="E338" s="62">
        <v>16.470282954657289</v>
      </c>
      <c r="F338" s="5" t="s">
        <v>7</v>
      </c>
      <c r="G338" s="5" t="s">
        <v>31</v>
      </c>
    </row>
    <row r="339" spans="1:7" ht="15">
      <c r="A339" s="16">
        <v>2013</v>
      </c>
      <c r="B339">
        <v>37</v>
      </c>
      <c r="C339" s="5" t="s">
        <v>188</v>
      </c>
      <c r="D339" s="143" t="s">
        <v>585</v>
      </c>
      <c r="E339" s="62">
        <v>16.112595784372381</v>
      </c>
      <c r="F339" s="5" t="s">
        <v>6</v>
      </c>
      <c r="G339" s="5" t="s">
        <v>44</v>
      </c>
    </row>
    <row r="340" spans="1:7" ht="15">
      <c r="A340" s="16">
        <v>2013</v>
      </c>
      <c r="B340">
        <v>38</v>
      </c>
      <c r="C340" s="5" t="s">
        <v>294</v>
      </c>
      <c r="D340" s="143" t="s">
        <v>592</v>
      </c>
      <c r="E340" s="62">
        <v>15.944375066811009</v>
      </c>
      <c r="F340" s="5" t="s">
        <v>6</v>
      </c>
      <c r="G340" s="5" t="s">
        <v>234</v>
      </c>
    </row>
    <row r="341" spans="1:7" ht="15">
      <c r="A341" s="16">
        <v>2013</v>
      </c>
      <c r="B341">
        <v>39</v>
      </c>
      <c r="C341" s="5" t="s">
        <v>944</v>
      </c>
      <c r="D341" s="143" t="s">
        <v>1179</v>
      </c>
      <c r="E341" s="62">
        <v>15.59807502262429</v>
      </c>
      <c r="F341" s="5" t="s">
        <v>5</v>
      </c>
      <c r="G341" s="5" t="s">
        <v>64</v>
      </c>
    </row>
    <row r="342" spans="1:7" ht="15">
      <c r="A342" s="16">
        <v>2013</v>
      </c>
      <c r="B342">
        <v>40</v>
      </c>
      <c r="C342" s="5" t="s">
        <v>319</v>
      </c>
      <c r="D342" s="143" t="s">
        <v>590</v>
      </c>
      <c r="E342" s="62">
        <v>15.45047483147173</v>
      </c>
      <c r="F342" s="5" t="s">
        <v>5</v>
      </c>
      <c r="G342" s="5" t="s">
        <v>322</v>
      </c>
    </row>
    <row r="343" spans="1:7" ht="15">
      <c r="A343" s="16">
        <v>2013</v>
      </c>
      <c r="B343">
        <v>41</v>
      </c>
      <c r="C343" s="5" t="s">
        <v>84</v>
      </c>
      <c r="D343" s="143" t="s">
        <v>535</v>
      </c>
      <c r="E343" s="62">
        <v>15.14143083231806</v>
      </c>
      <c r="F343" s="5" t="s">
        <v>6</v>
      </c>
      <c r="G343" s="5" t="s">
        <v>44</v>
      </c>
    </row>
    <row r="344" spans="1:7" ht="15">
      <c r="A344" s="16">
        <v>2013</v>
      </c>
      <c r="B344">
        <v>42</v>
      </c>
      <c r="C344" s="5" t="s">
        <v>949</v>
      </c>
      <c r="D344" s="143" t="s">
        <v>1184</v>
      </c>
      <c r="E344" s="62">
        <v>14.547040218163991</v>
      </c>
      <c r="F344" s="5" t="s">
        <v>7</v>
      </c>
      <c r="G344" s="5" t="s">
        <v>27</v>
      </c>
    </row>
    <row r="345" spans="1:7" ht="15">
      <c r="A345" s="16">
        <v>2013</v>
      </c>
      <c r="B345">
        <v>43</v>
      </c>
      <c r="C345" s="5" t="s">
        <v>823</v>
      </c>
      <c r="D345" s="143" t="s">
        <v>1092</v>
      </c>
      <c r="E345" s="62">
        <v>14.4528728292966</v>
      </c>
      <c r="F345" s="5" t="s">
        <v>5</v>
      </c>
      <c r="G345" s="5" t="s">
        <v>221</v>
      </c>
    </row>
    <row r="346" spans="1:7" ht="15">
      <c r="A346" s="16">
        <v>2013</v>
      </c>
      <c r="B346">
        <v>44</v>
      </c>
      <c r="C346" s="5" t="s">
        <v>895</v>
      </c>
      <c r="D346" s="143" t="s">
        <v>1129</v>
      </c>
      <c r="E346" s="62">
        <v>14.22956325844118</v>
      </c>
      <c r="F346" s="5" t="s">
        <v>5</v>
      </c>
      <c r="G346" s="5" t="s">
        <v>44</v>
      </c>
    </row>
    <row r="347" spans="1:7" ht="15">
      <c r="A347" s="16">
        <v>2013</v>
      </c>
      <c r="B347">
        <v>45</v>
      </c>
      <c r="C347" s="5" t="s">
        <v>956</v>
      </c>
      <c r="D347" s="143" t="s">
        <v>1192</v>
      </c>
      <c r="E347" s="62">
        <v>14.203824903786529</v>
      </c>
      <c r="F347" s="5" t="s">
        <v>5</v>
      </c>
      <c r="G347" s="5" t="s">
        <v>64</v>
      </c>
    </row>
    <row r="348" spans="1:7" ht="15">
      <c r="A348" s="16">
        <v>2013</v>
      </c>
      <c r="B348">
        <v>46</v>
      </c>
      <c r="C348" s="5" t="s">
        <v>105</v>
      </c>
      <c r="D348" s="143" t="s">
        <v>534</v>
      </c>
      <c r="E348" s="62">
        <v>13.829350891436629</v>
      </c>
      <c r="F348" s="5" t="s">
        <v>7</v>
      </c>
      <c r="G348" s="5" t="s">
        <v>44</v>
      </c>
    </row>
    <row r="349" spans="1:7" ht="15">
      <c r="A349" s="16">
        <v>2013</v>
      </c>
      <c r="B349">
        <v>47</v>
      </c>
      <c r="C349" s="5" t="s">
        <v>81</v>
      </c>
      <c r="D349" s="143" t="s">
        <v>530</v>
      </c>
      <c r="E349" s="62">
        <v>13.533717543997771</v>
      </c>
      <c r="F349" s="5" t="s">
        <v>7</v>
      </c>
      <c r="G349" s="5" t="s">
        <v>44</v>
      </c>
    </row>
    <row r="350" spans="1:7" ht="15">
      <c r="A350" s="16">
        <v>2013</v>
      </c>
      <c r="B350">
        <v>48</v>
      </c>
      <c r="C350" s="5" t="s">
        <v>952</v>
      </c>
      <c r="D350" s="143" t="s">
        <v>1187</v>
      </c>
      <c r="E350" s="62">
        <v>13.490120560241429</v>
      </c>
      <c r="F350" s="5" t="s">
        <v>5</v>
      </c>
      <c r="G350" s="5" t="s">
        <v>44</v>
      </c>
    </row>
    <row r="351" spans="1:7" ht="15">
      <c r="A351" s="16">
        <v>2013</v>
      </c>
      <c r="B351">
        <v>49</v>
      </c>
      <c r="C351" s="5" t="s">
        <v>957</v>
      </c>
      <c r="D351" s="143" t="s">
        <v>1193</v>
      </c>
      <c r="E351" s="62">
        <v>13.459770618019551</v>
      </c>
      <c r="F351" s="5" t="s">
        <v>7</v>
      </c>
      <c r="G351" s="5" t="s">
        <v>27</v>
      </c>
    </row>
    <row r="352" spans="1:7" ht="15">
      <c r="A352" s="16">
        <v>2013</v>
      </c>
      <c r="B352">
        <v>50</v>
      </c>
      <c r="C352" s="5" t="s">
        <v>263</v>
      </c>
      <c r="D352" s="143" t="s">
        <v>569</v>
      </c>
      <c r="E352" s="62">
        <v>13.09470058222375</v>
      </c>
      <c r="F352" s="5" t="s">
        <v>6</v>
      </c>
      <c r="G352" s="5" t="s">
        <v>27</v>
      </c>
    </row>
    <row r="353" spans="1:7" ht="15">
      <c r="A353" s="16">
        <v>2013</v>
      </c>
      <c r="B353">
        <v>51</v>
      </c>
      <c r="C353" s="5" t="s">
        <v>808</v>
      </c>
      <c r="D353" s="143" t="s">
        <v>1073</v>
      </c>
      <c r="E353" s="62">
        <v>12.775526580972301</v>
      </c>
      <c r="F353" s="5" t="s">
        <v>6</v>
      </c>
      <c r="G353" s="5" t="s">
        <v>221</v>
      </c>
    </row>
    <row r="354" spans="1:7" ht="15">
      <c r="A354" s="16">
        <v>2013</v>
      </c>
      <c r="B354">
        <v>52</v>
      </c>
      <c r="C354" s="5" t="s">
        <v>942</v>
      </c>
      <c r="D354" s="143" t="s">
        <v>1177</v>
      </c>
      <c r="E354" s="62">
        <v>12.65069934436921</v>
      </c>
      <c r="F354" s="5" t="s">
        <v>7</v>
      </c>
      <c r="G354" s="5" t="s">
        <v>44</v>
      </c>
    </row>
    <row r="355" spans="1:7" ht="15">
      <c r="A355" s="16">
        <v>2013</v>
      </c>
      <c r="B355">
        <v>53</v>
      </c>
      <c r="C355" s="5" t="s">
        <v>958</v>
      </c>
      <c r="D355" s="143" t="s">
        <v>1194</v>
      </c>
      <c r="E355" s="62">
        <v>12.59742072817199</v>
      </c>
      <c r="F355" s="5" t="s">
        <v>5</v>
      </c>
      <c r="G355" s="5" t="s">
        <v>303</v>
      </c>
    </row>
    <row r="356" spans="1:7" ht="15">
      <c r="A356" s="16">
        <v>2013</v>
      </c>
      <c r="B356">
        <v>54</v>
      </c>
      <c r="C356" s="5" t="s">
        <v>897</v>
      </c>
      <c r="D356" s="143" t="s">
        <v>1131</v>
      </c>
      <c r="E356" s="62">
        <v>12.516655164449149</v>
      </c>
      <c r="F356" s="5" t="s">
        <v>6</v>
      </c>
      <c r="G356" s="5" t="s">
        <v>31</v>
      </c>
    </row>
    <row r="357" spans="1:7" ht="15">
      <c r="A357" s="16">
        <v>2013</v>
      </c>
      <c r="B357">
        <v>55</v>
      </c>
      <c r="C357" s="5" t="s">
        <v>901</v>
      </c>
      <c r="D357" s="143" t="s">
        <v>1135</v>
      </c>
      <c r="E357" s="62">
        <v>12.116445647906311</v>
      </c>
      <c r="F357" s="5" t="s">
        <v>6</v>
      </c>
      <c r="G357" s="5" t="s">
        <v>48</v>
      </c>
    </row>
    <row r="358" spans="1:7" ht="15">
      <c r="A358" s="16">
        <v>2013</v>
      </c>
      <c r="B358">
        <v>56</v>
      </c>
      <c r="C358" s="5" t="s">
        <v>894</v>
      </c>
      <c r="D358" s="143" t="s">
        <v>1128</v>
      </c>
      <c r="E358" s="62">
        <v>11.928258187839511</v>
      </c>
      <c r="F358" s="5" t="s">
        <v>5</v>
      </c>
      <c r="G358" s="5" t="s">
        <v>127</v>
      </c>
    </row>
    <row r="359" spans="1:7" ht="15">
      <c r="A359" s="16">
        <v>2013</v>
      </c>
      <c r="B359">
        <v>57</v>
      </c>
      <c r="C359" s="5" t="s">
        <v>914</v>
      </c>
      <c r="D359" s="143" t="s">
        <v>1149</v>
      </c>
      <c r="E359" s="62">
        <v>11.61381000069051</v>
      </c>
      <c r="F359" s="5" t="s">
        <v>5</v>
      </c>
      <c r="G359" s="5" t="s">
        <v>111</v>
      </c>
    </row>
    <row r="360" spans="1:7" ht="15">
      <c r="A360" s="16">
        <v>2013</v>
      </c>
      <c r="B360">
        <v>58</v>
      </c>
      <c r="C360" s="5" t="s">
        <v>951</v>
      </c>
      <c r="D360" s="143" t="s">
        <v>1186</v>
      </c>
      <c r="E360" s="62">
        <v>11.3579115821997</v>
      </c>
      <c r="F360" s="5" t="s">
        <v>5</v>
      </c>
      <c r="G360" s="5" t="s">
        <v>127</v>
      </c>
    </row>
    <row r="361" spans="1:7" ht="15">
      <c r="A361" s="16">
        <v>2013</v>
      </c>
      <c r="B361">
        <v>59</v>
      </c>
      <c r="C361" s="5" t="s">
        <v>888</v>
      </c>
      <c r="D361" s="143" t="s">
        <v>1121</v>
      </c>
      <c r="E361" s="62">
        <v>11.35253807644049</v>
      </c>
      <c r="F361" s="5" t="s">
        <v>5</v>
      </c>
      <c r="G361" s="5" t="s">
        <v>322</v>
      </c>
    </row>
    <row r="362" spans="1:7" ht="15">
      <c r="A362" s="16">
        <v>2013</v>
      </c>
      <c r="B362">
        <v>60</v>
      </c>
      <c r="C362" s="5" t="s">
        <v>870</v>
      </c>
      <c r="D362" s="143" t="s">
        <v>1103</v>
      </c>
      <c r="E362" s="62">
        <v>11.339147066082759</v>
      </c>
      <c r="F362" s="5" t="s">
        <v>5</v>
      </c>
      <c r="G362" s="5" t="s">
        <v>44</v>
      </c>
    </row>
    <row r="363" spans="1:7" ht="15">
      <c r="A363" s="16">
        <v>2013</v>
      </c>
      <c r="B363">
        <v>61</v>
      </c>
      <c r="C363" s="5" t="s">
        <v>887</v>
      </c>
      <c r="D363" s="143" t="s">
        <v>1120</v>
      </c>
      <c r="E363" s="62">
        <v>11.29328872475763</v>
      </c>
      <c r="F363" s="5" t="s">
        <v>6</v>
      </c>
      <c r="G363" s="5" t="s">
        <v>48</v>
      </c>
    </row>
    <row r="364" spans="1:7" ht="15">
      <c r="A364" s="16">
        <v>2013</v>
      </c>
      <c r="B364">
        <v>62</v>
      </c>
      <c r="C364" s="5" t="s">
        <v>821</v>
      </c>
      <c r="D364" s="143" t="s">
        <v>1088</v>
      </c>
      <c r="E364" s="62">
        <v>11.14050658365705</v>
      </c>
      <c r="F364" s="5" t="s">
        <v>7</v>
      </c>
      <c r="G364" s="5" t="s">
        <v>221</v>
      </c>
    </row>
    <row r="365" spans="1:7" ht="15">
      <c r="A365" s="16">
        <v>2013</v>
      </c>
      <c r="B365">
        <v>63</v>
      </c>
      <c r="C365" s="5" t="s">
        <v>959</v>
      </c>
      <c r="D365" s="143" t="s">
        <v>1195</v>
      </c>
      <c r="E365" s="62">
        <v>11.12459092527047</v>
      </c>
      <c r="F365" s="5" t="s">
        <v>6</v>
      </c>
      <c r="G365" s="5" t="s">
        <v>27</v>
      </c>
    </row>
    <row r="366" spans="1:7" ht="15">
      <c r="A366" s="16">
        <v>2013</v>
      </c>
      <c r="B366">
        <v>64</v>
      </c>
      <c r="C366" s="5" t="s">
        <v>696</v>
      </c>
      <c r="D366" s="143" t="s">
        <v>1124</v>
      </c>
      <c r="E366" s="62">
        <v>11.04977200530762</v>
      </c>
      <c r="F366" s="5" t="s">
        <v>5</v>
      </c>
      <c r="G366" s="5" t="s">
        <v>234</v>
      </c>
    </row>
    <row r="367" spans="1:7" ht="15">
      <c r="A367" s="16">
        <v>2013</v>
      </c>
      <c r="B367">
        <v>65</v>
      </c>
      <c r="C367" s="5" t="s">
        <v>900</v>
      </c>
      <c r="D367" s="143" t="s">
        <v>1134</v>
      </c>
      <c r="E367" s="62">
        <v>10.934881602863751</v>
      </c>
      <c r="F367" s="5" t="s">
        <v>7</v>
      </c>
      <c r="G367" s="5" t="s">
        <v>20</v>
      </c>
    </row>
    <row r="368" spans="1:7" ht="15">
      <c r="A368" s="16">
        <v>2013</v>
      </c>
      <c r="B368">
        <v>66</v>
      </c>
      <c r="C368" s="5" t="s">
        <v>893</v>
      </c>
      <c r="D368" s="143" t="s">
        <v>1127</v>
      </c>
      <c r="E368" s="62">
        <v>10.839803529316541</v>
      </c>
      <c r="F368" s="5" t="s">
        <v>6</v>
      </c>
      <c r="G368" s="5" t="s">
        <v>31</v>
      </c>
    </row>
    <row r="369" spans="1:7" ht="15">
      <c r="A369" s="16">
        <v>2013</v>
      </c>
      <c r="B369">
        <v>67</v>
      </c>
      <c r="C369" s="5" t="s">
        <v>960</v>
      </c>
      <c r="D369" s="143" t="s">
        <v>1196</v>
      </c>
      <c r="E369" s="62">
        <v>10.354087816296531</v>
      </c>
      <c r="F369" s="5" t="s">
        <v>5</v>
      </c>
      <c r="G369" s="5" t="s">
        <v>127</v>
      </c>
    </row>
    <row r="370" spans="1:7" ht="15">
      <c r="A370" s="16">
        <v>2013</v>
      </c>
      <c r="B370">
        <v>68</v>
      </c>
      <c r="C370" s="5" t="s">
        <v>99</v>
      </c>
      <c r="D370" s="143" t="s">
        <v>540</v>
      </c>
      <c r="E370" s="62">
        <v>10.199999999999999</v>
      </c>
      <c r="F370" s="5" t="s">
        <v>7</v>
      </c>
      <c r="G370" s="5" t="s">
        <v>20</v>
      </c>
    </row>
    <row r="371" spans="1:7" ht="15">
      <c r="A371" s="16">
        <v>2013</v>
      </c>
      <c r="B371">
        <v>69</v>
      </c>
      <c r="C371" s="5" t="s">
        <v>928</v>
      </c>
      <c r="D371" s="143" t="s">
        <v>1163</v>
      </c>
      <c r="E371" s="62">
        <v>10.095741181551279</v>
      </c>
      <c r="F371" s="5" t="s">
        <v>5</v>
      </c>
      <c r="G371" s="5" t="s">
        <v>127</v>
      </c>
    </row>
    <row r="372" spans="1:7" ht="15">
      <c r="A372" s="16">
        <v>2013</v>
      </c>
      <c r="B372">
        <v>70</v>
      </c>
      <c r="C372" s="5" t="s">
        <v>889</v>
      </c>
      <c r="D372" s="143" t="s">
        <v>1122</v>
      </c>
      <c r="E372" s="62">
        <v>9.9604267891055471</v>
      </c>
      <c r="F372" s="5" t="s">
        <v>5</v>
      </c>
      <c r="G372" s="5" t="s">
        <v>322</v>
      </c>
    </row>
    <row r="373" spans="1:7" ht="15">
      <c r="A373" s="16">
        <v>2013</v>
      </c>
      <c r="B373">
        <v>71</v>
      </c>
      <c r="C373" s="5" t="s">
        <v>962</v>
      </c>
      <c r="D373" s="143" t="s">
        <v>1197</v>
      </c>
      <c r="E373" s="62">
        <v>9.7561999999999998</v>
      </c>
      <c r="F373" s="5" t="s">
        <v>6</v>
      </c>
      <c r="G373" s="5" t="s">
        <v>27</v>
      </c>
    </row>
    <row r="374" spans="1:7" ht="15">
      <c r="A374" s="16">
        <v>2013</v>
      </c>
      <c r="B374">
        <v>72</v>
      </c>
      <c r="C374" s="5" t="s">
        <v>49</v>
      </c>
      <c r="D374" s="143" t="s">
        <v>525</v>
      </c>
      <c r="E374" s="62">
        <v>9.7500104701077586</v>
      </c>
      <c r="F374" s="5" t="s">
        <v>5</v>
      </c>
      <c r="G374" s="5" t="s">
        <v>27</v>
      </c>
    </row>
    <row r="375" spans="1:7" ht="15">
      <c r="A375" s="16">
        <v>2013</v>
      </c>
      <c r="B375">
        <v>73</v>
      </c>
      <c r="C375" s="5" t="s">
        <v>827</v>
      </c>
      <c r="D375" s="143" t="s">
        <v>1097</v>
      </c>
      <c r="E375" s="62">
        <v>9.693901135285147</v>
      </c>
      <c r="F375" s="5" t="s">
        <v>5</v>
      </c>
      <c r="G375" s="5" t="s">
        <v>48</v>
      </c>
    </row>
    <row r="376" spans="1:7" ht="15">
      <c r="A376" s="16">
        <v>2013</v>
      </c>
      <c r="B376">
        <v>74</v>
      </c>
      <c r="C376" s="5" t="s">
        <v>881</v>
      </c>
      <c r="D376" s="143" t="s">
        <v>1114</v>
      </c>
      <c r="E376" s="62">
        <v>9.6835821087437886</v>
      </c>
      <c r="F376" s="5" t="s">
        <v>5</v>
      </c>
      <c r="G376" s="5" t="s">
        <v>176</v>
      </c>
    </row>
    <row r="377" spans="1:7" ht="15">
      <c r="A377" s="16">
        <v>2013</v>
      </c>
      <c r="B377">
        <v>75</v>
      </c>
      <c r="C377" s="5" t="s">
        <v>434</v>
      </c>
      <c r="D377" s="143" t="s">
        <v>1094</v>
      </c>
      <c r="E377" s="62">
        <v>9.6587534198937171</v>
      </c>
      <c r="F377" s="5" t="s">
        <v>6</v>
      </c>
      <c r="G377" s="5" t="s">
        <v>221</v>
      </c>
    </row>
    <row r="378" spans="1:7" ht="15">
      <c r="A378" s="16">
        <v>2013</v>
      </c>
      <c r="B378">
        <v>76</v>
      </c>
      <c r="C378" s="5" t="s">
        <v>947</v>
      </c>
      <c r="D378" s="143" t="s">
        <v>1182</v>
      </c>
      <c r="E378" s="62">
        <v>9.4691613613699417</v>
      </c>
      <c r="F378" s="5" t="s">
        <v>5</v>
      </c>
      <c r="G378" s="5" t="s">
        <v>127</v>
      </c>
    </row>
    <row r="379" spans="1:7" ht="15">
      <c r="A379" s="16">
        <v>2013</v>
      </c>
      <c r="B379">
        <v>77</v>
      </c>
      <c r="C379" s="5" t="s">
        <v>963</v>
      </c>
      <c r="D379" s="143" t="s">
        <v>1198</v>
      </c>
      <c r="E379" s="62">
        <v>9.2219735690371181</v>
      </c>
      <c r="F379" s="5" t="s">
        <v>5</v>
      </c>
      <c r="G379" s="5" t="s">
        <v>322</v>
      </c>
    </row>
    <row r="380" spans="1:7" ht="15">
      <c r="A380" s="16">
        <v>2013</v>
      </c>
      <c r="B380">
        <v>78</v>
      </c>
      <c r="C380" s="5" t="s">
        <v>890</v>
      </c>
      <c r="D380" s="143" t="s">
        <v>1123</v>
      </c>
      <c r="E380" s="62">
        <v>8.927937399661797</v>
      </c>
      <c r="F380" s="5" t="s">
        <v>5</v>
      </c>
      <c r="G380" s="5" t="s">
        <v>176</v>
      </c>
    </row>
    <row r="381" spans="1:7" ht="15">
      <c r="A381" s="16">
        <v>2013</v>
      </c>
      <c r="B381">
        <v>79</v>
      </c>
      <c r="C381" s="5" t="s">
        <v>964</v>
      </c>
      <c r="D381" s="143" t="s">
        <v>1199</v>
      </c>
      <c r="E381" s="62">
        <v>8.8469418688185808</v>
      </c>
      <c r="F381" s="5" t="s">
        <v>6</v>
      </c>
      <c r="G381" s="5" t="s">
        <v>234</v>
      </c>
    </row>
    <row r="382" spans="1:7" ht="15">
      <c r="A382" s="16">
        <v>2013</v>
      </c>
      <c r="B382">
        <v>80</v>
      </c>
      <c r="C382" s="5" t="s">
        <v>953</v>
      </c>
      <c r="D382" s="143" t="s">
        <v>1188</v>
      </c>
      <c r="E382" s="62">
        <v>8.8426222582619527</v>
      </c>
      <c r="F382" s="5" t="s">
        <v>6</v>
      </c>
      <c r="G382" s="5" t="s">
        <v>44</v>
      </c>
    </row>
    <row r="383" spans="1:7" ht="15">
      <c r="A383" s="16">
        <v>2013</v>
      </c>
      <c r="B383">
        <v>81</v>
      </c>
      <c r="C383" s="5" t="s">
        <v>604</v>
      </c>
      <c r="D383" s="143" t="s">
        <v>1200</v>
      </c>
      <c r="E383" s="62">
        <v>8.7826876895668278</v>
      </c>
      <c r="F383" s="5" t="s">
        <v>7</v>
      </c>
      <c r="G383" s="5" t="s">
        <v>44</v>
      </c>
    </row>
    <row r="384" spans="1:7" ht="15">
      <c r="A384" s="16">
        <v>2013</v>
      </c>
      <c r="B384">
        <v>82</v>
      </c>
      <c r="C384" s="5" t="s">
        <v>965</v>
      </c>
      <c r="D384" s="143" t="s">
        <v>1201</v>
      </c>
      <c r="E384" s="62">
        <v>8.7102704286414401</v>
      </c>
      <c r="F384" s="5" t="s">
        <v>6</v>
      </c>
      <c r="G384" s="5" t="s">
        <v>27</v>
      </c>
    </row>
    <row r="385" spans="1:7" ht="15">
      <c r="A385" s="16">
        <v>2013</v>
      </c>
      <c r="B385">
        <v>83</v>
      </c>
      <c r="C385" s="5" t="s">
        <v>256</v>
      </c>
      <c r="D385" s="143" t="s">
        <v>570</v>
      </c>
      <c r="E385" s="62">
        <v>8.7021766520690846</v>
      </c>
      <c r="F385" s="5" t="s">
        <v>7</v>
      </c>
      <c r="G385" s="5" t="s">
        <v>44</v>
      </c>
    </row>
    <row r="386" spans="1:7" ht="15">
      <c r="A386" s="16">
        <v>2013</v>
      </c>
      <c r="B386">
        <v>84</v>
      </c>
      <c r="C386" s="5" t="s">
        <v>946</v>
      </c>
      <c r="D386" s="143" t="s">
        <v>1181</v>
      </c>
      <c r="E386" s="62">
        <v>8.4811519546163421</v>
      </c>
      <c r="F386" s="5" t="s">
        <v>5</v>
      </c>
      <c r="G386" s="5" t="s">
        <v>127</v>
      </c>
    </row>
    <row r="387" spans="1:7" ht="15">
      <c r="A387" s="16">
        <v>2013</v>
      </c>
      <c r="B387">
        <v>85</v>
      </c>
      <c r="C387" s="5" t="s">
        <v>137</v>
      </c>
      <c r="D387" s="143" t="s">
        <v>556</v>
      </c>
      <c r="E387" s="62">
        <v>8.4733554609949309</v>
      </c>
      <c r="F387" s="5" t="s">
        <v>7</v>
      </c>
      <c r="G387" s="5" t="s">
        <v>111</v>
      </c>
    </row>
    <row r="388" spans="1:7" ht="15">
      <c r="A388" s="16">
        <v>2013</v>
      </c>
      <c r="B388">
        <v>86</v>
      </c>
      <c r="C388" s="5" t="s">
        <v>874</v>
      </c>
      <c r="D388" s="143" t="s">
        <v>1107</v>
      </c>
      <c r="E388" s="62">
        <v>8.2297561055618456</v>
      </c>
      <c r="F388" s="5" t="s">
        <v>5</v>
      </c>
      <c r="G388" s="5" t="s">
        <v>48</v>
      </c>
    </row>
    <row r="389" spans="1:7" ht="15">
      <c r="A389" s="16">
        <v>2013</v>
      </c>
      <c r="B389">
        <v>87</v>
      </c>
      <c r="C389" s="5" t="s">
        <v>966</v>
      </c>
      <c r="D389" s="143" t="s">
        <v>1202</v>
      </c>
      <c r="E389" s="62">
        <v>8.1928506105806189</v>
      </c>
      <c r="F389" s="5" t="s">
        <v>6</v>
      </c>
      <c r="G389" s="5" t="s">
        <v>44</v>
      </c>
    </row>
    <row r="390" spans="1:7" ht="15">
      <c r="A390" s="16">
        <v>2013</v>
      </c>
      <c r="B390">
        <v>88</v>
      </c>
      <c r="C390" s="5" t="s">
        <v>898</v>
      </c>
      <c r="D390" s="143" t="s">
        <v>1132</v>
      </c>
      <c r="E390" s="62">
        <v>8.1260237662970098</v>
      </c>
      <c r="F390" s="5" t="s">
        <v>5</v>
      </c>
      <c r="G390" s="5" t="s">
        <v>44</v>
      </c>
    </row>
    <row r="391" spans="1:7" ht="15">
      <c r="A391" s="16">
        <v>2013</v>
      </c>
      <c r="B391">
        <v>89</v>
      </c>
      <c r="C391" s="5" t="s">
        <v>235</v>
      </c>
      <c r="D391" s="143" t="s">
        <v>599</v>
      </c>
      <c r="E391" s="62">
        <v>8.0201341530187484</v>
      </c>
      <c r="F391" s="5" t="s">
        <v>7</v>
      </c>
      <c r="G391" s="5" t="s">
        <v>44</v>
      </c>
    </row>
    <row r="392" spans="1:7" ht="15">
      <c r="A392" s="16">
        <v>2013</v>
      </c>
      <c r="B392">
        <v>90</v>
      </c>
      <c r="C392" s="5" t="s">
        <v>967</v>
      </c>
      <c r="D392" s="143" t="s">
        <v>1203</v>
      </c>
      <c r="E392" s="62">
        <v>8.0092324302857953</v>
      </c>
      <c r="F392" s="5" t="s">
        <v>7</v>
      </c>
      <c r="G392" s="5" t="s">
        <v>64</v>
      </c>
    </row>
    <row r="393" spans="1:7" ht="15">
      <c r="A393" s="16">
        <v>2013</v>
      </c>
      <c r="B393">
        <v>91</v>
      </c>
      <c r="C393" s="5" t="s">
        <v>822</v>
      </c>
      <c r="D393" s="143" t="s">
        <v>1091</v>
      </c>
      <c r="E393" s="62">
        <v>7.9819192318605072</v>
      </c>
      <c r="F393" s="5" t="s">
        <v>5</v>
      </c>
      <c r="G393" s="5" t="s">
        <v>27</v>
      </c>
    </row>
    <row r="394" spans="1:7" ht="15">
      <c r="A394" s="16">
        <v>2013</v>
      </c>
      <c r="B394">
        <v>92</v>
      </c>
      <c r="C394" s="5" t="s">
        <v>968</v>
      </c>
      <c r="D394" s="143" t="s">
        <v>1204</v>
      </c>
      <c r="E394" s="62">
        <v>7.7724981928521064</v>
      </c>
      <c r="F394" s="5" t="s">
        <v>7</v>
      </c>
      <c r="G394" s="5" t="s">
        <v>44</v>
      </c>
    </row>
    <row r="395" spans="1:7" ht="15">
      <c r="A395" s="16">
        <v>2013</v>
      </c>
      <c r="B395">
        <v>93</v>
      </c>
      <c r="C395" s="5" t="s">
        <v>969</v>
      </c>
      <c r="D395" s="143" t="s">
        <v>1205</v>
      </c>
      <c r="E395" s="62">
        <v>7.7443766304263706</v>
      </c>
      <c r="F395" s="5" t="s">
        <v>5</v>
      </c>
      <c r="G395" s="5" t="s">
        <v>64</v>
      </c>
    </row>
    <row r="396" spans="1:7" ht="15">
      <c r="A396" s="16">
        <v>2013</v>
      </c>
      <c r="B396">
        <v>94</v>
      </c>
      <c r="C396" s="5" t="s">
        <v>970</v>
      </c>
      <c r="D396" s="143" t="s">
        <v>1206</v>
      </c>
      <c r="E396" s="62">
        <v>7.684876554799982</v>
      </c>
      <c r="F396" s="5" t="s">
        <v>7</v>
      </c>
      <c r="G396" s="5" t="s">
        <v>44</v>
      </c>
    </row>
    <row r="397" spans="1:7" ht="15">
      <c r="A397" s="16">
        <v>2013</v>
      </c>
      <c r="B397">
        <v>95</v>
      </c>
      <c r="C397" s="5" t="s">
        <v>270</v>
      </c>
      <c r="D397" s="143" t="s">
        <v>615</v>
      </c>
      <c r="E397" s="62">
        <v>7.6073940906394277</v>
      </c>
      <c r="F397" s="5" t="s">
        <v>7</v>
      </c>
      <c r="G397" s="5" t="s">
        <v>221</v>
      </c>
    </row>
    <row r="398" spans="1:7" ht="15">
      <c r="A398" s="16">
        <v>2013</v>
      </c>
      <c r="B398">
        <v>96</v>
      </c>
      <c r="C398" s="5" t="s">
        <v>971</v>
      </c>
      <c r="D398" s="143" t="s">
        <v>1207</v>
      </c>
      <c r="E398" s="62">
        <v>7.4849926582623976</v>
      </c>
      <c r="F398" s="5" t="s">
        <v>7</v>
      </c>
      <c r="G398" s="5" t="s">
        <v>127</v>
      </c>
    </row>
    <row r="399" spans="1:7" ht="15">
      <c r="A399" s="16">
        <v>2013</v>
      </c>
      <c r="B399">
        <v>97</v>
      </c>
      <c r="C399" s="5" t="s">
        <v>904</v>
      </c>
      <c r="D399" s="143" t="s">
        <v>1138</v>
      </c>
      <c r="E399" s="62">
        <v>7.3698741430330932</v>
      </c>
      <c r="F399" s="5" t="s">
        <v>5</v>
      </c>
      <c r="G399" s="5" t="s">
        <v>111</v>
      </c>
    </row>
    <row r="400" spans="1:7" ht="15">
      <c r="A400" s="16">
        <v>2013</v>
      </c>
      <c r="B400">
        <v>98</v>
      </c>
      <c r="C400" s="5" t="s">
        <v>167</v>
      </c>
      <c r="D400" s="143" t="s">
        <v>561</v>
      </c>
      <c r="E400" s="62">
        <v>7.3414897249421847</v>
      </c>
      <c r="F400" s="5" t="s">
        <v>5</v>
      </c>
      <c r="G400" s="5" t="s">
        <v>64</v>
      </c>
    </row>
    <row r="401" spans="1:7" ht="15">
      <c r="A401" s="16">
        <v>2013</v>
      </c>
      <c r="B401">
        <v>99</v>
      </c>
      <c r="C401" s="5" t="s">
        <v>884</v>
      </c>
      <c r="D401" s="143" t="s">
        <v>1117</v>
      </c>
      <c r="E401" s="62">
        <v>7.3348917943975858</v>
      </c>
      <c r="F401" s="5" t="s">
        <v>6</v>
      </c>
      <c r="G401" s="5" t="s">
        <v>64</v>
      </c>
    </row>
    <row r="402" spans="1:7" ht="15">
      <c r="A402" s="16">
        <v>2013</v>
      </c>
      <c r="B402">
        <v>100</v>
      </c>
      <c r="C402" s="5" t="s">
        <v>972</v>
      </c>
      <c r="D402" s="143" t="s">
        <v>1208</v>
      </c>
      <c r="E402" s="62">
        <v>7.3314844958815151</v>
      </c>
      <c r="F402" s="5" t="s">
        <v>6</v>
      </c>
      <c r="G402" s="5" t="s">
        <v>234</v>
      </c>
    </row>
    <row r="403" spans="1:7" ht="15">
      <c r="A403" s="16">
        <v>2014</v>
      </c>
      <c r="B403">
        <v>1</v>
      </c>
      <c r="C403" s="5" t="s">
        <v>805</v>
      </c>
      <c r="D403" s="143" t="s">
        <v>527</v>
      </c>
      <c r="E403" s="62">
        <v>309.44901923555813</v>
      </c>
      <c r="F403" s="5" t="s">
        <v>5</v>
      </c>
      <c r="G403" s="5" t="s">
        <v>64</v>
      </c>
    </row>
    <row r="404" spans="1:7" ht="15">
      <c r="A404" s="16">
        <v>2014</v>
      </c>
      <c r="B404">
        <v>2</v>
      </c>
      <c r="C404" s="5" t="s">
        <v>28</v>
      </c>
      <c r="D404" s="143" t="s">
        <v>518</v>
      </c>
      <c r="E404" s="62">
        <v>275.59496613754487</v>
      </c>
      <c r="F404" s="5" t="s">
        <v>5</v>
      </c>
      <c r="G404" s="5" t="s">
        <v>31</v>
      </c>
    </row>
    <row r="405" spans="1:7" ht="15">
      <c r="A405" s="16">
        <v>2014</v>
      </c>
      <c r="B405">
        <v>3</v>
      </c>
      <c r="C405" s="5" t="s">
        <v>21</v>
      </c>
      <c r="D405" s="143" t="s">
        <v>517</v>
      </c>
      <c r="E405" s="62">
        <v>258.362338378</v>
      </c>
      <c r="F405" s="5" t="s">
        <v>7</v>
      </c>
      <c r="G405" s="5" t="s">
        <v>20</v>
      </c>
    </row>
    <row r="406" spans="1:7" ht="15">
      <c r="A406" s="16">
        <v>2014</v>
      </c>
      <c r="B406">
        <v>4</v>
      </c>
      <c r="C406" s="5" t="s">
        <v>68</v>
      </c>
      <c r="D406" s="143" t="s">
        <v>529</v>
      </c>
      <c r="E406" s="62">
        <v>238.54188100708009</v>
      </c>
      <c r="F406" s="5" t="s">
        <v>5</v>
      </c>
      <c r="G406" s="5" t="s">
        <v>71</v>
      </c>
    </row>
    <row r="407" spans="1:7" ht="15">
      <c r="A407" s="16">
        <v>2014</v>
      </c>
      <c r="B407">
        <v>5</v>
      </c>
      <c r="C407" s="5" t="s">
        <v>38</v>
      </c>
      <c r="D407" s="143" t="s">
        <v>522</v>
      </c>
      <c r="E407" s="62">
        <v>207.98935228146371</v>
      </c>
      <c r="F407" s="5" t="s">
        <v>5</v>
      </c>
      <c r="G407" s="5" t="s">
        <v>31</v>
      </c>
    </row>
    <row r="408" spans="1:7" ht="15">
      <c r="A408" s="16">
        <v>2014</v>
      </c>
      <c r="B408">
        <v>6</v>
      </c>
      <c r="C408" s="5" t="s">
        <v>58</v>
      </c>
      <c r="D408" s="143" t="s">
        <v>523</v>
      </c>
      <c r="E408" s="62">
        <v>193.82267806124321</v>
      </c>
      <c r="F408" s="5" t="s">
        <v>5</v>
      </c>
      <c r="G408" s="5" t="s">
        <v>31</v>
      </c>
    </row>
    <row r="409" spans="1:7" ht="15">
      <c r="A409" s="16">
        <v>2014</v>
      </c>
      <c r="B409">
        <v>7</v>
      </c>
      <c r="C409" s="5" t="s">
        <v>65</v>
      </c>
      <c r="D409" s="143" t="s">
        <v>528</v>
      </c>
      <c r="E409" s="62">
        <v>186.21965464882209</v>
      </c>
      <c r="F409" s="5" t="s">
        <v>5</v>
      </c>
      <c r="G409" s="5" t="s">
        <v>31</v>
      </c>
    </row>
    <row r="410" spans="1:7" ht="15">
      <c r="A410" s="16">
        <v>2014</v>
      </c>
      <c r="B410">
        <v>8</v>
      </c>
      <c r="C410" s="5" t="s">
        <v>75</v>
      </c>
      <c r="D410" s="143" t="s">
        <v>531</v>
      </c>
      <c r="E410" s="62">
        <v>145.42714414814719</v>
      </c>
      <c r="F410" s="5" t="s">
        <v>5</v>
      </c>
      <c r="G410" s="5" t="s">
        <v>48</v>
      </c>
    </row>
    <row r="411" spans="1:7" ht="15">
      <c r="A411" s="16">
        <v>2014</v>
      </c>
      <c r="B411">
        <v>9</v>
      </c>
      <c r="C411" s="5" t="s">
        <v>17</v>
      </c>
      <c r="D411" s="143" t="s">
        <v>515</v>
      </c>
      <c r="E411" s="62">
        <v>135.9540589333385</v>
      </c>
      <c r="F411" s="5" t="s">
        <v>7</v>
      </c>
      <c r="G411" s="5" t="s">
        <v>20</v>
      </c>
    </row>
    <row r="412" spans="1:7" ht="15">
      <c r="A412" s="16">
        <v>2014</v>
      </c>
      <c r="B412">
        <v>10</v>
      </c>
      <c r="C412" s="5" t="s">
        <v>112</v>
      </c>
      <c r="D412" s="143" t="s">
        <v>536</v>
      </c>
      <c r="E412" s="62">
        <v>118.9491690826912</v>
      </c>
      <c r="F412" s="5" t="s">
        <v>5</v>
      </c>
      <c r="G412" s="5" t="s">
        <v>64</v>
      </c>
    </row>
    <row r="413" spans="1:7" ht="15">
      <c r="A413" s="16">
        <v>2014</v>
      </c>
      <c r="B413">
        <v>11</v>
      </c>
      <c r="C413" s="5" t="s">
        <v>45</v>
      </c>
      <c r="D413" s="143" t="s">
        <v>524</v>
      </c>
      <c r="E413" s="62">
        <v>101.0774228676224</v>
      </c>
      <c r="F413" s="5" t="s">
        <v>7</v>
      </c>
      <c r="G413" s="5" t="s">
        <v>48</v>
      </c>
    </row>
    <row r="414" spans="1:7" ht="15">
      <c r="A414" s="16">
        <v>2014</v>
      </c>
      <c r="B414">
        <v>12</v>
      </c>
      <c r="C414" s="5" t="s">
        <v>121</v>
      </c>
      <c r="D414" s="143" t="s">
        <v>555</v>
      </c>
      <c r="E414" s="62">
        <v>79.957194732000005</v>
      </c>
      <c r="F414" s="5" t="s">
        <v>7</v>
      </c>
      <c r="G414" s="5" t="s">
        <v>20</v>
      </c>
    </row>
    <row r="415" spans="1:7" ht="15">
      <c r="A415" s="16">
        <v>2014</v>
      </c>
      <c r="B415">
        <v>13</v>
      </c>
      <c r="C415" s="5" t="s">
        <v>164</v>
      </c>
      <c r="D415" s="143" t="s">
        <v>562</v>
      </c>
      <c r="E415" s="62">
        <v>76.298951748651646</v>
      </c>
      <c r="F415" s="5" t="s">
        <v>6</v>
      </c>
      <c r="G415" s="5" t="s">
        <v>31</v>
      </c>
    </row>
    <row r="416" spans="1:7" ht="15">
      <c r="A416" s="16">
        <v>2014</v>
      </c>
      <c r="B416">
        <v>14</v>
      </c>
      <c r="C416" s="5" t="s">
        <v>35</v>
      </c>
      <c r="D416" s="143" t="s">
        <v>520</v>
      </c>
      <c r="E416" s="62">
        <v>67.447457943478156</v>
      </c>
      <c r="F416" s="5" t="s">
        <v>6</v>
      </c>
      <c r="G416" s="5" t="s">
        <v>31</v>
      </c>
    </row>
    <row r="417" spans="1:7" ht="15">
      <c r="A417" s="16">
        <v>2014</v>
      </c>
      <c r="B417">
        <v>15</v>
      </c>
      <c r="C417" s="5" t="s">
        <v>807</v>
      </c>
      <c r="D417" s="143" t="s">
        <v>543</v>
      </c>
      <c r="E417" s="62">
        <v>64.73819627127574</v>
      </c>
      <c r="F417" s="5" t="s">
        <v>5</v>
      </c>
      <c r="G417" s="5" t="s">
        <v>127</v>
      </c>
    </row>
    <row r="418" spans="1:7" ht="15">
      <c r="A418" s="16">
        <v>2014</v>
      </c>
      <c r="B418">
        <v>16</v>
      </c>
      <c r="C418" s="5" t="s">
        <v>811</v>
      </c>
      <c r="D418" s="143" t="s">
        <v>564</v>
      </c>
      <c r="E418" s="62">
        <v>60.112642405045072</v>
      </c>
      <c r="F418" s="5" t="s">
        <v>5</v>
      </c>
      <c r="G418" s="5" t="s">
        <v>64</v>
      </c>
    </row>
    <row r="419" spans="1:7" ht="15">
      <c r="A419" s="16">
        <v>2014</v>
      </c>
      <c r="B419">
        <v>17</v>
      </c>
      <c r="C419" s="5" t="s">
        <v>200</v>
      </c>
      <c r="D419" s="143" t="s">
        <v>560</v>
      </c>
      <c r="E419" s="62">
        <v>58.942747019580118</v>
      </c>
      <c r="F419" s="5" t="s">
        <v>6</v>
      </c>
      <c r="G419" s="5" t="s">
        <v>48</v>
      </c>
    </row>
    <row r="420" spans="1:7" ht="15">
      <c r="A420" s="16">
        <v>2014</v>
      </c>
      <c r="B420">
        <v>18</v>
      </c>
      <c r="C420" s="5" t="s">
        <v>688</v>
      </c>
      <c r="D420" s="143" t="s">
        <v>1085</v>
      </c>
      <c r="E420" s="62">
        <v>57.515816884609812</v>
      </c>
      <c r="F420" s="5" t="s">
        <v>6</v>
      </c>
      <c r="G420" s="5" t="s">
        <v>31</v>
      </c>
    </row>
    <row r="421" spans="1:7" ht="15">
      <c r="A421" s="16">
        <v>2014</v>
      </c>
      <c r="B421">
        <v>19</v>
      </c>
      <c r="C421" s="5" t="s">
        <v>273</v>
      </c>
      <c r="D421" s="143" t="s">
        <v>596</v>
      </c>
      <c r="E421" s="62">
        <v>54.376762067276111</v>
      </c>
      <c r="F421" s="5" t="s">
        <v>5</v>
      </c>
      <c r="G421" s="5" t="s">
        <v>31</v>
      </c>
    </row>
    <row r="422" spans="1:7" ht="15">
      <c r="A422" s="16">
        <v>2014</v>
      </c>
      <c r="B422">
        <v>20</v>
      </c>
      <c r="C422" s="5" t="s">
        <v>140</v>
      </c>
      <c r="D422" s="143" t="s">
        <v>545</v>
      </c>
      <c r="E422" s="62">
        <v>51.374988787628702</v>
      </c>
      <c r="F422" s="5" t="s">
        <v>6</v>
      </c>
      <c r="G422" s="5" t="s">
        <v>31</v>
      </c>
    </row>
    <row r="423" spans="1:7" ht="15">
      <c r="A423" s="16">
        <v>2014</v>
      </c>
      <c r="B423">
        <v>21</v>
      </c>
      <c r="C423" s="5" t="s">
        <v>209</v>
      </c>
      <c r="D423" s="143" t="s">
        <v>574</v>
      </c>
      <c r="E423" s="62">
        <v>47.830195538707308</v>
      </c>
      <c r="F423" s="5" t="s">
        <v>6</v>
      </c>
      <c r="G423" s="5" t="s">
        <v>31</v>
      </c>
    </row>
    <row r="424" spans="1:7" ht="15">
      <c r="A424" s="16">
        <v>2014</v>
      </c>
      <c r="B424">
        <v>22</v>
      </c>
      <c r="C424" s="5" t="s">
        <v>316</v>
      </c>
      <c r="D424" s="143" t="s">
        <v>551</v>
      </c>
      <c r="E424" s="62">
        <v>47.385634977281697</v>
      </c>
      <c r="F424" s="5" t="s">
        <v>5</v>
      </c>
      <c r="G424" s="5" t="s">
        <v>71</v>
      </c>
    </row>
    <row r="425" spans="1:7" ht="15">
      <c r="A425" s="16">
        <v>2014</v>
      </c>
      <c r="B425">
        <v>23</v>
      </c>
      <c r="C425" s="5" t="s">
        <v>228</v>
      </c>
      <c r="D425" s="143" t="s">
        <v>580</v>
      </c>
      <c r="E425" s="62">
        <v>47.282372265631643</v>
      </c>
      <c r="F425" s="5" t="s">
        <v>6</v>
      </c>
      <c r="G425" s="5" t="s">
        <v>48</v>
      </c>
    </row>
    <row r="426" spans="1:7" ht="15">
      <c r="A426" s="16">
        <v>2014</v>
      </c>
      <c r="B426">
        <v>24</v>
      </c>
      <c r="C426" s="5" t="s">
        <v>300</v>
      </c>
      <c r="D426" s="143" t="s">
        <v>610</v>
      </c>
      <c r="E426" s="62">
        <v>42.457788574895858</v>
      </c>
      <c r="F426" s="5" t="s">
        <v>5</v>
      </c>
      <c r="G426" s="5" t="s">
        <v>303</v>
      </c>
    </row>
    <row r="427" spans="1:7" ht="15">
      <c r="A427" s="16">
        <v>2014</v>
      </c>
      <c r="B427">
        <v>25</v>
      </c>
      <c r="C427" s="5" t="s">
        <v>225</v>
      </c>
      <c r="D427" s="143" t="s">
        <v>578</v>
      </c>
      <c r="E427" s="62">
        <v>38.68588258287793</v>
      </c>
      <c r="F427" s="5" t="s">
        <v>5</v>
      </c>
      <c r="G427" s="5" t="s">
        <v>44</v>
      </c>
    </row>
    <row r="428" spans="1:7" ht="15">
      <c r="A428" s="16">
        <v>2014</v>
      </c>
      <c r="B428">
        <v>26</v>
      </c>
      <c r="C428" s="5" t="s">
        <v>319</v>
      </c>
      <c r="D428" s="143" t="s">
        <v>590</v>
      </c>
      <c r="E428" s="62">
        <v>35.692106553358393</v>
      </c>
      <c r="F428" s="5" t="s">
        <v>5</v>
      </c>
      <c r="G428" s="5" t="s">
        <v>322</v>
      </c>
    </row>
    <row r="429" spans="1:7" ht="15">
      <c r="A429" s="16">
        <v>2014</v>
      </c>
      <c r="B429">
        <v>27</v>
      </c>
      <c r="C429" s="5" t="s">
        <v>879</v>
      </c>
      <c r="D429" s="143" t="s">
        <v>1112</v>
      </c>
      <c r="E429" s="62">
        <v>35.574552232328159</v>
      </c>
      <c r="F429" s="5" t="s">
        <v>6</v>
      </c>
      <c r="G429" s="5" t="s">
        <v>48</v>
      </c>
    </row>
    <row r="430" spans="1:7" ht="15">
      <c r="A430" s="16">
        <v>2014</v>
      </c>
      <c r="B430">
        <v>28</v>
      </c>
      <c r="C430" s="5" t="s">
        <v>680</v>
      </c>
      <c r="D430" s="143" t="s">
        <v>1090</v>
      </c>
      <c r="E430" s="62">
        <v>35.486319744695983</v>
      </c>
      <c r="F430" s="5" t="s">
        <v>5</v>
      </c>
      <c r="G430" s="5" t="s">
        <v>31</v>
      </c>
    </row>
    <row r="431" spans="1:7" ht="15">
      <c r="A431" s="16">
        <v>2014</v>
      </c>
      <c r="B431">
        <v>29</v>
      </c>
      <c r="C431" s="5" t="s">
        <v>24</v>
      </c>
      <c r="D431" s="143" t="s">
        <v>516</v>
      </c>
      <c r="E431" s="62">
        <v>35.389060428174552</v>
      </c>
      <c r="F431" s="5" t="s">
        <v>5</v>
      </c>
      <c r="G431" s="5" t="s">
        <v>27</v>
      </c>
    </row>
    <row r="432" spans="1:7" ht="15">
      <c r="A432" s="16">
        <v>2014</v>
      </c>
      <c r="B432">
        <v>30</v>
      </c>
      <c r="C432" s="5" t="s">
        <v>869</v>
      </c>
      <c r="D432" s="143" t="s">
        <v>1102</v>
      </c>
      <c r="E432" s="62">
        <v>32.118301293921917</v>
      </c>
      <c r="F432" s="5" t="s">
        <v>5</v>
      </c>
      <c r="G432" s="5" t="s">
        <v>71</v>
      </c>
    </row>
    <row r="433" spans="1:7" ht="15">
      <c r="A433" s="16">
        <v>2014</v>
      </c>
      <c r="B433">
        <v>31</v>
      </c>
      <c r="C433" s="5" t="s">
        <v>888</v>
      </c>
      <c r="D433" s="143" t="s">
        <v>1121</v>
      </c>
      <c r="E433" s="62">
        <v>31.991533847605819</v>
      </c>
      <c r="F433" s="5" t="s">
        <v>5</v>
      </c>
      <c r="G433" s="5" t="s">
        <v>322</v>
      </c>
    </row>
    <row r="434" spans="1:7" ht="15">
      <c r="A434" s="16">
        <v>2014</v>
      </c>
      <c r="B434">
        <v>32</v>
      </c>
      <c r="C434" s="5" t="s">
        <v>72</v>
      </c>
      <c r="D434" s="143" t="s">
        <v>532</v>
      </c>
      <c r="E434" s="62">
        <v>31.522205925000002</v>
      </c>
      <c r="F434" s="5" t="s">
        <v>7</v>
      </c>
      <c r="G434" s="5" t="s">
        <v>20</v>
      </c>
    </row>
    <row r="435" spans="1:7" ht="15">
      <c r="A435" s="16">
        <v>2014</v>
      </c>
      <c r="B435">
        <v>33</v>
      </c>
      <c r="C435" s="5" t="s">
        <v>134</v>
      </c>
      <c r="D435" s="143" t="s">
        <v>559</v>
      </c>
      <c r="E435" s="62">
        <v>29.57514845989213</v>
      </c>
      <c r="F435" s="5" t="s">
        <v>7</v>
      </c>
      <c r="G435" s="5" t="s">
        <v>31</v>
      </c>
    </row>
    <row r="436" spans="1:7" ht="15">
      <c r="A436" s="16">
        <v>2014</v>
      </c>
      <c r="B436">
        <v>34</v>
      </c>
      <c r="C436" s="5" t="s">
        <v>881</v>
      </c>
      <c r="D436" s="143" t="s">
        <v>1114</v>
      </c>
      <c r="E436" s="62">
        <v>29.438813093730019</v>
      </c>
      <c r="F436" s="5" t="s">
        <v>5</v>
      </c>
      <c r="G436" s="5" t="s">
        <v>176</v>
      </c>
    </row>
    <row r="437" spans="1:7" ht="15">
      <c r="A437" s="16">
        <v>2014</v>
      </c>
      <c r="B437">
        <v>35</v>
      </c>
      <c r="C437" s="5" t="s">
        <v>871</v>
      </c>
      <c r="D437" s="143" t="s">
        <v>1104</v>
      </c>
      <c r="E437" s="62">
        <v>28.83815450486323</v>
      </c>
      <c r="F437" s="5" t="s">
        <v>5</v>
      </c>
      <c r="G437" s="5" t="s">
        <v>48</v>
      </c>
    </row>
    <row r="438" spans="1:7" ht="15">
      <c r="A438" s="16">
        <v>2014</v>
      </c>
      <c r="B438">
        <v>36</v>
      </c>
      <c r="C438" s="5" t="s">
        <v>124</v>
      </c>
      <c r="D438" s="143" t="s">
        <v>533</v>
      </c>
      <c r="E438" s="62">
        <v>28.77185814675601</v>
      </c>
      <c r="F438" s="5" t="s">
        <v>5</v>
      </c>
      <c r="G438" s="5" t="s">
        <v>127</v>
      </c>
    </row>
    <row r="439" spans="1:7" ht="15">
      <c r="A439" s="16">
        <v>2014</v>
      </c>
      <c r="B439">
        <v>37</v>
      </c>
      <c r="C439" s="5" t="s">
        <v>929</v>
      </c>
      <c r="D439" s="143" t="s">
        <v>1164</v>
      </c>
      <c r="E439" s="62">
        <v>28.5564</v>
      </c>
      <c r="F439" s="5" t="s">
        <v>7</v>
      </c>
      <c r="G439" s="5" t="s">
        <v>221</v>
      </c>
    </row>
    <row r="440" spans="1:7" ht="15">
      <c r="A440" s="16">
        <v>2014</v>
      </c>
      <c r="B440">
        <v>38</v>
      </c>
      <c r="C440" s="5" t="s">
        <v>889</v>
      </c>
      <c r="D440" s="143" t="s">
        <v>1122</v>
      </c>
      <c r="E440" s="62">
        <v>28.234896432446089</v>
      </c>
      <c r="F440" s="5" t="s">
        <v>5</v>
      </c>
      <c r="G440" s="5" t="s">
        <v>322</v>
      </c>
    </row>
    <row r="441" spans="1:7" ht="15">
      <c r="A441" s="16">
        <v>2014</v>
      </c>
      <c r="B441">
        <v>39</v>
      </c>
      <c r="C441" s="5" t="s">
        <v>895</v>
      </c>
      <c r="D441" s="143" t="s">
        <v>1129</v>
      </c>
      <c r="E441" s="62">
        <v>27.637021614293189</v>
      </c>
      <c r="F441" s="5" t="s">
        <v>5</v>
      </c>
      <c r="G441" s="5" t="s">
        <v>44</v>
      </c>
    </row>
    <row r="442" spans="1:7" ht="15">
      <c r="A442" s="16">
        <v>2014</v>
      </c>
      <c r="B442">
        <v>40</v>
      </c>
      <c r="C442" s="5" t="s">
        <v>827</v>
      </c>
      <c r="D442" s="143" t="s">
        <v>1097</v>
      </c>
      <c r="E442" s="62">
        <v>26.83379496728714</v>
      </c>
      <c r="F442" s="5" t="s">
        <v>5</v>
      </c>
      <c r="G442" s="5" t="s">
        <v>48</v>
      </c>
    </row>
    <row r="443" spans="1:7" ht="15">
      <c r="A443" s="16">
        <v>2014</v>
      </c>
      <c r="B443">
        <v>41</v>
      </c>
      <c r="C443" s="5" t="s">
        <v>892</v>
      </c>
      <c r="D443" s="143" t="s">
        <v>1126</v>
      </c>
      <c r="E443" s="62">
        <v>25.89965636444844</v>
      </c>
      <c r="F443" s="5" t="s">
        <v>5</v>
      </c>
      <c r="G443" s="5" t="s">
        <v>322</v>
      </c>
    </row>
    <row r="444" spans="1:7" ht="15">
      <c r="A444" s="16">
        <v>2014</v>
      </c>
      <c r="B444">
        <v>42</v>
      </c>
      <c r="C444" s="5" t="s">
        <v>901</v>
      </c>
      <c r="D444" s="143" t="s">
        <v>1135</v>
      </c>
      <c r="E444" s="62">
        <v>25.103058259650268</v>
      </c>
      <c r="F444" s="5" t="s">
        <v>6</v>
      </c>
      <c r="G444" s="5" t="s">
        <v>48</v>
      </c>
    </row>
    <row r="445" spans="1:7" ht="15">
      <c r="A445" s="16">
        <v>2014</v>
      </c>
      <c r="B445">
        <v>43</v>
      </c>
      <c r="C445" s="5" t="s">
        <v>808</v>
      </c>
      <c r="D445" s="143" t="s">
        <v>1073</v>
      </c>
      <c r="E445" s="62">
        <v>25.018672981747361</v>
      </c>
      <c r="F445" s="5" t="s">
        <v>6</v>
      </c>
      <c r="G445" s="5" t="s">
        <v>221</v>
      </c>
    </row>
    <row r="446" spans="1:7" ht="15">
      <c r="A446" s="16">
        <v>2014</v>
      </c>
      <c r="B446">
        <v>44</v>
      </c>
      <c r="C446" s="5" t="s">
        <v>662</v>
      </c>
      <c r="D446" s="143" t="s">
        <v>1099</v>
      </c>
      <c r="E446" s="62">
        <v>24.298130719657991</v>
      </c>
      <c r="F446" s="5" t="s">
        <v>5</v>
      </c>
      <c r="G446" s="5" t="s">
        <v>221</v>
      </c>
    </row>
    <row r="447" spans="1:7" ht="15">
      <c r="A447" s="16">
        <v>2014</v>
      </c>
      <c r="B447">
        <v>45</v>
      </c>
      <c r="C447" s="5" t="s">
        <v>886</v>
      </c>
      <c r="D447" s="143" t="s">
        <v>1119</v>
      </c>
      <c r="E447" s="62">
        <v>23.87453069995097</v>
      </c>
      <c r="F447" s="5" t="s">
        <v>5</v>
      </c>
      <c r="G447" s="5" t="s">
        <v>322</v>
      </c>
    </row>
    <row r="448" spans="1:7" ht="15">
      <c r="A448" s="16">
        <v>2014</v>
      </c>
      <c r="B448">
        <v>46</v>
      </c>
      <c r="C448" s="5" t="s">
        <v>874</v>
      </c>
      <c r="D448" s="143" t="s">
        <v>1107</v>
      </c>
      <c r="E448" s="62">
        <v>22.394508906684099</v>
      </c>
      <c r="F448" s="5" t="s">
        <v>5</v>
      </c>
      <c r="G448" s="5" t="s">
        <v>48</v>
      </c>
    </row>
    <row r="449" spans="1:7" ht="15">
      <c r="A449" s="16">
        <v>2014</v>
      </c>
      <c r="B449">
        <v>47</v>
      </c>
      <c r="C449" s="5" t="s">
        <v>887</v>
      </c>
      <c r="D449" s="143" t="s">
        <v>1120</v>
      </c>
      <c r="E449" s="62">
        <v>22.11015062807342</v>
      </c>
      <c r="F449" s="5" t="s">
        <v>6</v>
      </c>
      <c r="G449" s="5" t="s">
        <v>48</v>
      </c>
    </row>
    <row r="450" spans="1:7" ht="15">
      <c r="A450" s="16">
        <v>2014</v>
      </c>
      <c r="B450">
        <v>48</v>
      </c>
      <c r="C450" s="5" t="s">
        <v>939</v>
      </c>
      <c r="D450" s="143" t="s">
        <v>1174</v>
      </c>
      <c r="E450" s="62">
        <v>20.713229220411829</v>
      </c>
      <c r="F450" s="5" t="s">
        <v>7</v>
      </c>
      <c r="G450" s="5" t="s">
        <v>44</v>
      </c>
    </row>
    <row r="451" spans="1:7" ht="15">
      <c r="A451" s="16">
        <v>2014</v>
      </c>
      <c r="B451">
        <v>49</v>
      </c>
      <c r="C451" s="5" t="s">
        <v>894</v>
      </c>
      <c r="D451" s="143" t="s">
        <v>1128</v>
      </c>
      <c r="E451" s="63">
        <v>20.448800756267062</v>
      </c>
      <c r="F451" s="5" t="s">
        <v>5</v>
      </c>
      <c r="G451" s="5" t="s">
        <v>127</v>
      </c>
    </row>
    <row r="452" spans="1:7" ht="15">
      <c r="A452" s="16">
        <v>2014</v>
      </c>
      <c r="B452">
        <v>50</v>
      </c>
      <c r="C452" s="5" t="s">
        <v>669</v>
      </c>
      <c r="D452" s="143" t="s">
        <v>609</v>
      </c>
      <c r="E452" s="63">
        <v>19.86034302063295</v>
      </c>
      <c r="F452" s="5" t="s">
        <v>5</v>
      </c>
      <c r="G452" s="5" t="s">
        <v>48</v>
      </c>
    </row>
    <row r="453" spans="1:7" ht="15">
      <c r="A453" s="16">
        <v>2014</v>
      </c>
      <c r="B453">
        <v>51</v>
      </c>
      <c r="C453" s="5" t="s">
        <v>940</v>
      </c>
      <c r="D453" s="143" t="s">
        <v>1175</v>
      </c>
      <c r="E453" s="63">
        <v>19.8</v>
      </c>
      <c r="F453" s="5" t="s">
        <v>5</v>
      </c>
      <c r="G453" s="5" t="s">
        <v>48</v>
      </c>
    </row>
    <row r="454" spans="1:7" ht="15">
      <c r="A454" s="16">
        <v>2014</v>
      </c>
      <c r="B454">
        <v>52</v>
      </c>
      <c r="C454" s="5" t="s">
        <v>875</v>
      </c>
      <c r="D454" s="143" t="s">
        <v>1108</v>
      </c>
      <c r="E454" s="63">
        <v>19.752426135850708</v>
      </c>
      <c r="F454" s="5" t="s">
        <v>5</v>
      </c>
      <c r="G454" s="5" t="s">
        <v>127</v>
      </c>
    </row>
    <row r="455" spans="1:7" ht="15">
      <c r="A455" s="16">
        <v>2014</v>
      </c>
      <c r="B455">
        <v>53</v>
      </c>
      <c r="C455" s="5" t="s">
        <v>897</v>
      </c>
      <c r="D455" s="143" t="s">
        <v>1131</v>
      </c>
      <c r="E455" s="63">
        <v>19.587596278990031</v>
      </c>
      <c r="F455" s="5" t="s">
        <v>6</v>
      </c>
      <c r="G455" s="5" t="s">
        <v>31</v>
      </c>
    </row>
    <row r="456" spans="1:7" ht="15">
      <c r="A456" s="16">
        <v>2014</v>
      </c>
      <c r="B456">
        <v>54</v>
      </c>
      <c r="C456" s="5" t="s">
        <v>177</v>
      </c>
      <c r="D456" s="143" t="s">
        <v>550</v>
      </c>
      <c r="E456" s="63">
        <v>19.51748949355451</v>
      </c>
      <c r="F456" s="5" t="s">
        <v>7</v>
      </c>
      <c r="G456" s="5" t="s">
        <v>44</v>
      </c>
    </row>
    <row r="457" spans="1:7" ht="15">
      <c r="A457" s="16">
        <v>2014</v>
      </c>
      <c r="B457">
        <v>55</v>
      </c>
      <c r="C457" s="5" t="s">
        <v>294</v>
      </c>
      <c r="D457" s="143" t="s">
        <v>592</v>
      </c>
      <c r="E457" s="63">
        <v>19.29987609493708</v>
      </c>
      <c r="F457" s="5" t="s">
        <v>6</v>
      </c>
      <c r="G457" s="5" t="s">
        <v>234</v>
      </c>
    </row>
    <row r="458" spans="1:7" ht="15">
      <c r="A458" s="16">
        <v>2014</v>
      </c>
      <c r="B458">
        <v>56</v>
      </c>
      <c r="C458" s="5" t="s">
        <v>279</v>
      </c>
      <c r="D458" s="143" t="s">
        <v>601</v>
      </c>
      <c r="E458" s="63">
        <v>19.103592305205751</v>
      </c>
      <c r="F458" s="5" t="s">
        <v>6</v>
      </c>
      <c r="G458" s="5" t="s">
        <v>44</v>
      </c>
    </row>
    <row r="459" spans="1:7" ht="15">
      <c r="A459" s="16">
        <v>2014</v>
      </c>
      <c r="B459">
        <v>57</v>
      </c>
      <c r="C459" s="5" t="s">
        <v>434</v>
      </c>
      <c r="D459" s="143" t="s">
        <v>1094</v>
      </c>
      <c r="E459" s="63">
        <v>18.973008856371958</v>
      </c>
      <c r="F459" s="5" t="s">
        <v>6</v>
      </c>
      <c r="G459" s="5" t="s">
        <v>221</v>
      </c>
    </row>
    <row r="460" spans="1:7" ht="15">
      <c r="A460" s="16">
        <v>2014</v>
      </c>
      <c r="B460">
        <v>58</v>
      </c>
      <c r="C460" s="5" t="s">
        <v>941</v>
      </c>
      <c r="D460" s="143" t="s">
        <v>1176</v>
      </c>
      <c r="E460" s="62">
        <v>18.9557621597565</v>
      </c>
      <c r="F460" s="5" t="s">
        <v>6</v>
      </c>
      <c r="G460" s="5" t="s">
        <v>48</v>
      </c>
    </row>
    <row r="461" spans="1:7" ht="15">
      <c r="A461" s="16">
        <v>2014</v>
      </c>
      <c r="B461">
        <v>59</v>
      </c>
      <c r="C461" s="5" t="s">
        <v>105</v>
      </c>
      <c r="D461" s="143" t="s">
        <v>534</v>
      </c>
      <c r="E461" s="62">
        <v>18.90534147273738</v>
      </c>
      <c r="F461" s="5" t="s">
        <v>7</v>
      </c>
      <c r="G461" s="5" t="s">
        <v>44</v>
      </c>
    </row>
    <row r="462" spans="1:7" ht="15">
      <c r="A462" s="16">
        <v>2014</v>
      </c>
      <c r="B462">
        <v>60</v>
      </c>
      <c r="C462" s="5" t="s">
        <v>696</v>
      </c>
      <c r="D462" s="143" t="s">
        <v>1124</v>
      </c>
      <c r="E462" s="62">
        <v>18.869405528393528</v>
      </c>
      <c r="F462" s="5" t="s">
        <v>5</v>
      </c>
      <c r="G462" s="5" t="s">
        <v>234</v>
      </c>
    </row>
    <row r="463" spans="1:7" ht="15">
      <c r="A463" s="16">
        <v>2014</v>
      </c>
      <c r="B463">
        <v>61</v>
      </c>
      <c r="C463" s="5" t="s">
        <v>893</v>
      </c>
      <c r="D463" s="143" t="s">
        <v>1127</v>
      </c>
      <c r="E463" s="62">
        <v>18.86303195223239</v>
      </c>
      <c r="F463" s="5" t="s">
        <v>6</v>
      </c>
      <c r="G463" s="5" t="s">
        <v>31</v>
      </c>
    </row>
    <row r="464" spans="1:7" ht="15">
      <c r="A464" s="16">
        <v>2014</v>
      </c>
      <c r="B464">
        <v>62</v>
      </c>
      <c r="C464" s="5" t="s">
        <v>188</v>
      </c>
      <c r="D464" s="143" t="s">
        <v>585</v>
      </c>
      <c r="E464" s="62">
        <v>18.24676664417062</v>
      </c>
      <c r="F464" s="5" t="s">
        <v>6</v>
      </c>
      <c r="G464" s="5" t="s">
        <v>44</v>
      </c>
    </row>
    <row r="465" spans="1:7" ht="15">
      <c r="A465" s="16">
        <v>2014</v>
      </c>
      <c r="B465">
        <v>63</v>
      </c>
      <c r="C465" s="5" t="s">
        <v>924</v>
      </c>
      <c r="D465" s="143" t="s">
        <v>1159</v>
      </c>
      <c r="E465" s="62">
        <v>17.674557760707241</v>
      </c>
      <c r="F465" s="5" t="s">
        <v>5</v>
      </c>
      <c r="G465" s="5" t="s">
        <v>48</v>
      </c>
    </row>
    <row r="466" spans="1:7" ht="15">
      <c r="A466" s="16">
        <v>2014</v>
      </c>
      <c r="B466">
        <v>64</v>
      </c>
      <c r="C466" s="5" t="s">
        <v>936</v>
      </c>
      <c r="D466" s="143" t="s">
        <v>1171</v>
      </c>
      <c r="E466" s="62">
        <v>15.9421016505965</v>
      </c>
      <c r="F466" s="5" t="s">
        <v>5</v>
      </c>
      <c r="G466" s="5" t="s">
        <v>48</v>
      </c>
    </row>
    <row r="467" spans="1:7" ht="15">
      <c r="A467" s="16">
        <v>2014</v>
      </c>
      <c r="B467">
        <v>65</v>
      </c>
      <c r="C467" s="5" t="s">
        <v>823</v>
      </c>
      <c r="D467" s="143" t="s">
        <v>1092</v>
      </c>
      <c r="E467" s="62">
        <v>15.37875759346668</v>
      </c>
      <c r="F467" s="5" t="s">
        <v>5</v>
      </c>
      <c r="G467" s="5" t="s">
        <v>221</v>
      </c>
    </row>
    <row r="468" spans="1:7" ht="15">
      <c r="A468" s="16">
        <v>2014</v>
      </c>
      <c r="B468">
        <v>66</v>
      </c>
      <c r="C468" s="5" t="s">
        <v>870</v>
      </c>
      <c r="D468" s="143" t="s">
        <v>1103</v>
      </c>
      <c r="E468" s="62">
        <v>15.005603018009481</v>
      </c>
      <c r="F468" s="5" t="s">
        <v>5</v>
      </c>
      <c r="G468" s="5" t="s">
        <v>44</v>
      </c>
    </row>
    <row r="469" spans="1:7" ht="15">
      <c r="A469" s="16">
        <v>2014</v>
      </c>
      <c r="B469">
        <v>67</v>
      </c>
      <c r="C469" s="5" t="s">
        <v>923</v>
      </c>
      <c r="D469" s="143" t="s">
        <v>1158</v>
      </c>
      <c r="E469" s="62">
        <v>14.864232986498971</v>
      </c>
      <c r="F469" s="5" t="s">
        <v>5</v>
      </c>
      <c r="G469" s="5" t="s">
        <v>127</v>
      </c>
    </row>
    <row r="470" spans="1:7" ht="15">
      <c r="A470" s="16">
        <v>2014</v>
      </c>
      <c r="B470">
        <v>68</v>
      </c>
      <c r="C470" s="5" t="s">
        <v>84</v>
      </c>
      <c r="D470" s="143" t="s">
        <v>535</v>
      </c>
      <c r="E470" s="62">
        <v>14.682594444726259</v>
      </c>
      <c r="F470" s="5" t="s">
        <v>6</v>
      </c>
      <c r="G470" s="5" t="s">
        <v>44</v>
      </c>
    </row>
    <row r="471" spans="1:7" ht="15">
      <c r="A471" s="16">
        <v>2014</v>
      </c>
      <c r="B471">
        <v>69</v>
      </c>
      <c r="C471" s="5" t="s">
        <v>942</v>
      </c>
      <c r="D471" s="143" t="s">
        <v>1177</v>
      </c>
      <c r="E471" s="62">
        <v>14.612692405927181</v>
      </c>
      <c r="F471" s="5" t="s">
        <v>7</v>
      </c>
      <c r="G471" s="5" t="s">
        <v>44</v>
      </c>
    </row>
    <row r="472" spans="1:7" ht="15">
      <c r="A472" s="16">
        <v>2014</v>
      </c>
      <c r="B472">
        <v>70</v>
      </c>
      <c r="C472" s="5" t="s">
        <v>890</v>
      </c>
      <c r="D472" s="143" t="s">
        <v>1123</v>
      </c>
      <c r="E472" s="62">
        <v>14.607129063016661</v>
      </c>
      <c r="F472" s="5" t="s">
        <v>5</v>
      </c>
      <c r="G472" s="5" t="s">
        <v>176</v>
      </c>
    </row>
    <row r="473" spans="1:7" ht="15">
      <c r="A473" s="16">
        <v>2014</v>
      </c>
      <c r="B473">
        <v>71</v>
      </c>
      <c r="C473" s="5" t="s">
        <v>926</v>
      </c>
      <c r="D473" s="143" t="s">
        <v>1161</v>
      </c>
      <c r="E473" s="62">
        <v>14.356962262886089</v>
      </c>
      <c r="F473" s="5" t="s">
        <v>5</v>
      </c>
      <c r="G473" s="5" t="s">
        <v>44</v>
      </c>
    </row>
    <row r="474" spans="1:7" ht="15">
      <c r="A474" s="16">
        <v>2014</v>
      </c>
      <c r="B474">
        <v>72</v>
      </c>
      <c r="C474" s="5" t="s">
        <v>263</v>
      </c>
      <c r="D474" s="143" t="s">
        <v>569</v>
      </c>
      <c r="E474" s="62">
        <v>14.33779092577055</v>
      </c>
      <c r="F474" s="5" t="s">
        <v>6</v>
      </c>
      <c r="G474" s="5" t="s">
        <v>27</v>
      </c>
    </row>
    <row r="475" spans="1:7" ht="15">
      <c r="A475" s="16">
        <v>2014</v>
      </c>
      <c r="B475">
        <v>73</v>
      </c>
      <c r="C475" s="5" t="s">
        <v>943</v>
      </c>
      <c r="D475" s="143" t="s">
        <v>1178</v>
      </c>
      <c r="E475" s="62">
        <v>14.242509501428341</v>
      </c>
      <c r="F475" s="5" t="s">
        <v>5</v>
      </c>
      <c r="G475" s="5" t="s">
        <v>127</v>
      </c>
    </row>
    <row r="476" spans="1:7" ht="15">
      <c r="A476" s="16">
        <v>2014</v>
      </c>
      <c r="B476">
        <v>74</v>
      </c>
      <c r="C476" s="5" t="s">
        <v>191</v>
      </c>
      <c r="D476" s="143" t="s">
        <v>575</v>
      </c>
      <c r="E476" s="62">
        <v>13.906030560549111</v>
      </c>
      <c r="F476" s="5" t="s">
        <v>6</v>
      </c>
      <c r="G476" s="5" t="s">
        <v>27</v>
      </c>
    </row>
    <row r="477" spans="1:7" ht="15">
      <c r="A477" s="16">
        <v>2014</v>
      </c>
      <c r="B477">
        <v>75</v>
      </c>
      <c r="C477" s="5" t="s">
        <v>928</v>
      </c>
      <c r="D477" s="143" t="s">
        <v>1163</v>
      </c>
      <c r="E477" s="62">
        <v>13.870197305898021</v>
      </c>
      <c r="F477" s="5" t="s">
        <v>5</v>
      </c>
      <c r="G477" s="5" t="s">
        <v>127</v>
      </c>
    </row>
    <row r="478" spans="1:7" ht="15">
      <c r="A478" s="16">
        <v>2014</v>
      </c>
      <c r="B478">
        <v>76</v>
      </c>
      <c r="C478" s="5" t="s">
        <v>919</v>
      </c>
      <c r="D478" s="143" t="s">
        <v>1154</v>
      </c>
      <c r="E478" s="62">
        <v>13.6152966170943</v>
      </c>
      <c r="F478" s="5" t="s">
        <v>5</v>
      </c>
      <c r="G478" s="5" t="s">
        <v>48</v>
      </c>
    </row>
    <row r="479" spans="1:7" ht="15">
      <c r="A479" s="16">
        <v>2014</v>
      </c>
      <c r="B479">
        <v>77</v>
      </c>
      <c r="C479" s="5" t="s">
        <v>49</v>
      </c>
      <c r="D479" s="143" t="s">
        <v>525</v>
      </c>
      <c r="E479" s="62">
        <v>13.33768336002615</v>
      </c>
      <c r="F479" s="5" t="s">
        <v>5</v>
      </c>
      <c r="G479" s="5" t="s">
        <v>27</v>
      </c>
    </row>
    <row r="480" spans="1:7" ht="15">
      <c r="A480" s="16">
        <v>2014</v>
      </c>
      <c r="B480">
        <v>78</v>
      </c>
      <c r="C480" s="5" t="s">
        <v>81</v>
      </c>
      <c r="D480" s="143" t="s">
        <v>530</v>
      </c>
      <c r="E480" s="62">
        <v>13.31251301152149</v>
      </c>
      <c r="F480" s="5" t="s">
        <v>7</v>
      </c>
      <c r="G480" s="5" t="s">
        <v>44</v>
      </c>
    </row>
    <row r="481" spans="1:7" ht="15">
      <c r="A481" s="16">
        <v>2014</v>
      </c>
      <c r="B481">
        <v>79</v>
      </c>
      <c r="C481" s="5" t="s">
        <v>911</v>
      </c>
      <c r="D481" s="143" t="s">
        <v>1146</v>
      </c>
      <c r="E481" s="62">
        <v>13.2256904722994</v>
      </c>
      <c r="F481" s="5" t="s">
        <v>5</v>
      </c>
      <c r="G481" s="5" t="s">
        <v>322</v>
      </c>
    </row>
    <row r="482" spans="1:7" ht="15">
      <c r="A482" s="16">
        <v>2014</v>
      </c>
      <c r="B482">
        <v>80</v>
      </c>
      <c r="C482" s="5" t="s">
        <v>944</v>
      </c>
      <c r="D482" s="143" t="s">
        <v>1179</v>
      </c>
      <c r="E482" s="62">
        <v>13.19166194930296</v>
      </c>
      <c r="F482" s="5" t="s">
        <v>5</v>
      </c>
      <c r="G482" s="5" t="s">
        <v>64</v>
      </c>
    </row>
    <row r="483" spans="1:7" ht="15">
      <c r="A483" s="16">
        <v>2014</v>
      </c>
      <c r="B483">
        <v>81</v>
      </c>
      <c r="C483" s="5" t="s">
        <v>945</v>
      </c>
      <c r="D483" s="143" t="s">
        <v>1180</v>
      </c>
      <c r="E483" s="62">
        <v>13.03616707696683</v>
      </c>
      <c r="F483" s="5" t="s">
        <v>6</v>
      </c>
      <c r="G483" s="5" t="s">
        <v>48</v>
      </c>
    </row>
    <row r="484" spans="1:7" ht="15">
      <c r="A484" s="16">
        <v>2014</v>
      </c>
      <c r="B484">
        <v>82</v>
      </c>
      <c r="C484" s="5" t="s">
        <v>946</v>
      </c>
      <c r="D484" s="143" t="s">
        <v>1181</v>
      </c>
      <c r="E484" s="62">
        <v>13.01984141867791</v>
      </c>
      <c r="F484" s="5" t="s">
        <v>5</v>
      </c>
      <c r="G484" s="5" t="s">
        <v>127</v>
      </c>
    </row>
    <row r="485" spans="1:7" ht="15">
      <c r="A485" s="16">
        <v>2014</v>
      </c>
      <c r="B485">
        <v>83</v>
      </c>
      <c r="C485" s="5" t="s">
        <v>947</v>
      </c>
      <c r="D485" s="143" t="s">
        <v>1182</v>
      </c>
      <c r="E485" s="62">
        <v>12.923093923571921</v>
      </c>
      <c r="F485" s="5" t="s">
        <v>5</v>
      </c>
      <c r="G485" s="5" t="s">
        <v>127</v>
      </c>
    </row>
    <row r="486" spans="1:7" ht="15">
      <c r="A486" s="16">
        <v>2014</v>
      </c>
      <c r="B486">
        <v>84</v>
      </c>
      <c r="C486" s="5" t="s">
        <v>99</v>
      </c>
      <c r="D486" s="143" t="s">
        <v>540</v>
      </c>
      <c r="E486" s="62">
        <v>12.88932623</v>
      </c>
      <c r="F486" s="5" t="s">
        <v>7</v>
      </c>
      <c r="G486" s="5" t="s">
        <v>20</v>
      </c>
    </row>
    <row r="487" spans="1:7" ht="15">
      <c r="A487" s="16">
        <v>2014</v>
      </c>
      <c r="B487">
        <v>85</v>
      </c>
      <c r="C487" s="5" t="s">
        <v>948</v>
      </c>
      <c r="D487" s="143" t="s">
        <v>1183</v>
      </c>
      <c r="E487" s="62">
        <v>12.849158359209021</v>
      </c>
      <c r="F487" s="5" t="s">
        <v>6</v>
      </c>
      <c r="G487" s="5" t="s">
        <v>48</v>
      </c>
    </row>
    <row r="488" spans="1:7" ht="15">
      <c r="A488" s="16">
        <v>2014</v>
      </c>
      <c r="B488">
        <v>86</v>
      </c>
      <c r="C488" s="5" t="s">
        <v>949</v>
      </c>
      <c r="D488" s="143" t="s">
        <v>1184</v>
      </c>
      <c r="E488" s="62">
        <v>12.797923890206469</v>
      </c>
      <c r="F488" s="5" t="s">
        <v>7</v>
      </c>
      <c r="G488" s="5" t="s">
        <v>27</v>
      </c>
    </row>
    <row r="489" spans="1:7" ht="15">
      <c r="A489" s="16">
        <v>2014</v>
      </c>
      <c r="B489">
        <v>87</v>
      </c>
      <c r="C489" s="5" t="s">
        <v>950</v>
      </c>
      <c r="D489" s="143" t="s">
        <v>1185</v>
      </c>
      <c r="E489" s="62">
        <v>12.687057867246279</v>
      </c>
      <c r="F489" s="5" t="s">
        <v>5</v>
      </c>
      <c r="G489" s="5" t="s">
        <v>127</v>
      </c>
    </row>
    <row r="490" spans="1:7" ht="15">
      <c r="A490" s="16">
        <v>2014</v>
      </c>
      <c r="B490">
        <v>88</v>
      </c>
      <c r="C490" s="5" t="s">
        <v>235</v>
      </c>
      <c r="D490" s="143" t="s">
        <v>599</v>
      </c>
      <c r="E490" s="62">
        <v>12.42240730336003</v>
      </c>
      <c r="F490" s="5" t="s">
        <v>7</v>
      </c>
      <c r="G490" s="5" t="s">
        <v>44</v>
      </c>
    </row>
    <row r="491" spans="1:7" ht="15">
      <c r="A491" s="16">
        <v>2014</v>
      </c>
      <c r="B491">
        <v>89</v>
      </c>
      <c r="C491" s="5" t="s">
        <v>951</v>
      </c>
      <c r="D491" s="143" t="s">
        <v>1186</v>
      </c>
      <c r="E491" s="62">
        <v>12.37369612721012</v>
      </c>
      <c r="F491" s="5" t="s">
        <v>5</v>
      </c>
      <c r="G491" s="5" t="s">
        <v>127</v>
      </c>
    </row>
    <row r="492" spans="1:7" ht="15">
      <c r="A492" s="16">
        <v>2014</v>
      </c>
      <c r="B492">
        <v>90</v>
      </c>
      <c r="C492" s="5" t="s">
        <v>952</v>
      </c>
      <c r="D492" s="143" t="s">
        <v>1187</v>
      </c>
      <c r="E492" s="62">
        <v>12.20064193136534</v>
      </c>
      <c r="F492" s="5" t="s">
        <v>5</v>
      </c>
      <c r="G492" s="5" t="s">
        <v>44</v>
      </c>
    </row>
    <row r="493" spans="1:7" ht="15">
      <c r="A493" s="16">
        <v>2014</v>
      </c>
      <c r="B493">
        <v>91</v>
      </c>
      <c r="C493" s="5" t="s">
        <v>953</v>
      </c>
      <c r="D493" s="143" t="s">
        <v>1188</v>
      </c>
      <c r="E493" s="62">
        <v>12.140284534571389</v>
      </c>
      <c r="F493" s="5" t="s">
        <v>6</v>
      </c>
      <c r="G493" s="5" t="s">
        <v>44</v>
      </c>
    </row>
    <row r="494" spans="1:7" ht="15">
      <c r="A494" s="16">
        <v>2014</v>
      </c>
      <c r="B494">
        <v>92</v>
      </c>
      <c r="C494" s="5" t="s">
        <v>913</v>
      </c>
      <c r="D494" s="143" t="s">
        <v>1148</v>
      </c>
      <c r="E494" s="62">
        <v>11.611005788544279</v>
      </c>
      <c r="F494" s="5" t="s">
        <v>6</v>
      </c>
      <c r="G494" s="5" t="s">
        <v>234</v>
      </c>
    </row>
    <row r="495" spans="1:7" ht="15">
      <c r="A495" s="16">
        <v>2014</v>
      </c>
      <c r="B495">
        <v>93</v>
      </c>
      <c r="C495" s="5" t="s">
        <v>954</v>
      </c>
      <c r="D495" s="143" t="s">
        <v>1189</v>
      </c>
      <c r="E495" s="62">
        <v>11.155532355</v>
      </c>
      <c r="F495" s="5" t="s">
        <v>7</v>
      </c>
      <c r="G495" s="5" t="s">
        <v>20</v>
      </c>
    </row>
    <row r="496" spans="1:7" ht="15">
      <c r="A496" s="16">
        <v>2014</v>
      </c>
      <c r="B496">
        <v>94</v>
      </c>
      <c r="C496" s="5" t="s">
        <v>955</v>
      </c>
      <c r="D496" s="143" t="s">
        <v>1190</v>
      </c>
      <c r="E496" s="62">
        <v>10.91321704974342</v>
      </c>
      <c r="F496" s="5" t="s">
        <v>5</v>
      </c>
      <c r="G496" s="5" t="s">
        <v>48</v>
      </c>
    </row>
    <row r="497" spans="1:7" ht="15">
      <c r="A497" s="16">
        <v>2014</v>
      </c>
      <c r="B497">
        <v>95</v>
      </c>
      <c r="C497" s="5" t="s">
        <v>932</v>
      </c>
      <c r="D497" s="143" t="s">
        <v>1167</v>
      </c>
      <c r="E497" s="62">
        <v>10.90183085025331</v>
      </c>
      <c r="F497" s="5" t="s">
        <v>5</v>
      </c>
      <c r="G497" s="5" t="s">
        <v>64</v>
      </c>
    </row>
    <row r="498" spans="1:7" ht="15">
      <c r="A498" s="16">
        <v>2014</v>
      </c>
      <c r="B498">
        <v>96</v>
      </c>
      <c r="C498" s="5" t="s">
        <v>682</v>
      </c>
      <c r="D498" s="143" t="s">
        <v>1191</v>
      </c>
      <c r="E498" s="62">
        <v>10.867788854387969</v>
      </c>
      <c r="F498" s="5" t="s">
        <v>5</v>
      </c>
      <c r="G498" s="5" t="s">
        <v>127</v>
      </c>
    </row>
    <row r="499" spans="1:7" ht="15">
      <c r="A499" s="16">
        <v>2014</v>
      </c>
      <c r="B499">
        <v>97</v>
      </c>
      <c r="C499" s="5" t="s">
        <v>900</v>
      </c>
      <c r="D499" s="143" t="s">
        <v>1134</v>
      </c>
      <c r="E499" s="62">
        <v>10.85919077463638</v>
      </c>
      <c r="F499" s="5" t="s">
        <v>7</v>
      </c>
      <c r="G499" s="5" t="s">
        <v>20</v>
      </c>
    </row>
    <row r="500" spans="1:7" ht="15">
      <c r="A500" s="16">
        <v>2014</v>
      </c>
      <c r="B500">
        <v>98</v>
      </c>
      <c r="C500" s="5" t="s">
        <v>914</v>
      </c>
      <c r="D500" s="143" t="s">
        <v>1149</v>
      </c>
      <c r="E500" s="62">
        <v>10.747571856790319</v>
      </c>
      <c r="F500" s="5" t="s">
        <v>5</v>
      </c>
      <c r="G500" s="5" t="s">
        <v>111</v>
      </c>
    </row>
    <row r="501" spans="1:7" ht="15">
      <c r="A501" s="16">
        <v>2014</v>
      </c>
      <c r="B501">
        <v>99</v>
      </c>
      <c r="C501" s="5" t="s">
        <v>909</v>
      </c>
      <c r="D501" s="143" t="s">
        <v>1144</v>
      </c>
      <c r="E501" s="62">
        <v>10.67186513814676</v>
      </c>
      <c r="F501" s="5" t="s">
        <v>5</v>
      </c>
      <c r="G501" s="5" t="s">
        <v>234</v>
      </c>
    </row>
    <row r="502" spans="1:7" ht="15">
      <c r="A502" s="16">
        <v>2014</v>
      </c>
      <c r="B502">
        <v>100</v>
      </c>
      <c r="C502" s="5" t="s">
        <v>231</v>
      </c>
      <c r="D502" s="143" t="s">
        <v>577</v>
      </c>
      <c r="E502" s="62">
        <v>10.38663496841445</v>
      </c>
      <c r="F502" s="5" t="s">
        <v>6</v>
      </c>
      <c r="G502" s="5" t="s">
        <v>234</v>
      </c>
    </row>
    <row r="503" spans="1:7" s="5" customFormat="1" ht="15">
      <c r="A503" s="16">
        <v>2015</v>
      </c>
      <c r="B503">
        <v>1</v>
      </c>
      <c r="C503" s="5" t="s">
        <v>28</v>
      </c>
      <c r="D503" s="143" t="s">
        <v>518</v>
      </c>
      <c r="E503" s="62">
        <v>242.5660536464093</v>
      </c>
      <c r="F503" s="5" t="s">
        <v>5</v>
      </c>
      <c r="G503" s="5" t="s">
        <v>31</v>
      </c>
    </row>
    <row r="504" spans="1:7" s="5" customFormat="1" ht="15">
      <c r="A504" s="16">
        <v>2015</v>
      </c>
      <c r="B504">
        <v>2</v>
      </c>
      <c r="C504" s="5" t="s">
        <v>68</v>
      </c>
      <c r="D504" s="143" t="s">
        <v>529</v>
      </c>
      <c r="E504" s="62">
        <v>231.1748069016129</v>
      </c>
      <c r="F504" s="5" t="s">
        <v>5</v>
      </c>
      <c r="G504" s="5" t="s">
        <v>71</v>
      </c>
    </row>
    <row r="505" spans="1:7" s="5" customFormat="1" ht="15">
      <c r="A505" s="16">
        <v>2015</v>
      </c>
      <c r="B505">
        <v>3</v>
      </c>
      <c r="C505" s="5" t="s">
        <v>805</v>
      </c>
      <c r="D505" s="143" t="s">
        <v>527</v>
      </c>
      <c r="E505" s="62">
        <v>222.04087577086051</v>
      </c>
      <c r="F505" s="5" t="s">
        <v>5</v>
      </c>
      <c r="G505" s="5" t="s">
        <v>64</v>
      </c>
    </row>
    <row r="506" spans="1:7" s="5" customFormat="1" ht="15">
      <c r="A506" s="16">
        <v>2015</v>
      </c>
      <c r="B506">
        <v>4</v>
      </c>
      <c r="C506" s="5" t="s">
        <v>21</v>
      </c>
      <c r="D506" s="143" t="s">
        <v>517</v>
      </c>
      <c r="E506" s="62">
        <v>202.80920665599999</v>
      </c>
      <c r="F506" s="5" t="s">
        <v>7</v>
      </c>
      <c r="G506" s="5" t="s">
        <v>20</v>
      </c>
    </row>
    <row r="507" spans="1:7" s="5" customFormat="1" ht="15">
      <c r="A507" s="16">
        <v>2015</v>
      </c>
      <c r="B507">
        <v>5</v>
      </c>
      <c r="C507" s="5" t="s">
        <v>17</v>
      </c>
      <c r="D507" s="143" t="s">
        <v>515</v>
      </c>
      <c r="E507" s="62">
        <v>185.04495597161289</v>
      </c>
      <c r="F507" s="5" t="s">
        <v>7</v>
      </c>
      <c r="G507" s="5" t="s">
        <v>20</v>
      </c>
    </row>
    <row r="508" spans="1:7" s="5" customFormat="1" ht="15">
      <c r="A508" s="16">
        <v>2015</v>
      </c>
      <c r="B508">
        <v>6</v>
      </c>
      <c r="C508" s="5" t="s">
        <v>38</v>
      </c>
      <c r="D508" s="143" t="s">
        <v>522</v>
      </c>
      <c r="E508" s="62">
        <v>173.24360402630629</v>
      </c>
      <c r="F508" s="5" t="s">
        <v>5</v>
      </c>
      <c r="G508" s="5" t="s">
        <v>31</v>
      </c>
    </row>
    <row r="509" spans="1:7" s="5" customFormat="1" ht="15">
      <c r="A509" s="16">
        <v>2015</v>
      </c>
      <c r="B509">
        <v>7</v>
      </c>
      <c r="C509" s="5" t="s">
        <v>65</v>
      </c>
      <c r="D509" s="143" t="s">
        <v>528</v>
      </c>
      <c r="E509" s="62">
        <v>167.48293384523879</v>
      </c>
      <c r="F509" s="5" t="s">
        <v>5</v>
      </c>
      <c r="G509" s="5" t="s">
        <v>31</v>
      </c>
    </row>
    <row r="510" spans="1:7" s="5" customFormat="1" ht="15">
      <c r="A510" s="16">
        <v>2015</v>
      </c>
      <c r="B510">
        <v>8</v>
      </c>
      <c r="C510" s="5" t="s">
        <v>58</v>
      </c>
      <c r="D510" s="143" t="s">
        <v>523</v>
      </c>
      <c r="E510" s="62">
        <v>158.8384895984189</v>
      </c>
      <c r="F510" s="5" t="s">
        <v>5</v>
      </c>
      <c r="G510" s="5" t="s">
        <v>31</v>
      </c>
    </row>
    <row r="511" spans="1:7" s="5" customFormat="1" ht="15">
      <c r="A511" s="16">
        <v>2015</v>
      </c>
      <c r="B511">
        <v>9</v>
      </c>
      <c r="C511" s="5" t="s">
        <v>75</v>
      </c>
      <c r="D511" s="143" t="s">
        <v>531</v>
      </c>
      <c r="E511" s="62">
        <v>114.8326856392564</v>
      </c>
      <c r="F511" s="5" t="s">
        <v>5</v>
      </c>
      <c r="G511" s="5" t="s">
        <v>48</v>
      </c>
    </row>
    <row r="512" spans="1:7" s="5" customFormat="1" ht="15">
      <c r="A512" s="16">
        <v>2015</v>
      </c>
      <c r="B512">
        <v>10</v>
      </c>
      <c r="C512" s="5" t="s">
        <v>45</v>
      </c>
      <c r="D512" s="143" t="s">
        <v>524</v>
      </c>
      <c r="E512" s="62">
        <v>101.3723442000463</v>
      </c>
      <c r="F512" s="5" t="s">
        <v>6</v>
      </c>
      <c r="G512" s="5" t="s">
        <v>48</v>
      </c>
    </row>
    <row r="513" spans="1:7" s="5" customFormat="1" ht="15">
      <c r="A513" s="16">
        <v>2015</v>
      </c>
      <c r="B513">
        <v>11</v>
      </c>
      <c r="C513" s="5" t="s">
        <v>112</v>
      </c>
      <c r="D513" s="143" t="s">
        <v>536</v>
      </c>
      <c r="E513" s="62">
        <v>88.394711683935157</v>
      </c>
      <c r="F513" s="5" t="s">
        <v>5</v>
      </c>
      <c r="G513" s="5" t="s">
        <v>64</v>
      </c>
    </row>
    <row r="514" spans="1:7" s="5" customFormat="1" ht="15">
      <c r="A514" s="16">
        <v>2015</v>
      </c>
      <c r="B514">
        <v>12</v>
      </c>
      <c r="C514" s="5" t="s">
        <v>35</v>
      </c>
      <c r="D514" s="143" t="s">
        <v>520</v>
      </c>
      <c r="E514" s="62">
        <v>67.989949048706464</v>
      </c>
      <c r="F514" s="5" t="s">
        <v>6</v>
      </c>
      <c r="G514" s="5" t="s">
        <v>31</v>
      </c>
    </row>
    <row r="515" spans="1:7" s="5" customFormat="1" ht="15">
      <c r="A515" s="16">
        <v>2015</v>
      </c>
      <c r="B515">
        <v>13</v>
      </c>
      <c r="C515" s="5" t="s">
        <v>121</v>
      </c>
      <c r="D515" s="143" t="s">
        <v>555</v>
      </c>
      <c r="E515" s="62">
        <v>65.337441503999997</v>
      </c>
      <c r="F515" s="5" t="s">
        <v>7</v>
      </c>
      <c r="G515" s="5" t="s">
        <v>20</v>
      </c>
    </row>
    <row r="516" spans="1:7" s="5" customFormat="1" ht="15">
      <c r="A516" s="16">
        <v>2015</v>
      </c>
      <c r="B516">
        <v>14</v>
      </c>
      <c r="C516" s="5" t="s">
        <v>164</v>
      </c>
      <c r="D516" s="143" t="s">
        <v>562</v>
      </c>
      <c r="E516" s="62">
        <v>63.590240426500138</v>
      </c>
      <c r="F516" s="5" t="s">
        <v>6</v>
      </c>
      <c r="G516" s="5" t="s">
        <v>31</v>
      </c>
    </row>
    <row r="517" spans="1:7" s="5" customFormat="1" ht="15">
      <c r="A517" s="16">
        <v>2015</v>
      </c>
      <c r="B517">
        <v>15</v>
      </c>
      <c r="C517" s="5" t="s">
        <v>209</v>
      </c>
      <c r="D517" s="143" t="s">
        <v>574</v>
      </c>
      <c r="E517" s="62">
        <v>52.482278359007331</v>
      </c>
      <c r="F517" s="5" t="s">
        <v>5</v>
      </c>
      <c r="G517" s="5" t="s">
        <v>31</v>
      </c>
    </row>
    <row r="518" spans="1:7" s="5" customFormat="1" ht="15">
      <c r="A518" s="16">
        <v>2015</v>
      </c>
      <c r="B518">
        <v>16</v>
      </c>
      <c r="C518" s="5" t="s">
        <v>300</v>
      </c>
      <c r="D518" s="143" t="s">
        <v>610</v>
      </c>
      <c r="E518" s="62">
        <v>51.499148810787098</v>
      </c>
      <c r="F518" s="5" t="s">
        <v>5</v>
      </c>
      <c r="G518" s="5" t="s">
        <v>303</v>
      </c>
    </row>
    <row r="519" spans="1:7" s="5" customFormat="1" ht="15">
      <c r="A519" s="16">
        <v>2015</v>
      </c>
      <c r="B519">
        <v>17</v>
      </c>
      <c r="C519" s="5" t="s">
        <v>870</v>
      </c>
      <c r="D519" s="143" t="s">
        <v>1103</v>
      </c>
      <c r="E519" s="62">
        <v>50.753700030495509</v>
      </c>
      <c r="F519" s="5" t="s">
        <v>5</v>
      </c>
      <c r="G519" s="5" t="s">
        <v>44</v>
      </c>
    </row>
    <row r="520" spans="1:7" s="5" customFormat="1" ht="15">
      <c r="A520" s="16">
        <v>2015</v>
      </c>
      <c r="B520">
        <v>18</v>
      </c>
      <c r="C520" s="5" t="s">
        <v>688</v>
      </c>
      <c r="D520" s="143" t="s">
        <v>1085</v>
      </c>
      <c r="E520" s="62">
        <v>50.740844708262763</v>
      </c>
      <c r="F520" s="5" t="s">
        <v>6</v>
      </c>
      <c r="G520" s="5" t="s">
        <v>31</v>
      </c>
    </row>
    <row r="521" spans="1:7" s="5" customFormat="1" ht="15">
      <c r="A521" s="16">
        <v>2015</v>
      </c>
      <c r="B521">
        <v>19</v>
      </c>
      <c r="C521" s="5" t="s">
        <v>140</v>
      </c>
      <c r="D521" s="143" t="s">
        <v>545</v>
      </c>
      <c r="E521" s="62">
        <v>50.083680599293153</v>
      </c>
      <c r="F521" s="5" t="s">
        <v>6</v>
      </c>
      <c r="G521" s="5" t="s">
        <v>31</v>
      </c>
    </row>
    <row r="522" spans="1:7" s="5" customFormat="1" ht="15">
      <c r="A522" s="16">
        <v>2015</v>
      </c>
      <c r="B522">
        <v>20</v>
      </c>
      <c r="C522" s="5" t="s">
        <v>811</v>
      </c>
      <c r="D522" s="143" t="s">
        <v>564</v>
      </c>
      <c r="E522" s="62">
        <v>46.490963843984517</v>
      </c>
      <c r="F522" s="5" t="s">
        <v>5</v>
      </c>
      <c r="G522" s="5" t="s">
        <v>64</v>
      </c>
    </row>
    <row r="523" spans="1:7" s="5" customFormat="1" ht="15">
      <c r="A523" s="16">
        <v>2015</v>
      </c>
      <c r="B523">
        <v>21</v>
      </c>
      <c r="C523" s="5" t="s">
        <v>273</v>
      </c>
      <c r="D523" s="143" t="s">
        <v>596</v>
      </c>
      <c r="E523" s="62">
        <v>45.11280900515473</v>
      </c>
      <c r="F523" s="5" t="s">
        <v>5</v>
      </c>
      <c r="G523" s="5" t="s">
        <v>31</v>
      </c>
    </row>
    <row r="524" spans="1:7" s="5" customFormat="1" ht="15">
      <c r="A524" s="16">
        <v>2015</v>
      </c>
      <c r="B524">
        <v>22</v>
      </c>
      <c r="C524" s="5" t="s">
        <v>72</v>
      </c>
      <c r="D524" s="143" t="s">
        <v>532</v>
      </c>
      <c r="E524" s="62">
        <v>44.139149168000003</v>
      </c>
      <c r="F524" s="5" t="s">
        <v>7</v>
      </c>
      <c r="G524" s="5" t="s">
        <v>20</v>
      </c>
    </row>
    <row r="525" spans="1:7" s="5" customFormat="1" ht="15">
      <c r="A525" s="16">
        <v>2015</v>
      </c>
      <c r="B525">
        <v>23</v>
      </c>
      <c r="C525" s="5" t="s">
        <v>807</v>
      </c>
      <c r="D525" s="143" t="s">
        <v>543</v>
      </c>
      <c r="E525" s="62">
        <v>43.358155591502872</v>
      </c>
      <c r="F525" s="5" t="s">
        <v>5</v>
      </c>
      <c r="G525" s="5" t="s">
        <v>127</v>
      </c>
    </row>
    <row r="526" spans="1:7" s="5" customFormat="1" ht="15">
      <c r="A526" s="16">
        <v>2015</v>
      </c>
      <c r="B526">
        <v>24</v>
      </c>
      <c r="C526" s="5" t="s">
        <v>24</v>
      </c>
      <c r="D526" s="143" t="s">
        <v>516</v>
      </c>
      <c r="E526" s="62">
        <v>42.2092210764445</v>
      </c>
      <c r="F526" s="5" t="s">
        <v>5</v>
      </c>
      <c r="G526" s="5" t="s">
        <v>27</v>
      </c>
    </row>
    <row r="527" spans="1:7" s="5" customFormat="1" ht="15">
      <c r="A527" s="16">
        <v>2015</v>
      </c>
      <c r="B527">
        <v>25</v>
      </c>
      <c r="C527" s="5" t="s">
        <v>808</v>
      </c>
      <c r="D527" s="143" t="s">
        <v>1073</v>
      </c>
      <c r="E527" s="62">
        <v>40.515917223439359</v>
      </c>
      <c r="F527" s="5" t="s">
        <v>6</v>
      </c>
      <c r="G527" s="5" t="s">
        <v>221</v>
      </c>
    </row>
    <row r="528" spans="1:7" s="5" customFormat="1" ht="15">
      <c r="A528" s="16">
        <v>2015</v>
      </c>
      <c r="B528">
        <v>26</v>
      </c>
      <c r="C528" s="5" t="s">
        <v>228</v>
      </c>
      <c r="D528" s="143" t="s">
        <v>580</v>
      </c>
      <c r="E528" s="62">
        <v>39.362535358599239</v>
      </c>
      <c r="F528" s="5" t="s">
        <v>6</v>
      </c>
      <c r="G528" s="5" t="s">
        <v>48</v>
      </c>
    </row>
    <row r="529" spans="1:7" s="5" customFormat="1" ht="15">
      <c r="A529" s="16">
        <v>2015</v>
      </c>
      <c r="B529">
        <v>27</v>
      </c>
      <c r="C529" s="5" t="s">
        <v>316</v>
      </c>
      <c r="D529" s="143" t="s">
        <v>551</v>
      </c>
      <c r="E529" s="62">
        <v>38.012105895282581</v>
      </c>
      <c r="F529" s="5" t="s">
        <v>5</v>
      </c>
      <c r="G529" s="5" t="s">
        <v>71</v>
      </c>
    </row>
    <row r="530" spans="1:7" s="5" customFormat="1" ht="15">
      <c r="A530" s="16">
        <v>2015</v>
      </c>
      <c r="B530">
        <v>28</v>
      </c>
      <c r="C530" s="5" t="s">
        <v>225</v>
      </c>
      <c r="D530" s="143" t="s">
        <v>578</v>
      </c>
      <c r="E530" s="62">
        <v>36.029709847754717</v>
      </c>
      <c r="F530" s="5" t="s">
        <v>5</v>
      </c>
      <c r="G530" s="5" t="s">
        <v>44</v>
      </c>
    </row>
    <row r="531" spans="1:7" s="5" customFormat="1" ht="15">
      <c r="A531" s="16">
        <v>2015</v>
      </c>
      <c r="B531">
        <v>29</v>
      </c>
      <c r="C531" s="5" t="s">
        <v>200</v>
      </c>
      <c r="D531" s="143" t="s">
        <v>560</v>
      </c>
      <c r="E531" s="62">
        <v>34.643781243034489</v>
      </c>
      <c r="F531" s="5" t="s">
        <v>6</v>
      </c>
      <c r="G531" s="5" t="s">
        <v>48</v>
      </c>
    </row>
    <row r="532" spans="1:7" s="5" customFormat="1" ht="15">
      <c r="A532" s="16">
        <v>2015</v>
      </c>
      <c r="B532">
        <v>30</v>
      </c>
      <c r="C532" s="5" t="s">
        <v>662</v>
      </c>
      <c r="D532" s="143" t="s">
        <v>1099</v>
      </c>
      <c r="E532" s="62">
        <v>34.60745981460645</v>
      </c>
      <c r="F532" s="5" t="s">
        <v>5</v>
      </c>
      <c r="G532" s="5" t="s">
        <v>221</v>
      </c>
    </row>
    <row r="533" spans="1:7" s="5" customFormat="1" ht="15">
      <c r="A533" s="16">
        <v>2015</v>
      </c>
      <c r="B533">
        <v>31</v>
      </c>
      <c r="C533" s="5" t="s">
        <v>881</v>
      </c>
      <c r="D533" s="143" t="s">
        <v>1114</v>
      </c>
      <c r="E533" s="62">
        <v>34.538090092305957</v>
      </c>
      <c r="F533" s="5" t="s">
        <v>5</v>
      </c>
      <c r="G533" s="5" t="s">
        <v>176</v>
      </c>
    </row>
    <row r="534" spans="1:7" s="5" customFormat="1" ht="15">
      <c r="A534" s="16">
        <v>2015</v>
      </c>
      <c r="B534">
        <v>32</v>
      </c>
      <c r="C534" s="5" t="s">
        <v>124</v>
      </c>
      <c r="D534" s="143" t="s">
        <v>533</v>
      </c>
      <c r="E534" s="62">
        <v>34.455463841320693</v>
      </c>
      <c r="F534" s="5" t="s">
        <v>5</v>
      </c>
      <c r="G534" s="5" t="s">
        <v>127</v>
      </c>
    </row>
    <row r="535" spans="1:7" s="5" customFormat="1" ht="15">
      <c r="A535" s="16">
        <v>2015</v>
      </c>
      <c r="B535">
        <v>33</v>
      </c>
      <c r="C535" s="5" t="s">
        <v>921</v>
      </c>
      <c r="D535" s="143" t="s">
        <v>1156</v>
      </c>
      <c r="E535" s="62">
        <v>30.600277366491621</v>
      </c>
      <c r="F535" s="5" t="s">
        <v>6</v>
      </c>
      <c r="G535" s="5" t="s">
        <v>221</v>
      </c>
    </row>
    <row r="536" spans="1:7" s="5" customFormat="1" ht="15">
      <c r="A536" s="16">
        <v>2015</v>
      </c>
      <c r="B536">
        <v>34</v>
      </c>
      <c r="C536" s="5" t="s">
        <v>871</v>
      </c>
      <c r="D536" s="143" t="s">
        <v>1104</v>
      </c>
      <c r="E536" s="62">
        <v>29.50395191159226</v>
      </c>
      <c r="F536" s="5" t="s">
        <v>5</v>
      </c>
      <c r="G536" s="5" t="s">
        <v>48</v>
      </c>
    </row>
    <row r="537" spans="1:7" s="5" customFormat="1" ht="15">
      <c r="A537" s="16">
        <v>2015</v>
      </c>
      <c r="B537">
        <v>35</v>
      </c>
      <c r="C537" s="5" t="s">
        <v>680</v>
      </c>
      <c r="D537" s="143" t="s">
        <v>1090</v>
      </c>
      <c r="E537" s="62">
        <v>29.335091269327691</v>
      </c>
      <c r="F537" s="5" t="s">
        <v>5</v>
      </c>
      <c r="G537" s="5" t="s">
        <v>31</v>
      </c>
    </row>
    <row r="538" spans="1:7" s="5" customFormat="1" ht="15">
      <c r="A538" s="16">
        <v>2015</v>
      </c>
      <c r="B538">
        <v>36</v>
      </c>
      <c r="C538" s="5" t="s">
        <v>319</v>
      </c>
      <c r="D538" s="143" t="s">
        <v>590</v>
      </c>
      <c r="E538" s="62">
        <v>29.290378218553659</v>
      </c>
      <c r="F538" s="5" t="s">
        <v>5</v>
      </c>
      <c r="G538" s="5" t="s">
        <v>322</v>
      </c>
    </row>
    <row r="539" spans="1:7" s="5" customFormat="1" ht="15">
      <c r="A539" s="16">
        <v>2015</v>
      </c>
      <c r="B539">
        <v>37</v>
      </c>
      <c r="C539" s="5" t="s">
        <v>869</v>
      </c>
      <c r="D539" s="143" t="s">
        <v>1102</v>
      </c>
      <c r="E539" s="62">
        <v>29.199989191529031</v>
      </c>
      <c r="F539" s="5" t="s">
        <v>5</v>
      </c>
      <c r="G539" s="5" t="s">
        <v>71</v>
      </c>
    </row>
    <row r="540" spans="1:7" s="5" customFormat="1" ht="15">
      <c r="A540" s="16">
        <v>2015</v>
      </c>
      <c r="B540">
        <v>38</v>
      </c>
      <c r="C540" s="5" t="s">
        <v>888</v>
      </c>
      <c r="D540" s="143" t="s">
        <v>1121</v>
      </c>
      <c r="E540" s="62">
        <v>28.783394876994279</v>
      </c>
      <c r="F540" s="5" t="s">
        <v>5</v>
      </c>
      <c r="G540" s="5" t="s">
        <v>322</v>
      </c>
    </row>
    <row r="541" spans="1:7" s="5" customFormat="1" ht="15">
      <c r="A541" s="16">
        <v>2015</v>
      </c>
      <c r="B541">
        <v>39</v>
      </c>
      <c r="C541" s="5" t="s">
        <v>878</v>
      </c>
      <c r="D541" s="143" t="s">
        <v>1111</v>
      </c>
      <c r="E541" s="62">
        <v>28.064170875939389</v>
      </c>
      <c r="F541" s="5" t="s">
        <v>6</v>
      </c>
      <c r="G541" s="5" t="s">
        <v>48</v>
      </c>
    </row>
    <row r="542" spans="1:7" s="5" customFormat="1" ht="15">
      <c r="A542" s="16">
        <v>2015</v>
      </c>
      <c r="B542">
        <v>40</v>
      </c>
      <c r="C542" s="5" t="s">
        <v>895</v>
      </c>
      <c r="D542" s="143" t="s">
        <v>1129</v>
      </c>
      <c r="E542" s="62">
        <v>26.579963598065788</v>
      </c>
      <c r="F542" s="5" t="s">
        <v>5</v>
      </c>
      <c r="G542" s="5" t="s">
        <v>44</v>
      </c>
    </row>
    <row r="543" spans="1:7" s="5" customFormat="1" ht="15">
      <c r="A543" s="16">
        <v>2015</v>
      </c>
      <c r="B543">
        <v>41</v>
      </c>
      <c r="C543" s="5" t="s">
        <v>889</v>
      </c>
      <c r="D543" s="143" t="s">
        <v>1122</v>
      </c>
      <c r="E543" s="62">
        <v>26.453761404502401</v>
      </c>
      <c r="F543" s="5" t="s">
        <v>5</v>
      </c>
      <c r="G543" s="5" t="s">
        <v>322</v>
      </c>
    </row>
    <row r="544" spans="1:7" s="5" customFormat="1" ht="15">
      <c r="A544" s="16">
        <v>2015</v>
      </c>
      <c r="B544">
        <v>42</v>
      </c>
      <c r="C544" s="5" t="s">
        <v>929</v>
      </c>
      <c r="D544" s="143" t="s">
        <v>1164</v>
      </c>
      <c r="E544" s="62">
        <v>26.430599999999998</v>
      </c>
      <c r="F544" s="5" t="s">
        <v>7</v>
      </c>
      <c r="G544" s="5" t="s">
        <v>221</v>
      </c>
    </row>
    <row r="545" spans="1:7" s="5" customFormat="1" ht="15">
      <c r="A545" s="16">
        <v>2015</v>
      </c>
      <c r="B545">
        <v>43</v>
      </c>
      <c r="C545" s="5" t="s">
        <v>134</v>
      </c>
      <c r="D545" s="143" t="s">
        <v>559</v>
      </c>
      <c r="E545" s="62">
        <v>26.420017695363128</v>
      </c>
      <c r="F545" s="5" t="s">
        <v>6</v>
      </c>
      <c r="G545" s="5" t="s">
        <v>31</v>
      </c>
    </row>
    <row r="546" spans="1:7" s="5" customFormat="1" ht="15">
      <c r="A546" s="16">
        <v>2015</v>
      </c>
      <c r="B546">
        <v>44</v>
      </c>
      <c r="C546" s="5" t="s">
        <v>879</v>
      </c>
      <c r="D546" s="143" t="s">
        <v>1112</v>
      </c>
      <c r="E546" s="62">
        <v>25.74090406278005</v>
      </c>
      <c r="F546" s="5" t="s">
        <v>6</v>
      </c>
      <c r="G546" s="5" t="s">
        <v>48</v>
      </c>
    </row>
    <row r="547" spans="1:7" s="5" customFormat="1" ht="15">
      <c r="A547" s="16">
        <v>2015</v>
      </c>
      <c r="B547">
        <v>45</v>
      </c>
      <c r="C547" s="5" t="s">
        <v>873</v>
      </c>
      <c r="D547" s="143" t="s">
        <v>1106</v>
      </c>
      <c r="E547" s="62">
        <v>25.535729820315389</v>
      </c>
      <c r="F547" s="5" t="s">
        <v>7</v>
      </c>
      <c r="G547" s="5" t="s">
        <v>27</v>
      </c>
    </row>
    <row r="548" spans="1:7" s="5" customFormat="1" ht="15">
      <c r="A548" s="16">
        <v>2015</v>
      </c>
      <c r="B548">
        <v>46</v>
      </c>
      <c r="C548" s="5" t="s">
        <v>919</v>
      </c>
      <c r="D548" s="143" t="s">
        <v>1154</v>
      </c>
      <c r="E548" s="62">
        <v>24.93994086485155</v>
      </c>
      <c r="F548" s="5" t="s">
        <v>5</v>
      </c>
      <c r="G548" s="5" t="s">
        <v>48</v>
      </c>
    </row>
    <row r="549" spans="1:7" s="5" customFormat="1" ht="15">
      <c r="A549" s="16">
        <v>2015</v>
      </c>
      <c r="B549">
        <v>47</v>
      </c>
      <c r="C549" s="5" t="s">
        <v>899</v>
      </c>
      <c r="D549" s="143" t="s">
        <v>1133</v>
      </c>
      <c r="E549" s="62">
        <v>24.50347091038407</v>
      </c>
      <c r="F549" s="5" t="s">
        <v>5</v>
      </c>
      <c r="G549" s="5" t="s">
        <v>48</v>
      </c>
    </row>
    <row r="550" spans="1:7" s="5" customFormat="1" ht="15">
      <c r="A550" s="16">
        <v>2015</v>
      </c>
      <c r="B550">
        <v>48</v>
      </c>
      <c r="C550" s="5" t="s">
        <v>877</v>
      </c>
      <c r="D550" s="143" t="s">
        <v>1110</v>
      </c>
      <c r="E550" s="62">
        <v>23.777488283100279</v>
      </c>
      <c r="F550" s="5" t="s">
        <v>5</v>
      </c>
      <c r="G550" s="5" t="s">
        <v>221</v>
      </c>
    </row>
    <row r="551" spans="1:7" s="5" customFormat="1" ht="15">
      <c r="A551" s="16">
        <v>2015</v>
      </c>
      <c r="B551">
        <v>49</v>
      </c>
      <c r="C551" s="5" t="s">
        <v>99</v>
      </c>
      <c r="D551" s="143" t="s">
        <v>540</v>
      </c>
      <c r="E551" s="62">
        <v>23.691830542000002</v>
      </c>
      <c r="F551" s="5" t="s">
        <v>7</v>
      </c>
      <c r="G551" s="5" t="s">
        <v>20</v>
      </c>
    </row>
    <row r="552" spans="1:7" s="5" customFormat="1" ht="15">
      <c r="A552" s="16">
        <v>2015</v>
      </c>
      <c r="B552">
        <v>50</v>
      </c>
      <c r="C552" s="5" t="s">
        <v>886</v>
      </c>
      <c r="D552" s="143" t="s">
        <v>1119</v>
      </c>
      <c r="E552" s="62">
        <v>23.12514040470618</v>
      </c>
      <c r="F552" s="5" t="s">
        <v>5</v>
      </c>
      <c r="G552" s="5" t="s">
        <v>322</v>
      </c>
    </row>
    <row r="553" spans="1:7" s="5" customFormat="1" ht="15">
      <c r="A553" s="16">
        <v>2015</v>
      </c>
      <c r="B553">
        <v>51</v>
      </c>
      <c r="C553" s="5" t="s">
        <v>691</v>
      </c>
      <c r="D553" s="143" t="s">
        <v>1143</v>
      </c>
      <c r="E553" s="62">
        <v>22.867777842799061</v>
      </c>
      <c r="F553" s="5" t="s">
        <v>5</v>
      </c>
      <c r="G553" s="5" t="s">
        <v>127</v>
      </c>
    </row>
    <row r="554" spans="1:7" s="5" customFormat="1" ht="15">
      <c r="A554" s="16">
        <v>2015</v>
      </c>
      <c r="B554">
        <v>52</v>
      </c>
      <c r="C554" s="5" t="s">
        <v>901</v>
      </c>
      <c r="D554" s="143" t="s">
        <v>1135</v>
      </c>
      <c r="E554" s="62">
        <v>22.00242403912846</v>
      </c>
      <c r="F554" s="5" t="s">
        <v>6</v>
      </c>
      <c r="G554" s="5" t="s">
        <v>48</v>
      </c>
    </row>
    <row r="555" spans="1:7" s="5" customFormat="1" ht="15">
      <c r="A555" s="16">
        <v>2015</v>
      </c>
      <c r="B555">
        <v>53</v>
      </c>
      <c r="C555" s="5" t="s">
        <v>930</v>
      </c>
      <c r="D555" s="143" t="s">
        <v>1165</v>
      </c>
      <c r="E555" s="62">
        <v>21.700658630035729</v>
      </c>
      <c r="F555" s="5" t="s">
        <v>7</v>
      </c>
      <c r="G555" s="5" t="s">
        <v>27</v>
      </c>
    </row>
    <row r="556" spans="1:7" s="5" customFormat="1" ht="15">
      <c r="A556" s="16">
        <v>2015</v>
      </c>
      <c r="B556">
        <v>54</v>
      </c>
      <c r="C556" s="5" t="s">
        <v>105</v>
      </c>
      <c r="D556" s="143" t="s">
        <v>534</v>
      </c>
      <c r="E556" s="62">
        <v>21.56549074722496</v>
      </c>
      <c r="F556" s="5" t="s">
        <v>7</v>
      </c>
      <c r="G556" s="5" t="s">
        <v>44</v>
      </c>
    </row>
    <row r="557" spans="1:7" s="5" customFormat="1" ht="15">
      <c r="A557" s="16">
        <v>2015</v>
      </c>
      <c r="B557">
        <v>55</v>
      </c>
      <c r="C557" s="5" t="s">
        <v>84</v>
      </c>
      <c r="D557" s="143" t="s">
        <v>535</v>
      </c>
      <c r="E557" s="62">
        <v>21.548151684838921</v>
      </c>
      <c r="F557" s="5" t="s">
        <v>6</v>
      </c>
      <c r="G557" s="5" t="s">
        <v>44</v>
      </c>
    </row>
    <row r="558" spans="1:7" s="5" customFormat="1" ht="15">
      <c r="A558" s="16">
        <v>2015</v>
      </c>
      <c r="B558">
        <v>56</v>
      </c>
      <c r="C558" s="5" t="s">
        <v>887</v>
      </c>
      <c r="D558" s="143" t="s">
        <v>1120</v>
      </c>
      <c r="E558" s="62">
        <v>21.110111959406979</v>
      </c>
      <c r="F558" s="5" t="s">
        <v>5</v>
      </c>
      <c r="G558" s="5" t="s">
        <v>48</v>
      </c>
    </row>
    <row r="559" spans="1:7" s="5" customFormat="1" ht="15">
      <c r="A559" s="16">
        <v>2015</v>
      </c>
      <c r="B559">
        <v>57</v>
      </c>
      <c r="C559" s="5" t="s">
        <v>669</v>
      </c>
      <c r="D559" s="143" t="s">
        <v>609</v>
      </c>
      <c r="E559" s="62">
        <v>20.801440543922581</v>
      </c>
      <c r="F559" s="5" t="s">
        <v>5</v>
      </c>
      <c r="G559" s="5" t="s">
        <v>48</v>
      </c>
    </row>
    <row r="560" spans="1:7" s="5" customFormat="1" ht="15">
      <c r="A560" s="16">
        <v>2015</v>
      </c>
      <c r="B560">
        <v>58</v>
      </c>
      <c r="C560" s="5" t="s">
        <v>188</v>
      </c>
      <c r="D560" s="143" t="s">
        <v>585</v>
      </c>
      <c r="E560" s="62">
        <v>20.705245953446472</v>
      </c>
      <c r="F560" s="5" t="s">
        <v>6</v>
      </c>
      <c r="G560" s="5" t="s">
        <v>44</v>
      </c>
    </row>
    <row r="561" spans="1:7" s="5" customFormat="1" ht="15">
      <c r="A561" s="16">
        <v>2015</v>
      </c>
      <c r="B561">
        <v>59</v>
      </c>
      <c r="C561" s="5" t="s">
        <v>893</v>
      </c>
      <c r="D561" s="143" t="s">
        <v>1127</v>
      </c>
      <c r="E561" s="62">
        <v>20.549245276981949</v>
      </c>
      <c r="F561" s="5" t="s">
        <v>6</v>
      </c>
      <c r="G561" s="5" t="s">
        <v>31</v>
      </c>
    </row>
    <row r="562" spans="1:7" s="5" customFormat="1" ht="15">
      <c r="A562" s="16">
        <v>2015</v>
      </c>
      <c r="B562">
        <v>60</v>
      </c>
      <c r="C562" s="5" t="s">
        <v>874</v>
      </c>
      <c r="D562" s="143" t="s">
        <v>1107</v>
      </c>
      <c r="E562" s="62">
        <v>20.54156586636233</v>
      </c>
      <c r="F562" s="5" t="s">
        <v>6</v>
      </c>
      <c r="G562" s="5" t="s">
        <v>48</v>
      </c>
    </row>
    <row r="563" spans="1:7" s="5" customFormat="1" ht="15">
      <c r="A563" s="16">
        <v>2015</v>
      </c>
      <c r="B563">
        <v>61</v>
      </c>
      <c r="C563" s="5" t="s">
        <v>81</v>
      </c>
      <c r="D563" s="143" t="s">
        <v>530</v>
      </c>
      <c r="E563" s="62">
        <v>20.51597804838611</v>
      </c>
      <c r="F563" s="5" t="s">
        <v>7</v>
      </c>
      <c r="G563" s="5" t="s">
        <v>44</v>
      </c>
    </row>
    <row r="564" spans="1:7" s="5" customFormat="1" ht="15">
      <c r="A564" s="16">
        <v>2015</v>
      </c>
      <c r="B564">
        <v>62</v>
      </c>
      <c r="C564" s="5" t="s">
        <v>823</v>
      </c>
      <c r="D564" s="143" t="s">
        <v>1092</v>
      </c>
      <c r="E564" s="62">
        <v>20.211514127148391</v>
      </c>
      <c r="F564" s="5" t="s">
        <v>5</v>
      </c>
      <c r="G564" s="5" t="s">
        <v>221</v>
      </c>
    </row>
    <row r="565" spans="1:7" s="5" customFormat="1" ht="15">
      <c r="A565" s="16">
        <v>2015</v>
      </c>
      <c r="B565">
        <v>63</v>
      </c>
      <c r="C565" s="5" t="s">
        <v>897</v>
      </c>
      <c r="D565" s="143" t="s">
        <v>1131</v>
      </c>
      <c r="E565" s="62">
        <v>19.977030713554889</v>
      </c>
      <c r="F565" s="5" t="s">
        <v>6</v>
      </c>
      <c r="G565" s="5" t="s">
        <v>31</v>
      </c>
    </row>
    <row r="566" spans="1:7" s="5" customFormat="1" ht="15">
      <c r="A566" s="16">
        <v>2015</v>
      </c>
      <c r="B566">
        <v>64</v>
      </c>
      <c r="C566" s="5" t="s">
        <v>892</v>
      </c>
      <c r="D566" s="143" t="s">
        <v>1126</v>
      </c>
      <c r="E566" s="62">
        <v>19.73508418326044</v>
      </c>
      <c r="F566" s="5" t="s">
        <v>5</v>
      </c>
      <c r="G566" s="5" t="s">
        <v>322</v>
      </c>
    </row>
    <row r="567" spans="1:7" s="5" customFormat="1" ht="15">
      <c r="A567" s="16">
        <v>2015</v>
      </c>
      <c r="B567">
        <v>65</v>
      </c>
      <c r="C567" s="5" t="s">
        <v>827</v>
      </c>
      <c r="D567" s="143" t="s">
        <v>1097</v>
      </c>
      <c r="E567" s="62">
        <v>19.409347816203649</v>
      </c>
      <c r="F567" s="5" t="s">
        <v>5</v>
      </c>
      <c r="G567" s="5" t="s">
        <v>48</v>
      </c>
    </row>
    <row r="568" spans="1:7" s="5" customFormat="1" ht="15">
      <c r="A568" s="16">
        <v>2015</v>
      </c>
      <c r="B568">
        <v>66</v>
      </c>
      <c r="C568" s="5" t="s">
        <v>923</v>
      </c>
      <c r="D568" s="143" t="s">
        <v>1158</v>
      </c>
      <c r="E568" s="62">
        <v>19.083656725324879</v>
      </c>
      <c r="F568" s="5" t="s">
        <v>5</v>
      </c>
      <c r="G568" s="5" t="s">
        <v>127</v>
      </c>
    </row>
    <row r="569" spans="1:7" s="5" customFormat="1" ht="15">
      <c r="A569" s="16">
        <v>2015</v>
      </c>
      <c r="B569">
        <v>67</v>
      </c>
      <c r="C569" s="5" t="s">
        <v>925</v>
      </c>
      <c r="D569" s="143" t="s">
        <v>1160</v>
      </c>
      <c r="E569" s="62">
        <v>18.943543278010651</v>
      </c>
      <c r="F569" s="5" t="s">
        <v>5</v>
      </c>
      <c r="G569" s="5" t="s">
        <v>48</v>
      </c>
    </row>
    <row r="570" spans="1:7" s="5" customFormat="1" ht="15">
      <c r="A570" s="16">
        <v>2015</v>
      </c>
      <c r="B570">
        <v>68</v>
      </c>
      <c r="C570" s="5" t="s">
        <v>894</v>
      </c>
      <c r="D570" s="143" t="s">
        <v>1128</v>
      </c>
      <c r="E570" s="62">
        <v>18.173196012173499</v>
      </c>
      <c r="F570" s="5" t="s">
        <v>5</v>
      </c>
      <c r="G570" s="5" t="s">
        <v>127</v>
      </c>
    </row>
    <row r="571" spans="1:7" s="5" customFormat="1" ht="15">
      <c r="A571" s="16">
        <v>2015</v>
      </c>
      <c r="B571">
        <v>69</v>
      </c>
      <c r="C571" s="5" t="s">
        <v>909</v>
      </c>
      <c r="D571" s="143" t="s">
        <v>1144</v>
      </c>
      <c r="E571" s="62">
        <v>18.101555802276089</v>
      </c>
      <c r="F571" s="5" t="s">
        <v>5</v>
      </c>
      <c r="G571" s="5" t="s">
        <v>234</v>
      </c>
    </row>
    <row r="572" spans="1:7" s="5" customFormat="1" ht="15">
      <c r="A572" s="16">
        <v>2015</v>
      </c>
      <c r="B572">
        <v>70</v>
      </c>
      <c r="C572" s="5" t="s">
        <v>434</v>
      </c>
      <c r="D572" s="143" t="s">
        <v>1094</v>
      </c>
      <c r="E572" s="62">
        <v>17.622862023148951</v>
      </c>
      <c r="F572" s="5" t="s">
        <v>6</v>
      </c>
      <c r="G572" s="5" t="s">
        <v>221</v>
      </c>
    </row>
    <row r="573" spans="1:7" s="5" customFormat="1" ht="15">
      <c r="A573" s="16">
        <v>2015</v>
      </c>
      <c r="B573">
        <v>71</v>
      </c>
      <c r="C573" s="5" t="s">
        <v>911</v>
      </c>
      <c r="D573" s="143" t="s">
        <v>1146</v>
      </c>
      <c r="E573" s="62">
        <v>17.009009929241099</v>
      </c>
      <c r="F573" s="5" t="s">
        <v>5</v>
      </c>
      <c r="G573" s="5" t="s">
        <v>322</v>
      </c>
    </row>
    <row r="574" spans="1:7" s="5" customFormat="1" ht="15">
      <c r="A574" s="16">
        <v>2015</v>
      </c>
      <c r="B574">
        <v>72</v>
      </c>
      <c r="C574" s="5" t="s">
        <v>875</v>
      </c>
      <c r="D574" s="143" t="s">
        <v>1108</v>
      </c>
      <c r="E574" s="62">
        <v>17.006629032258061</v>
      </c>
      <c r="F574" s="5" t="s">
        <v>5</v>
      </c>
      <c r="G574" s="5" t="s">
        <v>127</v>
      </c>
    </row>
    <row r="575" spans="1:7" s="5" customFormat="1" ht="15">
      <c r="A575" s="16">
        <v>2015</v>
      </c>
      <c r="B575">
        <v>73</v>
      </c>
      <c r="C575" s="5" t="s">
        <v>918</v>
      </c>
      <c r="D575" s="143" t="s">
        <v>1153</v>
      </c>
      <c r="E575" s="62">
        <v>16.88069077217261</v>
      </c>
      <c r="F575" s="5" t="s">
        <v>7</v>
      </c>
      <c r="G575" s="5" t="s">
        <v>111</v>
      </c>
    </row>
    <row r="576" spans="1:7" s="5" customFormat="1" ht="15">
      <c r="A576" s="16">
        <v>2015</v>
      </c>
      <c r="B576">
        <v>74</v>
      </c>
      <c r="C576" s="5" t="s">
        <v>898</v>
      </c>
      <c r="D576" s="143" t="s">
        <v>1132</v>
      </c>
      <c r="E576" s="62">
        <v>16.646720615126441</v>
      </c>
      <c r="F576" s="5" t="s">
        <v>5</v>
      </c>
      <c r="G576" s="5" t="s">
        <v>44</v>
      </c>
    </row>
    <row r="577" spans="1:7" s="5" customFormat="1" ht="15">
      <c r="A577" s="16">
        <v>2015</v>
      </c>
      <c r="B577">
        <v>75</v>
      </c>
      <c r="C577" s="5" t="s">
        <v>931</v>
      </c>
      <c r="D577" s="143" t="s">
        <v>1166</v>
      </c>
      <c r="E577" s="62">
        <v>16.08476037945054</v>
      </c>
      <c r="F577" s="5" t="s">
        <v>5</v>
      </c>
      <c r="G577" s="5" t="s">
        <v>322</v>
      </c>
    </row>
    <row r="578" spans="1:7" s="5" customFormat="1" ht="15">
      <c r="A578" s="16">
        <v>2015</v>
      </c>
      <c r="B578">
        <v>76</v>
      </c>
      <c r="C578" s="5" t="s">
        <v>49</v>
      </c>
      <c r="D578" s="143" t="s">
        <v>525</v>
      </c>
      <c r="E578" s="62">
        <v>15.94708206874461</v>
      </c>
      <c r="F578" s="5" t="s">
        <v>5</v>
      </c>
      <c r="G578" s="5" t="s">
        <v>27</v>
      </c>
    </row>
    <row r="579" spans="1:7" s="5" customFormat="1" ht="15">
      <c r="A579" s="16">
        <v>2015</v>
      </c>
      <c r="B579">
        <v>77</v>
      </c>
      <c r="C579" s="5" t="s">
        <v>926</v>
      </c>
      <c r="D579" s="143" t="s">
        <v>1161</v>
      </c>
      <c r="E579" s="62">
        <v>15.92138464475792</v>
      </c>
      <c r="F579" s="5" t="s">
        <v>5</v>
      </c>
      <c r="G579" s="5" t="s">
        <v>44</v>
      </c>
    </row>
    <row r="580" spans="1:7" s="5" customFormat="1" ht="15">
      <c r="A580" s="16">
        <v>2015</v>
      </c>
      <c r="B580">
        <v>78</v>
      </c>
      <c r="C580" s="5" t="s">
        <v>191</v>
      </c>
      <c r="D580" s="143" t="s">
        <v>575</v>
      </c>
      <c r="E580" s="62">
        <v>15.906270407786129</v>
      </c>
      <c r="F580" s="5" t="s">
        <v>6</v>
      </c>
      <c r="G580" s="5" t="s">
        <v>27</v>
      </c>
    </row>
    <row r="581" spans="1:7" s="5" customFormat="1" ht="15">
      <c r="A581" s="16">
        <v>2015</v>
      </c>
      <c r="B581">
        <v>79</v>
      </c>
      <c r="C581" s="5" t="s">
        <v>279</v>
      </c>
      <c r="D581" s="143" t="s">
        <v>601</v>
      </c>
      <c r="E581" s="62">
        <v>15.884979630541631</v>
      </c>
      <c r="F581" s="5" t="s">
        <v>6</v>
      </c>
      <c r="G581" s="5" t="s">
        <v>44</v>
      </c>
    </row>
    <row r="582" spans="1:7" s="5" customFormat="1" ht="15">
      <c r="A582" s="16">
        <v>2015</v>
      </c>
      <c r="B582">
        <v>80</v>
      </c>
      <c r="C582" s="5" t="s">
        <v>928</v>
      </c>
      <c r="D582" s="143" t="s">
        <v>1163</v>
      </c>
      <c r="E582" s="62">
        <v>15.68762597174449</v>
      </c>
      <c r="F582" s="5" t="s">
        <v>5</v>
      </c>
      <c r="G582" s="5" t="s">
        <v>127</v>
      </c>
    </row>
    <row r="583" spans="1:7" s="5" customFormat="1" ht="15">
      <c r="A583" s="16">
        <v>2015</v>
      </c>
      <c r="B583">
        <v>81</v>
      </c>
      <c r="C583" s="5" t="s">
        <v>932</v>
      </c>
      <c r="D583" s="143" t="s">
        <v>1167</v>
      </c>
      <c r="E583" s="62">
        <v>15.68306792213872</v>
      </c>
      <c r="F583" s="5" t="s">
        <v>5</v>
      </c>
      <c r="G583" s="5" t="s">
        <v>64</v>
      </c>
    </row>
    <row r="584" spans="1:7" s="5" customFormat="1" ht="15">
      <c r="A584" s="16">
        <v>2015</v>
      </c>
      <c r="B584">
        <v>82</v>
      </c>
      <c r="C584" s="5" t="s">
        <v>908</v>
      </c>
      <c r="D584" s="143" t="s">
        <v>1142</v>
      </c>
      <c r="E584" s="62">
        <v>15.476843868172899</v>
      </c>
      <c r="F584" s="5" t="s">
        <v>5</v>
      </c>
      <c r="G584" s="5" t="s">
        <v>48</v>
      </c>
    </row>
    <row r="585" spans="1:7" s="5" customFormat="1" ht="15">
      <c r="A585" s="16">
        <v>2015</v>
      </c>
      <c r="B585">
        <v>83</v>
      </c>
      <c r="C585" s="5" t="s">
        <v>263</v>
      </c>
      <c r="D585" s="143" t="s">
        <v>569</v>
      </c>
      <c r="E585" s="62">
        <v>15.34505756043489</v>
      </c>
      <c r="F585" s="5" t="s">
        <v>6</v>
      </c>
      <c r="G585" s="5" t="s">
        <v>27</v>
      </c>
    </row>
    <row r="586" spans="1:7" s="5" customFormat="1" ht="15">
      <c r="A586" s="16">
        <v>2015</v>
      </c>
      <c r="B586">
        <v>84</v>
      </c>
      <c r="C586" s="5" t="s">
        <v>933</v>
      </c>
      <c r="D586" s="143" t="s">
        <v>1168</v>
      </c>
      <c r="E586" s="62">
        <v>15.32578972530492</v>
      </c>
      <c r="F586" s="5" t="s">
        <v>5</v>
      </c>
      <c r="G586" s="5" t="s">
        <v>27</v>
      </c>
    </row>
    <row r="587" spans="1:7" s="5" customFormat="1" ht="15">
      <c r="A587" s="16">
        <v>2015</v>
      </c>
      <c r="B587">
        <v>85</v>
      </c>
      <c r="C587" s="5" t="s">
        <v>900</v>
      </c>
      <c r="D587" s="143" t="s">
        <v>1134</v>
      </c>
      <c r="E587" s="62">
        <v>15.29227706780522</v>
      </c>
      <c r="F587" s="5" t="s">
        <v>7</v>
      </c>
      <c r="G587" s="5" t="s">
        <v>20</v>
      </c>
    </row>
    <row r="588" spans="1:7" s="5" customFormat="1" ht="15">
      <c r="A588" s="16">
        <v>2015</v>
      </c>
      <c r="B588">
        <v>86</v>
      </c>
      <c r="C588" s="5" t="s">
        <v>890</v>
      </c>
      <c r="D588" s="143" t="s">
        <v>1123</v>
      </c>
      <c r="E588" s="62">
        <v>14.85693102422503</v>
      </c>
      <c r="F588" s="5" t="s">
        <v>5</v>
      </c>
      <c r="G588" s="5" t="s">
        <v>176</v>
      </c>
    </row>
    <row r="589" spans="1:7" s="5" customFormat="1" ht="15">
      <c r="A589" s="16">
        <v>2015</v>
      </c>
      <c r="B589">
        <v>87</v>
      </c>
      <c r="C589" s="5" t="s">
        <v>170</v>
      </c>
      <c r="D589" s="143" t="s">
        <v>548</v>
      </c>
      <c r="E589" s="62">
        <v>14.854318631507949</v>
      </c>
      <c r="F589" s="5" t="s">
        <v>7</v>
      </c>
      <c r="G589" s="5" t="s">
        <v>48</v>
      </c>
    </row>
    <row r="590" spans="1:7" s="5" customFormat="1" ht="15">
      <c r="A590" s="16">
        <v>2015</v>
      </c>
      <c r="B590">
        <v>88</v>
      </c>
      <c r="C590" s="5" t="s">
        <v>137</v>
      </c>
      <c r="D590" s="143" t="s">
        <v>556</v>
      </c>
      <c r="E590" s="62">
        <v>14.799685241887399</v>
      </c>
      <c r="F590" s="5" t="s">
        <v>7</v>
      </c>
      <c r="G590" s="5" t="s">
        <v>111</v>
      </c>
    </row>
    <row r="591" spans="1:7" s="5" customFormat="1" ht="15">
      <c r="A591" s="16">
        <v>2015</v>
      </c>
      <c r="B591">
        <v>89</v>
      </c>
      <c r="C591" s="5" t="s">
        <v>177</v>
      </c>
      <c r="D591" s="143" t="s">
        <v>550</v>
      </c>
      <c r="E591" s="62">
        <v>14.78722938423001</v>
      </c>
      <c r="F591" s="5" t="s">
        <v>7</v>
      </c>
      <c r="G591" s="5" t="s">
        <v>44</v>
      </c>
    </row>
    <row r="592" spans="1:7" s="5" customFormat="1" ht="15">
      <c r="A592" s="16">
        <v>2015</v>
      </c>
      <c r="B592">
        <v>90</v>
      </c>
      <c r="C592" s="5" t="s">
        <v>934</v>
      </c>
      <c r="D592" s="143" t="s">
        <v>1169</v>
      </c>
      <c r="E592" s="62">
        <v>14.751348083973451</v>
      </c>
      <c r="F592" s="5" t="s">
        <v>5</v>
      </c>
      <c r="G592" s="5" t="s">
        <v>48</v>
      </c>
    </row>
    <row r="593" spans="1:7" s="5" customFormat="1" ht="15">
      <c r="A593" s="16">
        <v>2015</v>
      </c>
      <c r="B593">
        <v>91</v>
      </c>
      <c r="C593" s="5" t="s">
        <v>96</v>
      </c>
      <c r="D593" s="143" t="s">
        <v>541</v>
      </c>
      <c r="E593" s="62">
        <v>14.73232045398546</v>
      </c>
      <c r="F593" s="5" t="s">
        <v>7</v>
      </c>
      <c r="G593" s="5" t="s">
        <v>27</v>
      </c>
    </row>
    <row r="594" spans="1:7" s="5" customFormat="1" ht="15">
      <c r="A594" s="16">
        <v>2015</v>
      </c>
      <c r="B594">
        <v>92</v>
      </c>
      <c r="C594" s="5" t="s">
        <v>935</v>
      </c>
      <c r="D594" s="143" t="s">
        <v>1170</v>
      </c>
      <c r="E594" s="62">
        <v>14.168134192774421</v>
      </c>
      <c r="F594" s="5" t="s">
        <v>5</v>
      </c>
      <c r="G594" s="5" t="s">
        <v>48</v>
      </c>
    </row>
    <row r="595" spans="1:7" s="5" customFormat="1" ht="15">
      <c r="A595" s="16">
        <v>2015</v>
      </c>
      <c r="B595">
        <v>93</v>
      </c>
      <c r="C595" s="5" t="s">
        <v>696</v>
      </c>
      <c r="D595" s="143" t="s">
        <v>1124</v>
      </c>
      <c r="E595" s="62">
        <v>14.15066338917088</v>
      </c>
      <c r="F595" s="5" t="s">
        <v>5</v>
      </c>
      <c r="G595" s="5" t="s">
        <v>234</v>
      </c>
    </row>
    <row r="596" spans="1:7" s="5" customFormat="1" ht="15">
      <c r="A596" s="16">
        <v>2015</v>
      </c>
      <c r="B596">
        <v>94</v>
      </c>
      <c r="C596" s="5" t="s">
        <v>294</v>
      </c>
      <c r="D596" s="143" t="s">
        <v>592</v>
      </c>
      <c r="E596" s="62">
        <v>14.028574891539369</v>
      </c>
      <c r="F596" s="5" t="s">
        <v>6</v>
      </c>
      <c r="G596" s="5" t="s">
        <v>234</v>
      </c>
    </row>
    <row r="597" spans="1:7" s="5" customFormat="1" ht="15">
      <c r="A597" s="16">
        <v>2015</v>
      </c>
      <c r="B597">
        <v>95</v>
      </c>
      <c r="C597" s="5" t="s">
        <v>936</v>
      </c>
      <c r="D597" s="143" t="s">
        <v>1171</v>
      </c>
      <c r="E597" s="62">
        <v>13.801230652744239</v>
      </c>
      <c r="F597" s="5" t="s">
        <v>5</v>
      </c>
      <c r="G597" s="5" t="s">
        <v>48</v>
      </c>
    </row>
    <row r="598" spans="1:7" s="5" customFormat="1" ht="15">
      <c r="A598" s="16">
        <v>2015</v>
      </c>
      <c r="B598">
        <v>96</v>
      </c>
      <c r="C598" s="5" t="s">
        <v>937</v>
      </c>
      <c r="D598" s="143" t="s">
        <v>1172</v>
      </c>
      <c r="E598" s="62">
        <v>13.513429424741281</v>
      </c>
      <c r="F598" s="5" t="s">
        <v>5</v>
      </c>
      <c r="G598" s="5" t="s">
        <v>44</v>
      </c>
    </row>
    <row r="599" spans="1:7" s="5" customFormat="1" ht="15">
      <c r="A599" s="16">
        <v>2015</v>
      </c>
      <c r="B599">
        <v>97</v>
      </c>
      <c r="C599" s="5" t="s">
        <v>907</v>
      </c>
      <c r="D599" s="143" t="s">
        <v>1141</v>
      </c>
      <c r="E599" s="62">
        <v>13.44252410869677</v>
      </c>
      <c r="F599" s="5" t="s">
        <v>7</v>
      </c>
      <c r="G599" s="5" t="s">
        <v>303</v>
      </c>
    </row>
    <row r="600" spans="1:7" s="5" customFormat="1" ht="15">
      <c r="A600" s="16">
        <v>2015</v>
      </c>
      <c r="B600">
        <v>98</v>
      </c>
      <c r="C600" s="5" t="s">
        <v>924</v>
      </c>
      <c r="D600" s="143" t="s">
        <v>1159</v>
      </c>
      <c r="E600" s="62">
        <v>13.4266710194129</v>
      </c>
      <c r="F600" s="5" t="s">
        <v>5</v>
      </c>
      <c r="G600" s="5" t="s">
        <v>48</v>
      </c>
    </row>
    <row r="601" spans="1:7" s="5" customFormat="1" ht="15">
      <c r="A601" s="16">
        <v>2015</v>
      </c>
      <c r="B601">
        <v>99</v>
      </c>
      <c r="C601" s="5" t="s">
        <v>883</v>
      </c>
      <c r="D601" s="143" t="s">
        <v>1116</v>
      </c>
      <c r="E601" s="62">
        <v>13.113789522999999</v>
      </c>
      <c r="F601" s="5" t="s">
        <v>7</v>
      </c>
      <c r="G601" s="5" t="s">
        <v>27</v>
      </c>
    </row>
    <row r="602" spans="1:7" s="5" customFormat="1" ht="15">
      <c r="A602" s="16">
        <v>2015</v>
      </c>
      <c r="B602">
        <v>100</v>
      </c>
      <c r="C602" s="5" t="s">
        <v>938</v>
      </c>
      <c r="D602" s="143" t="s">
        <v>1173</v>
      </c>
      <c r="E602" s="62">
        <v>12.990599375670969</v>
      </c>
      <c r="F602" s="5" t="s">
        <v>5</v>
      </c>
      <c r="G602" s="5" t="s">
        <v>48</v>
      </c>
    </row>
    <row r="603" spans="1:7" s="5" customFormat="1" ht="15">
      <c r="A603" s="16">
        <v>2016</v>
      </c>
      <c r="B603">
        <v>1</v>
      </c>
      <c r="C603" s="5" t="s">
        <v>17</v>
      </c>
      <c r="D603" s="143" t="s">
        <v>515</v>
      </c>
      <c r="E603" s="62">
        <v>231.8106651479375</v>
      </c>
      <c r="F603" s="5" t="s">
        <v>7</v>
      </c>
      <c r="G603" s="5" t="s">
        <v>20</v>
      </c>
    </row>
    <row r="604" spans="1:7" s="5" customFormat="1" ht="15">
      <c r="A604" s="16">
        <v>2016</v>
      </c>
      <c r="B604">
        <v>2</v>
      </c>
      <c r="C604" s="5" t="s">
        <v>28</v>
      </c>
      <c r="D604" s="143" t="s">
        <v>518</v>
      </c>
      <c r="E604" s="62">
        <v>223.44056681165421</v>
      </c>
      <c r="F604" s="5" t="s">
        <v>5</v>
      </c>
      <c r="G604" s="5" t="s">
        <v>31</v>
      </c>
    </row>
    <row r="605" spans="1:7" s="5" customFormat="1" ht="15">
      <c r="A605" s="16">
        <v>2016</v>
      </c>
      <c r="B605">
        <v>3</v>
      </c>
      <c r="C605" s="5" t="s">
        <v>21</v>
      </c>
      <c r="D605" s="143" t="s">
        <v>517</v>
      </c>
      <c r="E605" s="62">
        <v>217.23560529900001</v>
      </c>
      <c r="F605" s="5" t="s">
        <v>7</v>
      </c>
      <c r="G605" s="5" t="s">
        <v>20</v>
      </c>
    </row>
    <row r="606" spans="1:7" s="5" customFormat="1" ht="15">
      <c r="A606" s="16">
        <v>2016</v>
      </c>
      <c r="B606">
        <v>4</v>
      </c>
      <c r="C606" s="5" t="s">
        <v>68</v>
      </c>
      <c r="D606" s="143" t="s">
        <v>529</v>
      </c>
      <c r="E606" s="62">
        <v>217.02380232014241</v>
      </c>
      <c r="F606" s="5" t="s">
        <v>5</v>
      </c>
      <c r="G606" s="5" t="s">
        <v>71</v>
      </c>
    </row>
    <row r="607" spans="1:7" s="5" customFormat="1" ht="15">
      <c r="A607" s="16">
        <v>2016</v>
      </c>
      <c r="B607">
        <v>5</v>
      </c>
      <c r="C607" s="5" t="s">
        <v>805</v>
      </c>
      <c r="D607" s="143" t="s">
        <v>527</v>
      </c>
      <c r="E607" s="62">
        <v>201.29270317695261</v>
      </c>
      <c r="F607" s="5" t="s">
        <v>5</v>
      </c>
      <c r="G607" s="5" t="s">
        <v>64</v>
      </c>
    </row>
    <row r="608" spans="1:7" s="5" customFormat="1" ht="15">
      <c r="A608" s="16">
        <v>2016</v>
      </c>
      <c r="B608">
        <v>6</v>
      </c>
      <c r="C608" s="5" t="s">
        <v>38</v>
      </c>
      <c r="D608" s="143" t="s">
        <v>522</v>
      </c>
      <c r="E608" s="62">
        <v>192.6008371497214</v>
      </c>
      <c r="F608" s="5" t="s">
        <v>5</v>
      </c>
      <c r="G608" s="5" t="s">
        <v>31</v>
      </c>
    </row>
    <row r="609" spans="1:7" s="5" customFormat="1" ht="15">
      <c r="A609" s="16">
        <v>2016</v>
      </c>
      <c r="B609">
        <v>7</v>
      </c>
      <c r="C609" s="5" t="s">
        <v>58</v>
      </c>
      <c r="D609" s="143" t="s">
        <v>523</v>
      </c>
      <c r="E609" s="62">
        <v>144.0117166328063</v>
      </c>
      <c r="F609" s="5" t="s">
        <v>5</v>
      </c>
      <c r="G609" s="5" t="s">
        <v>31</v>
      </c>
    </row>
    <row r="610" spans="1:7" s="5" customFormat="1" ht="15">
      <c r="A610" s="16">
        <v>2016</v>
      </c>
      <c r="B610">
        <v>8</v>
      </c>
      <c r="C610" s="5" t="s">
        <v>65</v>
      </c>
      <c r="D610" s="143" t="s">
        <v>528</v>
      </c>
      <c r="E610" s="62">
        <v>141.61001613465109</v>
      </c>
      <c r="F610" s="5" t="s">
        <v>5</v>
      </c>
      <c r="G610" s="5" t="s">
        <v>31</v>
      </c>
    </row>
    <row r="611" spans="1:7" s="5" customFormat="1" ht="15">
      <c r="A611" s="16">
        <v>2016</v>
      </c>
      <c r="B611">
        <v>9</v>
      </c>
      <c r="C611" s="5" t="s">
        <v>112</v>
      </c>
      <c r="D611" s="143" t="s">
        <v>536</v>
      </c>
      <c r="E611" s="62">
        <v>92.617656645572012</v>
      </c>
      <c r="F611" s="5" t="s">
        <v>5</v>
      </c>
      <c r="G611" s="5" t="s">
        <v>64</v>
      </c>
    </row>
    <row r="612" spans="1:7" s="5" customFormat="1" ht="15">
      <c r="A612" s="16">
        <v>2016</v>
      </c>
      <c r="B612">
        <v>10</v>
      </c>
      <c r="C612" s="5" t="s">
        <v>45</v>
      </c>
      <c r="D612" s="143" t="s">
        <v>524</v>
      </c>
      <c r="E612" s="62">
        <v>92.588188796021498</v>
      </c>
      <c r="F612" s="5" t="s">
        <v>6</v>
      </c>
      <c r="G612" s="5" t="s">
        <v>48</v>
      </c>
    </row>
    <row r="613" spans="1:7" s="5" customFormat="1" ht="15">
      <c r="A613" s="16">
        <v>2016</v>
      </c>
      <c r="B613">
        <v>11</v>
      </c>
      <c r="C613" s="5" t="s">
        <v>75</v>
      </c>
      <c r="D613" s="143" t="s">
        <v>531</v>
      </c>
      <c r="E613" s="62">
        <v>91.695861002573167</v>
      </c>
      <c r="F613" s="5" t="s">
        <v>5</v>
      </c>
      <c r="G613" s="5" t="s">
        <v>48</v>
      </c>
    </row>
    <row r="614" spans="1:7" s="5" customFormat="1" ht="15">
      <c r="A614" s="16">
        <v>2016</v>
      </c>
      <c r="B614">
        <v>12</v>
      </c>
      <c r="C614" s="5" t="s">
        <v>35</v>
      </c>
      <c r="D614" s="143" t="s">
        <v>520</v>
      </c>
      <c r="E614" s="62">
        <v>63.100409016045667</v>
      </c>
      <c r="F614" s="5" t="s">
        <v>6</v>
      </c>
      <c r="G614" s="5" t="s">
        <v>31</v>
      </c>
    </row>
    <row r="615" spans="1:7" s="5" customFormat="1" ht="15">
      <c r="A615" s="16">
        <v>2016</v>
      </c>
      <c r="B615">
        <v>13</v>
      </c>
      <c r="C615" s="5" t="s">
        <v>24</v>
      </c>
      <c r="D615" s="143" t="s">
        <v>516</v>
      </c>
      <c r="E615" s="62">
        <v>60.510090077843437</v>
      </c>
      <c r="F615" s="5" t="s">
        <v>5</v>
      </c>
      <c r="G615" s="5" t="s">
        <v>27</v>
      </c>
    </row>
    <row r="616" spans="1:7" s="5" customFormat="1" ht="15">
      <c r="A616" s="16">
        <v>2016</v>
      </c>
      <c r="B616">
        <v>14</v>
      </c>
      <c r="C616" s="5" t="s">
        <v>164</v>
      </c>
      <c r="D616" s="143" t="s">
        <v>562</v>
      </c>
      <c r="E616" s="62">
        <v>57.975213050232789</v>
      </c>
      <c r="F616" s="5" t="s">
        <v>6</v>
      </c>
      <c r="G616" s="5" t="s">
        <v>31</v>
      </c>
    </row>
    <row r="617" spans="1:7" s="5" customFormat="1" ht="15">
      <c r="A617" s="16">
        <v>2016</v>
      </c>
      <c r="B617">
        <v>15</v>
      </c>
      <c r="C617" s="5" t="s">
        <v>121</v>
      </c>
      <c r="D617" s="143" t="s">
        <v>555</v>
      </c>
      <c r="E617" s="62">
        <v>57.035584899000007</v>
      </c>
      <c r="F617" s="5" t="s">
        <v>7</v>
      </c>
      <c r="G617" s="5" t="s">
        <v>20</v>
      </c>
    </row>
    <row r="618" spans="1:7" s="5" customFormat="1" ht="15">
      <c r="A618" s="16">
        <v>2016</v>
      </c>
      <c r="B618">
        <v>16</v>
      </c>
      <c r="C618" s="5" t="s">
        <v>811</v>
      </c>
      <c r="D618" s="143" t="s">
        <v>564</v>
      </c>
      <c r="E618" s="62">
        <v>55.84314250187613</v>
      </c>
      <c r="F618" s="5" t="s">
        <v>5</v>
      </c>
      <c r="G618" s="5" t="s">
        <v>64</v>
      </c>
    </row>
    <row r="619" spans="1:7" s="5" customFormat="1" ht="15">
      <c r="A619" s="16">
        <v>2016</v>
      </c>
      <c r="B619">
        <v>17</v>
      </c>
      <c r="C619" s="5" t="s">
        <v>209</v>
      </c>
      <c r="D619" s="143" t="s">
        <v>574</v>
      </c>
      <c r="E619" s="62">
        <v>50.516407313769633</v>
      </c>
      <c r="F619" s="5" t="s">
        <v>5</v>
      </c>
      <c r="G619" s="5" t="s">
        <v>31</v>
      </c>
    </row>
    <row r="620" spans="1:7" s="5" customFormat="1" ht="15">
      <c r="A620" s="16">
        <v>2016</v>
      </c>
      <c r="B620">
        <v>18</v>
      </c>
      <c r="C620" s="5" t="s">
        <v>688</v>
      </c>
      <c r="D620" s="143" t="s">
        <v>1085</v>
      </c>
      <c r="E620" s="62">
        <v>46.092826848383041</v>
      </c>
      <c r="F620" s="5" t="s">
        <v>6</v>
      </c>
      <c r="G620" s="5" t="s">
        <v>31</v>
      </c>
    </row>
    <row r="621" spans="1:7" s="5" customFormat="1" ht="15">
      <c r="A621" s="16">
        <v>2016</v>
      </c>
      <c r="B621">
        <v>19</v>
      </c>
      <c r="C621" s="5" t="s">
        <v>807</v>
      </c>
      <c r="D621" s="143" t="s">
        <v>543</v>
      </c>
      <c r="E621" s="62">
        <v>44.862326391840128</v>
      </c>
      <c r="F621" s="5" t="s">
        <v>5</v>
      </c>
      <c r="G621" s="5" t="s">
        <v>127</v>
      </c>
    </row>
    <row r="622" spans="1:7" s="5" customFormat="1" ht="15">
      <c r="A622" s="16">
        <v>2016</v>
      </c>
      <c r="B622">
        <v>20</v>
      </c>
      <c r="C622" s="5" t="s">
        <v>140</v>
      </c>
      <c r="D622" s="143" t="s">
        <v>545</v>
      </c>
      <c r="E622" s="62">
        <v>44.328198812330982</v>
      </c>
      <c r="F622" s="5" t="s">
        <v>6</v>
      </c>
      <c r="G622" s="5" t="s">
        <v>31</v>
      </c>
    </row>
    <row r="623" spans="1:7" s="5" customFormat="1" ht="15">
      <c r="A623" s="16">
        <v>2016</v>
      </c>
      <c r="B623">
        <v>21</v>
      </c>
      <c r="C623" s="5" t="s">
        <v>131</v>
      </c>
      <c r="D623" s="143" t="s">
        <v>539</v>
      </c>
      <c r="E623" s="62">
        <v>43.778848666073543</v>
      </c>
      <c r="F623" s="5" t="s">
        <v>5</v>
      </c>
      <c r="G623" s="5" t="s">
        <v>31</v>
      </c>
    </row>
    <row r="624" spans="1:7" s="5" customFormat="1" ht="15">
      <c r="A624" s="16">
        <v>2016</v>
      </c>
      <c r="B624">
        <v>22</v>
      </c>
      <c r="C624" s="5" t="s">
        <v>300</v>
      </c>
      <c r="D624" s="143" t="s">
        <v>610</v>
      </c>
      <c r="E624" s="62">
        <v>41.636289401183703</v>
      </c>
      <c r="F624" s="5" t="s">
        <v>5</v>
      </c>
      <c r="G624" s="5" t="s">
        <v>303</v>
      </c>
    </row>
    <row r="625" spans="1:7" s="5" customFormat="1" ht="15">
      <c r="A625" s="16">
        <v>2016</v>
      </c>
      <c r="B625">
        <v>23</v>
      </c>
      <c r="C625" s="5" t="s">
        <v>273</v>
      </c>
      <c r="D625" s="143" t="s">
        <v>596</v>
      </c>
      <c r="E625" s="62">
        <v>40.926444042211678</v>
      </c>
      <c r="F625" s="5" t="s">
        <v>5</v>
      </c>
      <c r="G625" s="5" t="s">
        <v>31</v>
      </c>
    </row>
    <row r="626" spans="1:7" s="5" customFormat="1" ht="15">
      <c r="A626" s="16">
        <v>2016</v>
      </c>
      <c r="B626">
        <v>24</v>
      </c>
      <c r="C626" s="5" t="s">
        <v>124</v>
      </c>
      <c r="D626" s="143" t="s">
        <v>533</v>
      </c>
      <c r="E626" s="62">
        <v>40.149920715006481</v>
      </c>
      <c r="F626" s="5" t="s">
        <v>5</v>
      </c>
      <c r="G626" s="5" t="s">
        <v>127</v>
      </c>
    </row>
    <row r="627" spans="1:7" s="5" customFormat="1" ht="15">
      <c r="A627" s="16">
        <v>2016</v>
      </c>
      <c r="B627">
        <v>25</v>
      </c>
      <c r="C627" s="5" t="s">
        <v>319</v>
      </c>
      <c r="D627" s="143" t="s">
        <v>590</v>
      </c>
      <c r="E627" s="62">
        <v>38.316275046850222</v>
      </c>
      <c r="F627" s="5" t="s">
        <v>5</v>
      </c>
      <c r="G627" s="5" t="s">
        <v>322</v>
      </c>
    </row>
    <row r="628" spans="1:7" s="5" customFormat="1" ht="15">
      <c r="A628" s="16">
        <v>2016</v>
      </c>
      <c r="B628">
        <v>26</v>
      </c>
      <c r="C628" s="5" t="s">
        <v>316</v>
      </c>
      <c r="D628" s="143" t="s">
        <v>551</v>
      </c>
      <c r="E628" s="62">
        <v>37.359983313241273</v>
      </c>
      <c r="F628" s="5" t="s">
        <v>5</v>
      </c>
      <c r="G628" s="5" t="s">
        <v>71</v>
      </c>
    </row>
    <row r="629" spans="1:7" s="5" customFormat="1" ht="15">
      <c r="A629" s="16">
        <v>2016</v>
      </c>
      <c r="B629">
        <v>27</v>
      </c>
      <c r="C629" s="5" t="s">
        <v>225</v>
      </c>
      <c r="D629" s="143" t="s">
        <v>578</v>
      </c>
      <c r="E629" s="62">
        <v>37.271087999142289</v>
      </c>
      <c r="F629" s="5" t="s">
        <v>5</v>
      </c>
      <c r="G629" s="5" t="s">
        <v>44</v>
      </c>
    </row>
    <row r="630" spans="1:7" s="5" customFormat="1" ht="15">
      <c r="A630" s="16">
        <v>2016</v>
      </c>
      <c r="B630">
        <v>28</v>
      </c>
      <c r="C630" s="5" t="s">
        <v>870</v>
      </c>
      <c r="D630" s="143" t="s">
        <v>1103</v>
      </c>
      <c r="E630" s="62">
        <v>36.199969899863802</v>
      </c>
      <c r="F630" s="5" t="s">
        <v>5</v>
      </c>
      <c r="G630" s="5" t="s">
        <v>44</v>
      </c>
    </row>
    <row r="631" spans="1:7" s="5" customFormat="1" ht="15">
      <c r="A631" s="16">
        <v>2016</v>
      </c>
      <c r="B631">
        <v>29</v>
      </c>
      <c r="C631" s="5" t="s">
        <v>72</v>
      </c>
      <c r="D631" s="143" t="s">
        <v>532</v>
      </c>
      <c r="E631" s="62">
        <v>36.137634480000003</v>
      </c>
      <c r="F631" s="5" t="s">
        <v>7</v>
      </c>
      <c r="G631" s="5" t="s">
        <v>20</v>
      </c>
    </row>
    <row r="632" spans="1:7" s="5" customFormat="1" ht="15">
      <c r="A632" s="16">
        <v>2016</v>
      </c>
      <c r="B632">
        <v>30</v>
      </c>
      <c r="C632" s="5" t="s">
        <v>228</v>
      </c>
      <c r="D632" s="143" t="s">
        <v>580</v>
      </c>
      <c r="E632" s="62">
        <v>34.847079856011241</v>
      </c>
      <c r="F632" s="5" t="s">
        <v>6</v>
      </c>
      <c r="G632" s="5" t="s">
        <v>48</v>
      </c>
    </row>
    <row r="633" spans="1:7" s="5" customFormat="1" ht="15">
      <c r="A633" s="16">
        <v>2016</v>
      </c>
      <c r="B633">
        <v>31</v>
      </c>
      <c r="C633" s="5" t="s">
        <v>808</v>
      </c>
      <c r="D633" s="143" t="s">
        <v>1073</v>
      </c>
      <c r="E633" s="62">
        <v>31.807943086449189</v>
      </c>
      <c r="F633" s="5" t="s">
        <v>6</v>
      </c>
      <c r="G633" s="5" t="s">
        <v>221</v>
      </c>
    </row>
    <row r="634" spans="1:7" s="5" customFormat="1" ht="15">
      <c r="A634" s="16">
        <v>2016</v>
      </c>
      <c r="B634">
        <v>32</v>
      </c>
      <c r="C634" s="5" t="s">
        <v>888</v>
      </c>
      <c r="D634" s="143" t="s">
        <v>1121</v>
      </c>
      <c r="E634" s="62">
        <v>30.815577034561048</v>
      </c>
      <c r="F634" s="5" t="s">
        <v>5</v>
      </c>
      <c r="G634" s="5" t="s">
        <v>322</v>
      </c>
    </row>
    <row r="635" spans="1:7" s="5" customFormat="1" ht="15">
      <c r="A635" s="16">
        <v>2016</v>
      </c>
      <c r="B635">
        <v>33</v>
      </c>
      <c r="C635" s="5" t="s">
        <v>662</v>
      </c>
      <c r="D635" s="143" t="s">
        <v>1099</v>
      </c>
      <c r="E635" s="62">
        <v>29.031751388631001</v>
      </c>
      <c r="F635" s="5" t="s">
        <v>5</v>
      </c>
      <c r="G635" s="5" t="s">
        <v>221</v>
      </c>
    </row>
    <row r="636" spans="1:7" s="5" customFormat="1" ht="15">
      <c r="A636" s="16">
        <v>2016</v>
      </c>
      <c r="B636">
        <v>34</v>
      </c>
      <c r="C636" s="5" t="s">
        <v>99</v>
      </c>
      <c r="D636" s="143" t="s">
        <v>540</v>
      </c>
      <c r="E636" s="62">
        <v>28.312317475</v>
      </c>
      <c r="F636" s="5" t="s">
        <v>7</v>
      </c>
      <c r="G636" s="5" t="s">
        <v>20</v>
      </c>
    </row>
    <row r="637" spans="1:7" s="5" customFormat="1" ht="15">
      <c r="A637" s="16">
        <v>2016</v>
      </c>
      <c r="B637">
        <v>35</v>
      </c>
      <c r="C637" s="5" t="s">
        <v>869</v>
      </c>
      <c r="D637" s="143" t="s">
        <v>1102</v>
      </c>
      <c r="E637" s="62">
        <v>27.88314342185215</v>
      </c>
      <c r="F637" s="5" t="s">
        <v>5</v>
      </c>
      <c r="G637" s="5" t="s">
        <v>71</v>
      </c>
    </row>
    <row r="638" spans="1:7" s="5" customFormat="1" ht="15">
      <c r="A638" s="16">
        <v>2016</v>
      </c>
      <c r="B638">
        <v>36</v>
      </c>
      <c r="C638" s="5" t="s">
        <v>200</v>
      </c>
      <c r="D638" s="143" t="s">
        <v>560</v>
      </c>
      <c r="E638" s="62">
        <v>27.407565195071289</v>
      </c>
      <c r="F638" s="5" t="s">
        <v>6</v>
      </c>
      <c r="G638" s="5" t="s">
        <v>48</v>
      </c>
    </row>
    <row r="639" spans="1:7" s="5" customFormat="1" ht="15">
      <c r="A639" s="16">
        <v>2016</v>
      </c>
      <c r="B639">
        <v>37</v>
      </c>
      <c r="C639" s="5" t="s">
        <v>881</v>
      </c>
      <c r="D639" s="143" t="s">
        <v>1114</v>
      </c>
      <c r="E639" s="62">
        <v>27.264595757151788</v>
      </c>
      <c r="F639" s="5" t="s">
        <v>5</v>
      </c>
      <c r="G639" s="5" t="s">
        <v>176</v>
      </c>
    </row>
    <row r="640" spans="1:7" s="5" customFormat="1" ht="15">
      <c r="A640" s="16">
        <v>2016</v>
      </c>
      <c r="B640">
        <v>38</v>
      </c>
      <c r="C640" s="5" t="s">
        <v>105</v>
      </c>
      <c r="D640" s="143" t="s">
        <v>534</v>
      </c>
      <c r="E640" s="62">
        <v>26.195520440978811</v>
      </c>
      <c r="F640" s="5" t="s">
        <v>7</v>
      </c>
      <c r="G640" s="5" t="s">
        <v>44</v>
      </c>
    </row>
    <row r="641" spans="1:7" s="5" customFormat="1" ht="15">
      <c r="A641" s="16">
        <v>2016</v>
      </c>
      <c r="B641">
        <v>39</v>
      </c>
      <c r="C641" s="5" t="s">
        <v>680</v>
      </c>
      <c r="D641" s="143" t="s">
        <v>1090</v>
      </c>
      <c r="E641" s="62">
        <v>25.565426595809519</v>
      </c>
      <c r="F641" s="5" t="s">
        <v>5</v>
      </c>
      <c r="G641" s="5" t="s">
        <v>31</v>
      </c>
    </row>
    <row r="642" spans="1:7" s="5" customFormat="1" ht="15">
      <c r="A642" s="16">
        <v>2016</v>
      </c>
      <c r="B642">
        <v>40</v>
      </c>
      <c r="C642" s="5" t="s">
        <v>879</v>
      </c>
      <c r="D642" s="143" t="s">
        <v>1112</v>
      </c>
      <c r="E642" s="62">
        <v>24.220073284398161</v>
      </c>
      <c r="F642" s="5" t="s">
        <v>6</v>
      </c>
      <c r="G642" s="5" t="s">
        <v>48</v>
      </c>
    </row>
    <row r="643" spans="1:7" s="5" customFormat="1" ht="15">
      <c r="A643" s="16">
        <v>2016</v>
      </c>
      <c r="B643">
        <v>41</v>
      </c>
      <c r="C643" s="5" t="s">
        <v>871</v>
      </c>
      <c r="D643" s="143" t="s">
        <v>1104</v>
      </c>
      <c r="E643" s="62">
        <v>23.097546612015009</v>
      </c>
      <c r="F643" s="5" t="s">
        <v>5</v>
      </c>
      <c r="G643" s="5" t="s">
        <v>48</v>
      </c>
    </row>
    <row r="644" spans="1:7" s="5" customFormat="1" ht="15">
      <c r="A644" s="16">
        <v>2016</v>
      </c>
      <c r="B644">
        <v>42</v>
      </c>
      <c r="C644" s="5" t="s">
        <v>134</v>
      </c>
      <c r="D644" s="143" t="s">
        <v>559</v>
      </c>
      <c r="E644" s="62">
        <v>22.524253053279509</v>
      </c>
      <c r="F644" s="5" t="s">
        <v>6</v>
      </c>
      <c r="G644" s="5" t="s">
        <v>31</v>
      </c>
    </row>
    <row r="645" spans="1:7" s="5" customFormat="1" ht="15">
      <c r="A645" s="16">
        <v>2016</v>
      </c>
      <c r="B645">
        <v>43</v>
      </c>
      <c r="C645" s="5" t="s">
        <v>889</v>
      </c>
      <c r="D645" s="143" t="s">
        <v>1122</v>
      </c>
      <c r="E645" s="62">
        <v>22.504590771068301</v>
      </c>
      <c r="F645" s="5" t="s">
        <v>5</v>
      </c>
      <c r="G645" s="5" t="s">
        <v>322</v>
      </c>
    </row>
    <row r="646" spans="1:7" s="5" customFormat="1" ht="15">
      <c r="A646" s="16">
        <v>2016</v>
      </c>
      <c r="B646">
        <v>44</v>
      </c>
      <c r="C646" s="5" t="s">
        <v>1058</v>
      </c>
      <c r="D646" s="143" t="s">
        <v>1106</v>
      </c>
      <c r="E646" s="62">
        <v>22.086990812789391</v>
      </c>
      <c r="F646" s="5" t="s">
        <v>7</v>
      </c>
      <c r="G646" s="5" t="s">
        <v>27</v>
      </c>
    </row>
    <row r="647" spans="1:7" s="5" customFormat="1" ht="15">
      <c r="A647" s="16">
        <v>2016</v>
      </c>
      <c r="B647">
        <v>45</v>
      </c>
      <c r="C647" s="5" t="s">
        <v>893</v>
      </c>
      <c r="D647" s="143" t="s">
        <v>1127</v>
      </c>
      <c r="E647" s="62">
        <v>21.39500572085916</v>
      </c>
      <c r="F647" s="5" t="s">
        <v>6</v>
      </c>
      <c r="G647" s="5" t="s">
        <v>31</v>
      </c>
    </row>
    <row r="648" spans="1:7" s="5" customFormat="1" ht="15">
      <c r="A648" s="16">
        <v>2016</v>
      </c>
      <c r="B648">
        <v>46</v>
      </c>
      <c r="C648" s="5" t="s">
        <v>188</v>
      </c>
      <c r="D648" s="143" t="s">
        <v>585</v>
      </c>
      <c r="E648" s="62">
        <v>21.350337929416181</v>
      </c>
      <c r="F648" s="5" t="s">
        <v>6</v>
      </c>
      <c r="G648" s="5" t="s">
        <v>44</v>
      </c>
    </row>
    <row r="649" spans="1:7" s="5" customFormat="1" ht="15">
      <c r="A649" s="16">
        <v>2016</v>
      </c>
      <c r="B649">
        <v>47</v>
      </c>
      <c r="C649" s="5" t="s">
        <v>84</v>
      </c>
      <c r="D649" s="143" t="s">
        <v>535</v>
      </c>
      <c r="E649" s="62">
        <v>20.946439517348999</v>
      </c>
      <c r="F649" s="5" t="s">
        <v>6</v>
      </c>
      <c r="G649" s="5" t="s">
        <v>44</v>
      </c>
    </row>
    <row r="650" spans="1:7" s="5" customFormat="1" ht="15">
      <c r="A650" s="16">
        <v>2016</v>
      </c>
      <c r="B650">
        <v>48</v>
      </c>
      <c r="C650" s="5" t="s">
        <v>878</v>
      </c>
      <c r="D650" s="143" t="s">
        <v>1111</v>
      </c>
      <c r="E650" s="62">
        <v>20.433724953149781</v>
      </c>
      <c r="F650" s="5" t="s">
        <v>6</v>
      </c>
      <c r="G650" s="5" t="s">
        <v>48</v>
      </c>
    </row>
    <row r="651" spans="1:7" s="5" customFormat="1" ht="15">
      <c r="A651" s="16">
        <v>2016</v>
      </c>
      <c r="B651">
        <v>49</v>
      </c>
      <c r="C651" s="5" t="s">
        <v>885</v>
      </c>
      <c r="D651" s="143" t="s">
        <v>1118</v>
      </c>
      <c r="E651" s="62">
        <v>20.15043909470953</v>
      </c>
      <c r="F651" s="5" t="s">
        <v>6</v>
      </c>
      <c r="G651" s="5" t="s">
        <v>31</v>
      </c>
    </row>
    <row r="652" spans="1:7" s="5" customFormat="1" ht="15">
      <c r="A652" s="16">
        <v>2016</v>
      </c>
      <c r="B652">
        <v>50</v>
      </c>
      <c r="C652" s="5" t="s">
        <v>49</v>
      </c>
      <c r="D652" s="143" t="s">
        <v>525</v>
      </c>
      <c r="E652" s="62">
        <v>18.867656408476289</v>
      </c>
      <c r="F652" s="5" t="s">
        <v>5</v>
      </c>
      <c r="G652" s="5" t="s">
        <v>27</v>
      </c>
    </row>
    <row r="653" spans="1:7" s="5" customFormat="1" ht="15">
      <c r="A653" s="16">
        <v>2016</v>
      </c>
      <c r="B653">
        <v>51</v>
      </c>
      <c r="C653" s="5" t="s">
        <v>895</v>
      </c>
      <c r="D653" s="143" t="s">
        <v>1129</v>
      </c>
      <c r="E653" s="62">
        <v>18.76664340751622</v>
      </c>
      <c r="F653" s="5" t="s">
        <v>5</v>
      </c>
      <c r="G653" s="5" t="s">
        <v>44</v>
      </c>
    </row>
    <row r="654" spans="1:7" s="5" customFormat="1" ht="15">
      <c r="A654" s="16">
        <v>2016</v>
      </c>
      <c r="B654">
        <v>52</v>
      </c>
      <c r="C654" s="5" t="s">
        <v>877</v>
      </c>
      <c r="D654" s="143" t="s">
        <v>1110</v>
      </c>
      <c r="E654" s="62">
        <v>18.674943017670461</v>
      </c>
      <c r="F654" s="5" t="s">
        <v>5</v>
      </c>
      <c r="G654" s="5" t="s">
        <v>221</v>
      </c>
    </row>
    <row r="655" spans="1:7" s="5" customFormat="1" ht="15">
      <c r="A655" s="16">
        <v>2016</v>
      </c>
      <c r="B655">
        <v>53</v>
      </c>
      <c r="C655" s="5" t="s">
        <v>919</v>
      </c>
      <c r="D655" s="143" t="s">
        <v>1154</v>
      </c>
      <c r="E655" s="62">
        <v>18.381144586997259</v>
      </c>
      <c r="F655" s="5" t="s">
        <v>5</v>
      </c>
      <c r="G655" s="5" t="s">
        <v>48</v>
      </c>
    </row>
    <row r="656" spans="1:7" s="5" customFormat="1" ht="15">
      <c r="A656" s="16">
        <v>2016</v>
      </c>
      <c r="B656">
        <v>54</v>
      </c>
      <c r="C656" s="5" t="s">
        <v>899</v>
      </c>
      <c r="D656" s="143" t="s">
        <v>1133</v>
      </c>
      <c r="E656" s="62">
        <v>18.070316525515349</v>
      </c>
      <c r="F656" s="5" t="s">
        <v>5</v>
      </c>
      <c r="G656" s="5" t="s">
        <v>48</v>
      </c>
    </row>
    <row r="657" spans="1:7" s="5" customFormat="1" ht="15">
      <c r="A657" s="16">
        <v>2016</v>
      </c>
      <c r="B657">
        <v>55</v>
      </c>
      <c r="C657" s="5" t="s">
        <v>901</v>
      </c>
      <c r="D657" s="143" t="s">
        <v>1135</v>
      </c>
      <c r="E657" s="62">
        <v>17.937097139141869</v>
      </c>
      <c r="F657" s="5" t="s">
        <v>6</v>
      </c>
      <c r="G657" s="5" t="s">
        <v>48</v>
      </c>
    </row>
    <row r="658" spans="1:7" s="5" customFormat="1" ht="15">
      <c r="A658" s="16">
        <v>2016</v>
      </c>
      <c r="B658">
        <v>56</v>
      </c>
      <c r="C658" s="5" t="s">
        <v>887</v>
      </c>
      <c r="D658" s="143" t="s">
        <v>1120</v>
      </c>
      <c r="E658" s="62">
        <v>17.908493708559401</v>
      </c>
      <c r="F658" s="5" t="s">
        <v>5</v>
      </c>
      <c r="G658" s="5" t="s">
        <v>48</v>
      </c>
    </row>
    <row r="659" spans="1:7" s="5" customFormat="1" ht="15">
      <c r="A659" s="16">
        <v>2016</v>
      </c>
      <c r="B659">
        <v>57</v>
      </c>
      <c r="C659" s="5" t="s">
        <v>81</v>
      </c>
      <c r="D659" s="143" t="s">
        <v>530</v>
      </c>
      <c r="E659" s="62">
        <v>17.804772695531209</v>
      </c>
      <c r="F659" s="5" t="s">
        <v>7</v>
      </c>
      <c r="G659" s="5" t="s">
        <v>44</v>
      </c>
    </row>
    <row r="660" spans="1:7" s="5" customFormat="1" ht="15">
      <c r="A660" s="16">
        <v>2016</v>
      </c>
      <c r="B660">
        <v>58</v>
      </c>
      <c r="C660" s="5" t="s">
        <v>874</v>
      </c>
      <c r="D660" s="143" t="s">
        <v>1107</v>
      </c>
      <c r="E660" s="62">
        <v>17.29608007513459</v>
      </c>
      <c r="F660" s="5" t="s">
        <v>6</v>
      </c>
      <c r="G660" s="5" t="s">
        <v>48</v>
      </c>
    </row>
    <row r="661" spans="1:7" s="5" customFormat="1" ht="15">
      <c r="A661" s="16">
        <v>2016</v>
      </c>
      <c r="B661">
        <v>59</v>
      </c>
      <c r="C661" s="5" t="s">
        <v>886</v>
      </c>
      <c r="D661" s="143" t="s">
        <v>1119</v>
      </c>
      <c r="E661" s="62">
        <v>17.103822143289609</v>
      </c>
      <c r="F661" s="5" t="s">
        <v>5</v>
      </c>
      <c r="G661" s="5" t="s">
        <v>322</v>
      </c>
    </row>
    <row r="662" spans="1:7" s="5" customFormat="1" ht="15">
      <c r="A662" s="16">
        <v>2016</v>
      </c>
      <c r="B662">
        <v>60</v>
      </c>
      <c r="C662" s="5" t="s">
        <v>898</v>
      </c>
      <c r="D662" s="143" t="s">
        <v>1132</v>
      </c>
      <c r="E662" s="62">
        <v>16.836335344696529</v>
      </c>
      <c r="F662" s="5" t="s">
        <v>5</v>
      </c>
      <c r="G662" s="5" t="s">
        <v>44</v>
      </c>
    </row>
    <row r="663" spans="1:7" s="5" customFormat="1" ht="15">
      <c r="A663" s="16">
        <v>2016</v>
      </c>
      <c r="B663">
        <v>61</v>
      </c>
      <c r="C663" s="5" t="s">
        <v>669</v>
      </c>
      <c r="D663" s="143" t="s">
        <v>609</v>
      </c>
      <c r="E663" s="62">
        <v>16.739186257653479</v>
      </c>
      <c r="F663" s="5" t="s">
        <v>5</v>
      </c>
      <c r="G663" s="5" t="s">
        <v>48</v>
      </c>
    </row>
    <row r="664" spans="1:7" s="5" customFormat="1" ht="15">
      <c r="A664" s="16">
        <v>2016</v>
      </c>
      <c r="B664">
        <v>62</v>
      </c>
      <c r="C664" s="5" t="s">
        <v>897</v>
      </c>
      <c r="D664" s="143" t="s">
        <v>1131</v>
      </c>
      <c r="E664" s="62">
        <v>16.71305441680121</v>
      </c>
      <c r="F664" s="5" t="s">
        <v>5</v>
      </c>
      <c r="G664" s="5" t="s">
        <v>31</v>
      </c>
    </row>
    <row r="665" spans="1:7" s="5" customFormat="1" ht="15">
      <c r="A665" s="16">
        <v>2016</v>
      </c>
      <c r="B665">
        <v>63</v>
      </c>
      <c r="C665" s="5" t="s">
        <v>918</v>
      </c>
      <c r="D665" s="143" t="s">
        <v>1153</v>
      </c>
      <c r="E665" s="62">
        <v>16.528657164334732</v>
      </c>
      <c r="F665" s="5" t="s">
        <v>7</v>
      </c>
      <c r="G665" s="5" t="s">
        <v>111</v>
      </c>
    </row>
    <row r="666" spans="1:7" s="5" customFormat="1" ht="15">
      <c r="A666" s="16">
        <v>2016</v>
      </c>
      <c r="B666">
        <v>64</v>
      </c>
      <c r="C666" s="5" t="s">
        <v>920</v>
      </c>
      <c r="D666" s="143" t="s">
        <v>1155</v>
      </c>
      <c r="E666" s="62">
        <v>16.026099682860028</v>
      </c>
      <c r="F666" s="5" t="s">
        <v>6</v>
      </c>
      <c r="G666" s="5" t="s">
        <v>31</v>
      </c>
    </row>
    <row r="667" spans="1:7" s="5" customFormat="1" ht="15">
      <c r="A667" s="16">
        <v>2016</v>
      </c>
      <c r="B667">
        <v>65</v>
      </c>
      <c r="C667" s="5" t="s">
        <v>691</v>
      </c>
      <c r="D667" s="143" t="s">
        <v>1143</v>
      </c>
      <c r="E667" s="62">
        <v>15.84142075825285</v>
      </c>
      <c r="F667" s="5" t="s">
        <v>5</v>
      </c>
      <c r="G667" s="5" t="s">
        <v>127</v>
      </c>
    </row>
    <row r="668" spans="1:7" s="5" customFormat="1" ht="15">
      <c r="A668" s="16">
        <v>2016</v>
      </c>
      <c r="B668">
        <v>66</v>
      </c>
      <c r="C668" s="5" t="s">
        <v>434</v>
      </c>
      <c r="D668" s="143" t="s">
        <v>1094</v>
      </c>
      <c r="E668" s="62">
        <v>15.606432791140261</v>
      </c>
      <c r="F668" s="5" t="s">
        <v>6</v>
      </c>
      <c r="G668" s="5" t="s">
        <v>221</v>
      </c>
    </row>
    <row r="669" spans="1:7" s="5" customFormat="1" ht="15">
      <c r="A669" s="16">
        <v>2016</v>
      </c>
      <c r="B669">
        <v>67</v>
      </c>
      <c r="C669" s="5" t="s">
        <v>823</v>
      </c>
      <c r="D669" s="143" t="s">
        <v>1092</v>
      </c>
      <c r="E669" s="62">
        <v>15.58619089625933</v>
      </c>
      <c r="F669" s="5" t="s">
        <v>5</v>
      </c>
      <c r="G669" s="5" t="s">
        <v>221</v>
      </c>
    </row>
    <row r="670" spans="1:7" s="5" customFormat="1" ht="15">
      <c r="A670" s="16">
        <v>2016</v>
      </c>
      <c r="B670">
        <v>68</v>
      </c>
      <c r="C670" s="5" t="s">
        <v>137</v>
      </c>
      <c r="D670" s="143" t="s">
        <v>556</v>
      </c>
      <c r="E670" s="62">
        <v>15.397061433905151</v>
      </c>
      <c r="F670" s="5" t="s">
        <v>7</v>
      </c>
      <c r="G670" s="5" t="s">
        <v>111</v>
      </c>
    </row>
    <row r="671" spans="1:7" s="5" customFormat="1" ht="15">
      <c r="A671" s="16">
        <v>2016</v>
      </c>
      <c r="B671">
        <v>69</v>
      </c>
      <c r="C671" s="5" t="s">
        <v>263</v>
      </c>
      <c r="D671" s="143" t="s">
        <v>569</v>
      </c>
      <c r="E671" s="62">
        <v>15.387124391062409</v>
      </c>
      <c r="F671" s="5" t="s">
        <v>6</v>
      </c>
      <c r="G671" s="5" t="s">
        <v>27</v>
      </c>
    </row>
    <row r="672" spans="1:7" s="5" customFormat="1" ht="15">
      <c r="A672" s="16">
        <v>2016</v>
      </c>
      <c r="B672">
        <v>70</v>
      </c>
      <c r="C672" s="5" t="s">
        <v>900</v>
      </c>
      <c r="D672" s="143" t="s">
        <v>1134</v>
      </c>
      <c r="E672" s="62">
        <v>15.36686666422805</v>
      </c>
      <c r="F672" s="5" t="s">
        <v>7</v>
      </c>
      <c r="G672" s="5" t="s">
        <v>20</v>
      </c>
    </row>
    <row r="673" spans="1:7" s="5" customFormat="1" ht="15">
      <c r="A673" s="16">
        <v>2016</v>
      </c>
      <c r="B673">
        <v>71</v>
      </c>
      <c r="C673" s="5" t="s">
        <v>191</v>
      </c>
      <c r="D673" s="143" t="s">
        <v>575</v>
      </c>
      <c r="E673" s="62">
        <v>15.337084157416751</v>
      </c>
      <c r="F673" s="5" t="s">
        <v>6</v>
      </c>
      <c r="G673" s="5" t="s">
        <v>27</v>
      </c>
    </row>
    <row r="674" spans="1:7" s="5" customFormat="1" ht="15">
      <c r="A674" s="16">
        <v>2016</v>
      </c>
      <c r="B674">
        <v>72</v>
      </c>
      <c r="C674" s="5" t="s">
        <v>921</v>
      </c>
      <c r="D674" s="143" t="s">
        <v>1156</v>
      </c>
      <c r="E674" s="62">
        <v>15.278164147808861</v>
      </c>
      <c r="F674" s="5" t="s">
        <v>6</v>
      </c>
      <c r="G674" s="5" t="s">
        <v>221</v>
      </c>
    </row>
    <row r="675" spans="1:7" s="5" customFormat="1" ht="15">
      <c r="A675" s="16">
        <v>2016</v>
      </c>
      <c r="B675">
        <v>73</v>
      </c>
      <c r="C675" s="5" t="s">
        <v>883</v>
      </c>
      <c r="D675" s="143" t="s">
        <v>1116</v>
      </c>
      <c r="E675" s="62">
        <v>15.22875872</v>
      </c>
      <c r="F675" s="5" t="s">
        <v>7</v>
      </c>
      <c r="G675" s="5" t="s">
        <v>27</v>
      </c>
    </row>
    <row r="676" spans="1:7" s="5" customFormat="1" ht="15">
      <c r="A676" s="16">
        <v>2016</v>
      </c>
      <c r="B676">
        <v>74</v>
      </c>
      <c r="C676" s="5" t="s">
        <v>892</v>
      </c>
      <c r="D676" s="143" t="s">
        <v>1126</v>
      </c>
      <c r="E676" s="62">
        <v>15.173256992400169</v>
      </c>
      <c r="F676" s="5" t="s">
        <v>5</v>
      </c>
      <c r="G676" s="5" t="s">
        <v>322</v>
      </c>
    </row>
    <row r="677" spans="1:7" s="5" customFormat="1" ht="15">
      <c r="A677" s="16">
        <v>2016</v>
      </c>
      <c r="B677">
        <v>75</v>
      </c>
      <c r="C677" s="5" t="s">
        <v>696</v>
      </c>
      <c r="D677" s="143" t="s">
        <v>1124</v>
      </c>
      <c r="E677" s="62">
        <v>15.058382515842579</v>
      </c>
      <c r="F677" s="5" t="s">
        <v>5</v>
      </c>
      <c r="G677" s="5" t="s">
        <v>234</v>
      </c>
    </row>
    <row r="678" spans="1:7" s="5" customFormat="1" ht="15">
      <c r="A678" s="16">
        <v>2016</v>
      </c>
      <c r="B678">
        <v>76</v>
      </c>
      <c r="C678" s="5" t="s">
        <v>827</v>
      </c>
      <c r="D678" s="143" t="s">
        <v>1097</v>
      </c>
      <c r="E678" s="62">
        <v>14.989983750360871</v>
      </c>
      <c r="F678" s="5" t="s">
        <v>5</v>
      </c>
      <c r="G678" s="5" t="s">
        <v>48</v>
      </c>
    </row>
    <row r="679" spans="1:7" s="5" customFormat="1" ht="15">
      <c r="A679" s="16">
        <v>2016</v>
      </c>
      <c r="B679">
        <v>77</v>
      </c>
      <c r="C679" s="5" t="s">
        <v>922</v>
      </c>
      <c r="D679" s="143" t="s">
        <v>1157</v>
      </c>
      <c r="E679" s="62">
        <v>14.56442676366297</v>
      </c>
      <c r="F679" s="5" t="s">
        <v>7</v>
      </c>
      <c r="G679" s="5" t="s">
        <v>27</v>
      </c>
    </row>
    <row r="680" spans="1:7" s="5" customFormat="1" ht="15">
      <c r="A680" s="16">
        <v>2016</v>
      </c>
      <c r="B680">
        <v>78</v>
      </c>
      <c r="C680" s="5" t="s">
        <v>911</v>
      </c>
      <c r="D680" s="143" t="s">
        <v>1146</v>
      </c>
      <c r="E680" s="62">
        <v>14.395075550503099</v>
      </c>
      <c r="F680" s="5" t="s">
        <v>5</v>
      </c>
      <c r="G680" s="5" t="s">
        <v>322</v>
      </c>
    </row>
    <row r="681" spans="1:7" s="5" customFormat="1" ht="15">
      <c r="A681" s="16">
        <v>2016</v>
      </c>
      <c r="B681">
        <v>79</v>
      </c>
      <c r="C681" s="5" t="s">
        <v>279</v>
      </c>
      <c r="D681" s="143" t="s">
        <v>601</v>
      </c>
      <c r="E681" s="62">
        <v>14.34304079595084</v>
      </c>
      <c r="F681" s="5" t="s">
        <v>6</v>
      </c>
      <c r="G681" s="5" t="s">
        <v>44</v>
      </c>
    </row>
    <row r="682" spans="1:7" s="5" customFormat="1" ht="15">
      <c r="A682" s="16">
        <v>2016</v>
      </c>
      <c r="B682">
        <v>80</v>
      </c>
      <c r="C682" s="5" t="s">
        <v>908</v>
      </c>
      <c r="D682" s="143" t="s">
        <v>1142</v>
      </c>
      <c r="E682" s="62">
        <v>14.05566278660787</v>
      </c>
      <c r="F682" s="5" t="s">
        <v>5</v>
      </c>
      <c r="G682" s="5" t="s">
        <v>48</v>
      </c>
    </row>
    <row r="683" spans="1:7" s="5" customFormat="1" ht="15">
      <c r="A683" s="16">
        <v>2016</v>
      </c>
      <c r="B683">
        <v>81</v>
      </c>
      <c r="C683" s="5" t="s">
        <v>923</v>
      </c>
      <c r="D683" s="143" t="s">
        <v>1158</v>
      </c>
      <c r="E683" s="62">
        <v>14.024244977818419</v>
      </c>
      <c r="F683" s="5" t="s">
        <v>5</v>
      </c>
      <c r="G683" s="5" t="s">
        <v>127</v>
      </c>
    </row>
    <row r="684" spans="1:7" s="5" customFormat="1" ht="15">
      <c r="A684" s="16">
        <v>2016</v>
      </c>
      <c r="B684">
        <v>82</v>
      </c>
      <c r="C684" s="5" t="s">
        <v>924</v>
      </c>
      <c r="D684" s="143" t="s">
        <v>1159</v>
      </c>
      <c r="E684" s="62">
        <v>13.82826502689387</v>
      </c>
      <c r="F684" s="5" t="s">
        <v>5</v>
      </c>
      <c r="G684" s="5" t="s">
        <v>48</v>
      </c>
    </row>
    <row r="685" spans="1:7" s="5" customFormat="1" ht="15">
      <c r="A685" s="16">
        <v>2016</v>
      </c>
      <c r="B685">
        <v>83</v>
      </c>
      <c r="C685" s="5" t="s">
        <v>894</v>
      </c>
      <c r="D685" s="143" t="s">
        <v>1128</v>
      </c>
      <c r="E685" s="62">
        <v>13.78641135264524</v>
      </c>
      <c r="F685" s="5" t="s">
        <v>5</v>
      </c>
      <c r="G685" s="5" t="s">
        <v>127</v>
      </c>
    </row>
    <row r="686" spans="1:7" s="5" customFormat="1" ht="15">
      <c r="A686" s="16">
        <v>2016</v>
      </c>
      <c r="B686">
        <v>84</v>
      </c>
      <c r="C686" s="5" t="s">
        <v>294</v>
      </c>
      <c r="D686" s="143" t="s">
        <v>592</v>
      </c>
      <c r="E686" s="62">
        <v>13.314662732512611</v>
      </c>
      <c r="F686" s="5" t="s">
        <v>6</v>
      </c>
      <c r="G686" s="5" t="s">
        <v>234</v>
      </c>
    </row>
    <row r="687" spans="1:7" s="5" customFormat="1" ht="15">
      <c r="A687" s="16">
        <v>2016</v>
      </c>
      <c r="B687">
        <v>85</v>
      </c>
      <c r="C687" s="5" t="s">
        <v>909</v>
      </c>
      <c r="D687" s="143" t="s">
        <v>1144</v>
      </c>
      <c r="E687" s="62">
        <v>13.09564046716736</v>
      </c>
      <c r="F687" s="5" t="s">
        <v>5</v>
      </c>
      <c r="G687" s="5" t="s">
        <v>234</v>
      </c>
    </row>
    <row r="688" spans="1:7" s="5" customFormat="1" ht="15">
      <c r="A688" s="16">
        <v>2016</v>
      </c>
      <c r="B688">
        <v>86</v>
      </c>
      <c r="C688" s="5" t="s">
        <v>910</v>
      </c>
      <c r="D688" s="143" t="s">
        <v>1145</v>
      </c>
      <c r="E688" s="62">
        <v>12.72999028380424</v>
      </c>
      <c r="F688" s="5" t="s">
        <v>7</v>
      </c>
      <c r="G688" s="5" t="s">
        <v>111</v>
      </c>
    </row>
    <row r="689" spans="1:7" s="5" customFormat="1" ht="15">
      <c r="A689" s="16">
        <v>2016</v>
      </c>
      <c r="B689">
        <v>87</v>
      </c>
      <c r="C689" s="5" t="s">
        <v>925</v>
      </c>
      <c r="D689" s="143" t="s">
        <v>1160</v>
      </c>
      <c r="E689" s="62">
        <v>12.635096436210169</v>
      </c>
      <c r="F689" s="5" t="s">
        <v>6</v>
      </c>
      <c r="G689" s="5" t="s">
        <v>48</v>
      </c>
    </row>
    <row r="690" spans="1:7" s="5" customFormat="1" ht="15">
      <c r="A690" s="16">
        <v>2016</v>
      </c>
      <c r="B690">
        <v>88</v>
      </c>
      <c r="C690" s="5" t="s">
        <v>177</v>
      </c>
      <c r="D690" s="143" t="s">
        <v>550</v>
      </c>
      <c r="E690" s="62">
        <v>12.50397666194263</v>
      </c>
      <c r="F690" s="5" t="s">
        <v>7</v>
      </c>
      <c r="G690" s="5" t="s">
        <v>44</v>
      </c>
    </row>
    <row r="691" spans="1:7" s="5" customFormat="1" ht="15">
      <c r="A691" s="16">
        <v>2016</v>
      </c>
      <c r="B691">
        <v>89</v>
      </c>
      <c r="C691" s="5" t="s">
        <v>875</v>
      </c>
      <c r="D691" s="143" t="s">
        <v>1108</v>
      </c>
      <c r="E691" s="62">
        <v>12.482539360179491</v>
      </c>
      <c r="F691" s="5" t="s">
        <v>5</v>
      </c>
      <c r="G691" s="5" t="s">
        <v>127</v>
      </c>
    </row>
    <row r="692" spans="1:7" s="5" customFormat="1" ht="15">
      <c r="A692" s="16">
        <v>2016</v>
      </c>
      <c r="B692">
        <v>90</v>
      </c>
      <c r="C692" s="5" t="s">
        <v>907</v>
      </c>
      <c r="D692" s="143" t="s">
        <v>1141</v>
      </c>
      <c r="E692" s="62">
        <v>12.180576053939889</v>
      </c>
      <c r="F692" s="5" t="s">
        <v>7</v>
      </c>
      <c r="G692" s="5" t="s">
        <v>303</v>
      </c>
    </row>
    <row r="693" spans="1:7" s="5" customFormat="1" ht="15">
      <c r="A693" s="16">
        <v>2016</v>
      </c>
      <c r="B693">
        <v>91</v>
      </c>
      <c r="C693" s="5" t="s">
        <v>917</v>
      </c>
      <c r="D693" s="143" t="s">
        <v>1152</v>
      </c>
      <c r="E693" s="62">
        <v>12.12930874186104</v>
      </c>
      <c r="F693" s="5" t="s">
        <v>5</v>
      </c>
      <c r="G693" s="5" t="s">
        <v>176</v>
      </c>
    </row>
    <row r="694" spans="1:7" s="5" customFormat="1" ht="15">
      <c r="A694" s="16">
        <v>2016</v>
      </c>
      <c r="B694">
        <v>92</v>
      </c>
      <c r="C694" s="5" t="s">
        <v>821</v>
      </c>
      <c r="D694" s="143" t="s">
        <v>1088</v>
      </c>
      <c r="E694" s="62">
        <v>12.09150692737612</v>
      </c>
      <c r="F694" s="5" t="s">
        <v>7</v>
      </c>
      <c r="G694" s="5" t="s">
        <v>221</v>
      </c>
    </row>
    <row r="695" spans="1:7" s="5" customFormat="1" ht="15">
      <c r="A695" s="16">
        <v>2016</v>
      </c>
      <c r="B695">
        <v>93</v>
      </c>
      <c r="C695" s="5" t="s">
        <v>926</v>
      </c>
      <c r="D695" s="143" t="s">
        <v>1161</v>
      </c>
      <c r="E695" s="62">
        <v>12.026743173446739</v>
      </c>
      <c r="F695" s="5" t="s">
        <v>5</v>
      </c>
      <c r="G695" s="5" t="s">
        <v>44</v>
      </c>
    </row>
    <row r="696" spans="1:7" s="5" customFormat="1" ht="15">
      <c r="A696" s="16">
        <v>2016</v>
      </c>
      <c r="B696">
        <v>94</v>
      </c>
      <c r="C696" s="5" t="s">
        <v>890</v>
      </c>
      <c r="D696" s="143" t="s">
        <v>1123</v>
      </c>
      <c r="E696" s="62">
        <v>11.75748135978977</v>
      </c>
      <c r="F696" s="5" t="s">
        <v>5</v>
      </c>
      <c r="G696" s="5" t="s">
        <v>176</v>
      </c>
    </row>
    <row r="697" spans="1:7" s="5" customFormat="1" ht="15">
      <c r="A697" s="16">
        <v>2016</v>
      </c>
      <c r="B697">
        <v>95</v>
      </c>
      <c r="C697" s="5" t="s">
        <v>96</v>
      </c>
      <c r="D697" s="143" t="s">
        <v>541</v>
      </c>
      <c r="E697" s="62">
        <v>11.43667349445005</v>
      </c>
      <c r="F697" s="5" t="s">
        <v>7</v>
      </c>
      <c r="G697" s="5" t="s">
        <v>27</v>
      </c>
    </row>
    <row r="698" spans="1:7" s="5" customFormat="1" ht="15">
      <c r="A698" s="16">
        <v>2016</v>
      </c>
      <c r="B698">
        <v>96</v>
      </c>
      <c r="C698" s="5" t="s">
        <v>914</v>
      </c>
      <c r="D698" s="143" t="s">
        <v>1149</v>
      </c>
      <c r="E698" s="62">
        <v>11.43182766695978</v>
      </c>
      <c r="F698" s="5" t="s">
        <v>5</v>
      </c>
      <c r="G698" s="5" t="s">
        <v>111</v>
      </c>
    </row>
    <row r="699" spans="1:7" s="5" customFormat="1" ht="15">
      <c r="A699" s="16">
        <v>2016</v>
      </c>
      <c r="B699">
        <v>97</v>
      </c>
      <c r="C699" s="5" t="s">
        <v>904</v>
      </c>
      <c r="D699" s="143" t="s">
        <v>1138</v>
      </c>
      <c r="E699" s="62">
        <v>11.399776680921439</v>
      </c>
      <c r="F699" s="5" t="s">
        <v>5</v>
      </c>
      <c r="G699" s="5" t="s">
        <v>111</v>
      </c>
    </row>
    <row r="700" spans="1:7" s="5" customFormat="1" ht="15">
      <c r="A700" s="16">
        <v>2016</v>
      </c>
      <c r="B700">
        <v>98</v>
      </c>
      <c r="C700" s="5" t="s">
        <v>905</v>
      </c>
      <c r="D700" s="143" t="s">
        <v>1139</v>
      </c>
      <c r="E700" s="62">
        <v>11.15528735187549</v>
      </c>
      <c r="F700" s="5" t="s">
        <v>7</v>
      </c>
      <c r="G700" s="5" t="s">
        <v>44</v>
      </c>
    </row>
    <row r="701" spans="1:7" s="5" customFormat="1" ht="15">
      <c r="A701" s="16">
        <v>2016</v>
      </c>
      <c r="B701">
        <v>99</v>
      </c>
      <c r="C701" s="5" t="s">
        <v>927</v>
      </c>
      <c r="D701" s="143" t="s">
        <v>1162</v>
      </c>
      <c r="E701" s="62">
        <v>10.981288741530919</v>
      </c>
      <c r="F701" s="5" t="s">
        <v>6</v>
      </c>
      <c r="G701" s="5" t="s">
        <v>48</v>
      </c>
    </row>
    <row r="702" spans="1:7" s="5" customFormat="1" ht="15">
      <c r="A702" s="16">
        <v>2016</v>
      </c>
      <c r="B702">
        <v>100</v>
      </c>
      <c r="C702" s="5" t="s">
        <v>928</v>
      </c>
      <c r="D702" s="143" t="s">
        <v>1163</v>
      </c>
      <c r="E702" s="62">
        <v>10.64606409612801</v>
      </c>
      <c r="F702" s="5" t="s">
        <v>5</v>
      </c>
      <c r="G702" s="5" t="s">
        <v>127</v>
      </c>
    </row>
    <row r="703" spans="1:7" s="5" customFormat="1" ht="15">
      <c r="A703" s="16">
        <v>2017</v>
      </c>
      <c r="B703">
        <v>1</v>
      </c>
      <c r="C703" s="5" t="s">
        <v>17</v>
      </c>
      <c r="D703" s="143" t="s">
        <v>515</v>
      </c>
      <c r="E703" s="62">
        <v>493.53611657444139</v>
      </c>
      <c r="F703" s="5" t="s">
        <v>7</v>
      </c>
      <c r="G703" s="5" t="s">
        <v>20</v>
      </c>
    </row>
    <row r="704" spans="1:7" s="5" customFormat="1" ht="15">
      <c r="A704" s="16">
        <v>2017</v>
      </c>
      <c r="B704">
        <v>2</v>
      </c>
      <c r="C704" s="5" t="s">
        <v>21</v>
      </c>
      <c r="D704" s="143" t="s">
        <v>517</v>
      </c>
      <c r="E704" s="62">
        <v>436.13826710900003</v>
      </c>
      <c r="F704" s="5" t="s">
        <v>7</v>
      </c>
      <c r="G704" s="5" t="s">
        <v>20</v>
      </c>
    </row>
    <row r="705" spans="1:7" s="5" customFormat="1" ht="15">
      <c r="A705" s="16">
        <v>2017</v>
      </c>
      <c r="B705">
        <v>3</v>
      </c>
      <c r="C705" s="5" t="s">
        <v>28</v>
      </c>
      <c r="D705" s="143" t="s">
        <v>518</v>
      </c>
      <c r="E705" s="62">
        <v>325.6631047804907</v>
      </c>
      <c r="F705" s="5" t="s">
        <v>5</v>
      </c>
      <c r="G705" s="5" t="s">
        <v>31</v>
      </c>
    </row>
    <row r="706" spans="1:7" s="5" customFormat="1" ht="15">
      <c r="A706" s="16">
        <v>2017</v>
      </c>
      <c r="B706">
        <v>4</v>
      </c>
      <c r="C706" s="5" t="s">
        <v>38</v>
      </c>
      <c r="D706" s="143" t="s">
        <v>522</v>
      </c>
      <c r="E706" s="62">
        <v>232.7206745756931</v>
      </c>
      <c r="F706" s="5" t="s">
        <v>5</v>
      </c>
      <c r="G706" s="5" t="s">
        <v>31</v>
      </c>
    </row>
    <row r="707" spans="1:7" s="5" customFormat="1" ht="15">
      <c r="A707" s="16">
        <v>2017</v>
      </c>
      <c r="B707">
        <v>5</v>
      </c>
      <c r="C707" s="5" t="s">
        <v>805</v>
      </c>
      <c r="D707" s="143" t="s">
        <v>527</v>
      </c>
      <c r="E707" s="62">
        <v>215.18626132000401</v>
      </c>
      <c r="F707" s="5" t="s">
        <v>5</v>
      </c>
      <c r="G707" s="5" t="s">
        <v>64</v>
      </c>
    </row>
    <row r="708" spans="1:7" s="5" customFormat="1" ht="15">
      <c r="A708" s="16">
        <v>2017</v>
      </c>
      <c r="B708">
        <v>6</v>
      </c>
      <c r="C708" s="5" t="s">
        <v>68</v>
      </c>
      <c r="D708" s="143" t="s">
        <v>529</v>
      </c>
      <c r="E708" s="62">
        <v>207.65811210197461</v>
      </c>
      <c r="F708" s="5" t="s">
        <v>5</v>
      </c>
      <c r="G708" s="5" t="s">
        <v>71</v>
      </c>
    </row>
    <row r="709" spans="1:7" s="5" customFormat="1" ht="15">
      <c r="A709" s="16">
        <v>2017</v>
      </c>
      <c r="B709">
        <v>7</v>
      </c>
      <c r="C709" s="5" t="s">
        <v>45</v>
      </c>
      <c r="D709" s="143" t="s">
        <v>524</v>
      </c>
      <c r="E709" s="62">
        <v>193.52248374906219</v>
      </c>
      <c r="F709" s="5" t="s">
        <v>6</v>
      </c>
      <c r="G709" s="5" t="s">
        <v>48</v>
      </c>
    </row>
    <row r="710" spans="1:7" s="5" customFormat="1" ht="15">
      <c r="A710" s="16">
        <v>2017</v>
      </c>
      <c r="B710">
        <v>8</v>
      </c>
      <c r="C710" s="5" t="s">
        <v>58</v>
      </c>
      <c r="D710" s="143" t="s">
        <v>523</v>
      </c>
      <c r="E710" s="62">
        <v>186.67337605949089</v>
      </c>
      <c r="F710" s="5" t="s">
        <v>5</v>
      </c>
      <c r="G710" s="5" t="s">
        <v>31</v>
      </c>
    </row>
    <row r="711" spans="1:7" s="5" customFormat="1" ht="15">
      <c r="A711" s="16">
        <v>2017</v>
      </c>
      <c r="B711">
        <v>9</v>
      </c>
      <c r="C711" s="5" t="s">
        <v>65</v>
      </c>
      <c r="D711" s="143" t="s">
        <v>528</v>
      </c>
      <c r="E711" s="62">
        <v>169.13436543940841</v>
      </c>
      <c r="F711" s="5" t="s">
        <v>5</v>
      </c>
      <c r="G711" s="5" t="s">
        <v>31</v>
      </c>
    </row>
    <row r="712" spans="1:7" s="5" customFormat="1" ht="15">
      <c r="A712" s="16">
        <v>2017</v>
      </c>
      <c r="B712">
        <v>10</v>
      </c>
      <c r="C712" s="5" t="s">
        <v>24</v>
      </c>
      <c r="D712" s="143" t="s">
        <v>516</v>
      </c>
      <c r="E712" s="62">
        <v>134.09222299929601</v>
      </c>
      <c r="F712" s="5" t="s">
        <v>5</v>
      </c>
      <c r="G712" s="5" t="s">
        <v>27</v>
      </c>
    </row>
    <row r="713" spans="1:7" s="5" customFormat="1" ht="15">
      <c r="A713" s="16">
        <v>2017</v>
      </c>
      <c r="B713">
        <v>11</v>
      </c>
      <c r="C713" s="5" t="s">
        <v>75</v>
      </c>
      <c r="D713" s="143" t="s">
        <v>531</v>
      </c>
      <c r="E713" s="62">
        <v>120.4097264682498</v>
      </c>
      <c r="F713" s="5" t="s">
        <v>5</v>
      </c>
      <c r="G713" s="5" t="s">
        <v>48</v>
      </c>
    </row>
    <row r="714" spans="1:7" s="5" customFormat="1" ht="15">
      <c r="A714" s="16">
        <v>2017</v>
      </c>
      <c r="B714">
        <v>12</v>
      </c>
      <c r="C714" s="5" t="s">
        <v>35</v>
      </c>
      <c r="D714" s="143" t="s">
        <v>520</v>
      </c>
      <c r="E714" s="62">
        <v>109.8834917065181</v>
      </c>
      <c r="F714" s="5" t="s">
        <v>6</v>
      </c>
      <c r="G714" s="5" t="s">
        <v>31</v>
      </c>
    </row>
    <row r="715" spans="1:7" s="5" customFormat="1" ht="15">
      <c r="A715" s="16">
        <v>2017</v>
      </c>
      <c r="B715">
        <v>13</v>
      </c>
      <c r="C715" s="5" t="s">
        <v>112</v>
      </c>
      <c r="D715" s="143" t="s">
        <v>536</v>
      </c>
      <c r="E715" s="62">
        <v>108.3487640244409</v>
      </c>
      <c r="F715" s="5" t="s">
        <v>5</v>
      </c>
      <c r="G715" s="5" t="s">
        <v>64</v>
      </c>
    </row>
    <row r="716" spans="1:7" s="5" customFormat="1" ht="15">
      <c r="A716" s="16">
        <v>2017</v>
      </c>
      <c r="B716">
        <v>14</v>
      </c>
      <c r="C716" s="5" t="s">
        <v>121</v>
      </c>
      <c r="D716" s="143" t="s">
        <v>555</v>
      </c>
      <c r="E716" s="62">
        <v>81.323600039000013</v>
      </c>
      <c r="F716" s="5" t="s">
        <v>7</v>
      </c>
      <c r="G716" s="5" t="s">
        <v>20</v>
      </c>
    </row>
    <row r="717" spans="1:7" s="5" customFormat="1" ht="15">
      <c r="A717" s="16">
        <v>2017</v>
      </c>
      <c r="B717">
        <v>15</v>
      </c>
      <c r="C717" s="5" t="s">
        <v>807</v>
      </c>
      <c r="D717" s="143" t="s">
        <v>543</v>
      </c>
      <c r="E717" s="62">
        <v>67.280731940137102</v>
      </c>
      <c r="F717" s="5" t="s">
        <v>5</v>
      </c>
      <c r="G717" s="5" t="s">
        <v>127</v>
      </c>
    </row>
    <row r="718" spans="1:7" s="5" customFormat="1" ht="15">
      <c r="A718" s="16">
        <v>2017</v>
      </c>
      <c r="B718">
        <v>16</v>
      </c>
      <c r="C718" s="5" t="s">
        <v>811</v>
      </c>
      <c r="D718" s="143" t="s">
        <v>564</v>
      </c>
      <c r="E718" s="62">
        <v>64.106940715681716</v>
      </c>
      <c r="F718" s="5" t="s">
        <v>5</v>
      </c>
      <c r="G718" s="5" t="s">
        <v>64</v>
      </c>
    </row>
    <row r="719" spans="1:7" s="5" customFormat="1" ht="15">
      <c r="A719" s="16">
        <v>2017</v>
      </c>
      <c r="B719">
        <v>17</v>
      </c>
      <c r="C719" s="5" t="s">
        <v>164</v>
      </c>
      <c r="D719" s="143" t="s">
        <v>562</v>
      </c>
      <c r="E719" s="62">
        <v>63.281673175170823</v>
      </c>
      <c r="F719" s="5" t="s">
        <v>6</v>
      </c>
      <c r="G719" s="5" t="s">
        <v>31</v>
      </c>
    </row>
    <row r="720" spans="1:7" s="5" customFormat="1" ht="15">
      <c r="A720" s="16">
        <v>2017</v>
      </c>
      <c r="B720">
        <v>18</v>
      </c>
      <c r="C720" s="5" t="s">
        <v>72</v>
      </c>
      <c r="D720" s="143" t="s">
        <v>532</v>
      </c>
      <c r="E720" s="62">
        <v>58.980568170000012</v>
      </c>
      <c r="F720" s="5" t="s">
        <v>7</v>
      </c>
      <c r="G720" s="5" t="s">
        <v>20</v>
      </c>
    </row>
    <row r="721" spans="1:7" s="5" customFormat="1" ht="15">
      <c r="A721" s="16">
        <v>2017</v>
      </c>
      <c r="B721">
        <v>19</v>
      </c>
      <c r="C721" s="5" t="s">
        <v>225</v>
      </c>
      <c r="D721" s="143" t="s">
        <v>578</v>
      </c>
      <c r="E721" s="62">
        <v>57.289048718221053</v>
      </c>
      <c r="F721" s="5" t="s">
        <v>5</v>
      </c>
      <c r="G721" s="5" t="s">
        <v>44</v>
      </c>
    </row>
    <row r="722" spans="1:7" s="5" customFormat="1" ht="15">
      <c r="A722" s="16">
        <v>2017</v>
      </c>
      <c r="B722">
        <v>20</v>
      </c>
      <c r="C722" s="5" t="s">
        <v>209</v>
      </c>
      <c r="D722" s="143" t="s">
        <v>574</v>
      </c>
      <c r="E722" s="62">
        <v>56.555154754710593</v>
      </c>
      <c r="F722" s="5" t="s">
        <v>5</v>
      </c>
      <c r="G722" s="5" t="s">
        <v>31</v>
      </c>
    </row>
    <row r="723" spans="1:7" s="5" customFormat="1" ht="15">
      <c r="A723" s="16">
        <v>2017</v>
      </c>
      <c r="B723">
        <v>21</v>
      </c>
      <c r="C723" s="5" t="s">
        <v>105</v>
      </c>
      <c r="D723" s="143" t="s">
        <v>534</v>
      </c>
      <c r="E723" s="62">
        <v>55.551532094616029</v>
      </c>
      <c r="F723" s="5" t="s">
        <v>7</v>
      </c>
      <c r="G723" s="5" t="s">
        <v>44</v>
      </c>
    </row>
    <row r="724" spans="1:7" s="5" customFormat="1" ht="15">
      <c r="A724" s="16">
        <v>2017</v>
      </c>
      <c r="B724">
        <v>22</v>
      </c>
      <c r="C724" s="5" t="s">
        <v>84</v>
      </c>
      <c r="D724" s="143" t="s">
        <v>535</v>
      </c>
      <c r="E724" s="62">
        <v>55.083367427688167</v>
      </c>
      <c r="F724" s="5" t="s">
        <v>6</v>
      </c>
      <c r="G724" s="5" t="s">
        <v>44</v>
      </c>
    </row>
    <row r="725" spans="1:7" s="5" customFormat="1" ht="15">
      <c r="A725" s="16">
        <v>2017</v>
      </c>
      <c r="B725">
        <v>23</v>
      </c>
      <c r="C725" s="5" t="s">
        <v>140</v>
      </c>
      <c r="D725" s="143" t="s">
        <v>545</v>
      </c>
      <c r="E725" s="62">
        <v>54.016329598036492</v>
      </c>
      <c r="F725" s="5" t="s">
        <v>6</v>
      </c>
      <c r="G725" s="5" t="s">
        <v>31</v>
      </c>
    </row>
    <row r="726" spans="1:7" s="5" customFormat="1" ht="15">
      <c r="A726" s="16">
        <v>2017</v>
      </c>
      <c r="B726">
        <v>24</v>
      </c>
      <c r="C726" s="5" t="s">
        <v>228</v>
      </c>
      <c r="D726" s="143" t="s">
        <v>580</v>
      </c>
      <c r="E726" s="62">
        <v>53.182852899153687</v>
      </c>
      <c r="F726" s="5" t="s">
        <v>6</v>
      </c>
      <c r="G726" s="5" t="s">
        <v>48</v>
      </c>
    </row>
    <row r="727" spans="1:7" s="5" customFormat="1" ht="15">
      <c r="A727" s="16">
        <v>2017</v>
      </c>
      <c r="B727">
        <v>25</v>
      </c>
      <c r="C727" s="5" t="s">
        <v>124</v>
      </c>
      <c r="D727" s="143" t="s">
        <v>533</v>
      </c>
      <c r="E727" s="62">
        <v>52.489975819534138</v>
      </c>
      <c r="F727" s="5" t="s">
        <v>5</v>
      </c>
      <c r="G727" s="5" t="s">
        <v>127</v>
      </c>
    </row>
    <row r="728" spans="1:7" s="5" customFormat="1" ht="15">
      <c r="A728" s="16">
        <v>2017</v>
      </c>
      <c r="B728">
        <v>26</v>
      </c>
      <c r="C728" s="5" t="s">
        <v>808</v>
      </c>
      <c r="D728" s="143" t="s">
        <v>1073</v>
      </c>
      <c r="E728" s="62">
        <v>51.471962655407459</v>
      </c>
      <c r="F728" s="5" t="s">
        <v>6</v>
      </c>
      <c r="G728" s="5" t="s">
        <v>221</v>
      </c>
    </row>
    <row r="729" spans="1:7" s="5" customFormat="1" ht="15">
      <c r="A729" s="16">
        <v>2017</v>
      </c>
      <c r="B729">
        <v>27</v>
      </c>
      <c r="C729" s="5" t="s">
        <v>870</v>
      </c>
      <c r="D729" s="143" t="s">
        <v>1103</v>
      </c>
      <c r="E729" s="62">
        <v>49.76210573323587</v>
      </c>
      <c r="F729" s="5" t="s">
        <v>5</v>
      </c>
      <c r="G729" s="5" t="s">
        <v>44</v>
      </c>
    </row>
    <row r="730" spans="1:7" s="5" customFormat="1" ht="15">
      <c r="A730" s="16">
        <v>2017</v>
      </c>
      <c r="B730">
        <v>28</v>
      </c>
      <c r="C730" s="5" t="s">
        <v>49</v>
      </c>
      <c r="D730" s="143" t="s">
        <v>525</v>
      </c>
      <c r="E730" s="62">
        <v>46.405347493740621</v>
      </c>
      <c r="F730" s="5" t="s">
        <v>5</v>
      </c>
      <c r="G730" s="5" t="s">
        <v>27</v>
      </c>
    </row>
    <row r="731" spans="1:7" s="5" customFormat="1" ht="15">
      <c r="A731" s="16">
        <v>2017</v>
      </c>
      <c r="B731">
        <v>29</v>
      </c>
      <c r="C731" s="5" t="s">
        <v>868</v>
      </c>
      <c r="D731" s="143" t="s">
        <v>1101</v>
      </c>
      <c r="E731" s="62">
        <v>45.396788712216221</v>
      </c>
      <c r="F731" s="5" t="s">
        <v>7</v>
      </c>
      <c r="G731" s="5" t="s">
        <v>221</v>
      </c>
    </row>
    <row r="732" spans="1:7" s="5" customFormat="1" ht="15">
      <c r="A732" s="16">
        <v>2017</v>
      </c>
      <c r="B732">
        <v>30</v>
      </c>
      <c r="C732" s="5" t="s">
        <v>99</v>
      </c>
      <c r="D732" s="143" t="s">
        <v>540</v>
      </c>
      <c r="E732" s="62">
        <v>45.293612144000001</v>
      </c>
      <c r="F732" s="5" t="s">
        <v>7</v>
      </c>
      <c r="G732" s="5" t="s">
        <v>20</v>
      </c>
    </row>
    <row r="733" spans="1:7" s="5" customFormat="1" ht="15">
      <c r="A733" s="16">
        <v>2017</v>
      </c>
      <c r="B733">
        <v>31</v>
      </c>
      <c r="C733" s="5" t="s">
        <v>688</v>
      </c>
      <c r="D733" s="143" t="s">
        <v>1085</v>
      </c>
      <c r="E733" s="62">
        <v>44.890091744665042</v>
      </c>
      <c r="F733" s="5" t="s">
        <v>6</v>
      </c>
      <c r="G733" s="5" t="s">
        <v>31</v>
      </c>
    </row>
    <row r="734" spans="1:7" s="5" customFormat="1" ht="15">
      <c r="A734" s="16">
        <v>2017</v>
      </c>
      <c r="B734">
        <v>32</v>
      </c>
      <c r="C734" s="5" t="s">
        <v>131</v>
      </c>
      <c r="D734" s="143" t="s">
        <v>539</v>
      </c>
      <c r="E734" s="62">
        <v>42.100807560594802</v>
      </c>
      <c r="F734" s="5" t="s">
        <v>5</v>
      </c>
      <c r="G734" s="5" t="s">
        <v>31</v>
      </c>
    </row>
    <row r="735" spans="1:7" s="5" customFormat="1" ht="15">
      <c r="A735" s="16">
        <v>2017</v>
      </c>
      <c r="B735">
        <v>33</v>
      </c>
      <c r="C735" s="5" t="s">
        <v>300</v>
      </c>
      <c r="D735" s="143" t="s">
        <v>610</v>
      </c>
      <c r="E735" s="62">
        <v>41.992547217424693</v>
      </c>
      <c r="F735" s="5" t="s">
        <v>5</v>
      </c>
      <c r="G735" s="5" t="s">
        <v>303</v>
      </c>
    </row>
    <row r="736" spans="1:7" s="5" customFormat="1" ht="15">
      <c r="A736" s="16">
        <v>2017</v>
      </c>
      <c r="B736">
        <v>34</v>
      </c>
      <c r="C736" s="5" t="s">
        <v>273</v>
      </c>
      <c r="D736" s="143" t="s">
        <v>596</v>
      </c>
      <c r="E736" s="62">
        <v>41.639842318923513</v>
      </c>
      <c r="F736" s="5" t="s">
        <v>5</v>
      </c>
      <c r="G736" s="5" t="s">
        <v>31</v>
      </c>
    </row>
    <row r="737" spans="1:7" s="5" customFormat="1" ht="15">
      <c r="A737" s="16">
        <v>2017</v>
      </c>
      <c r="B737">
        <v>35</v>
      </c>
      <c r="C737" s="5" t="s">
        <v>319</v>
      </c>
      <c r="D737" s="143" t="s">
        <v>590</v>
      </c>
      <c r="E737" s="62">
        <v>41.412873802454783</v>
      </c>
      <c r="F737" s="5" t="s">
        <v>5</v>
      </c>
      <c r="G737" s="5" t="s">
        <v>322</v>
      </c>
    </row>
    <row r="738" spans="1:7" s="5" customFormat="1" ht="15">
      <c r="A738" s="16">
        <v>2017</v>
      </c>
      <c r="B738">
        <v>36</v>
      </c>
      <c r="C738" s="5" t="s">
        <v>869</v>
      </c>
      <c r="D738" s="143" t="s">
        <v>1102</v>
      </c>
      <c r="E738" s="62">
        <v>41.349874981853553</v>
      </c>
      <c r="F738" s="5" t="s">
        <v>5</v>
      </c>
      <c r="G738" s="5" t="s">
        <v>71</v>
      </c>
    </row>
    <row r="739" spans="1:7" s="5" customFormat="1" ht="15">
      <c r="A739" s="16">
        <v>2017</v>
      </c>
      <c r="B739">
        <v>37</v>
      </c>
      <c r="C739" s="5" t="s">
        <v>821</v>
      </c>
      <c r="D739" s="143" t="s">
        <v>1088</v>
      </c>
      <c r="E739" s="62">
        <v>40.57617450945714</v>
      </c>
      <c r="F739" s="5" t="s">
        <v>7</v>
      </c>
      <c r="G739" s="5" t="s">
        <v>221</v>
      </c>
    </row>
    <row r="740" spans="1:7" s="5" customFormat="1" ht="15">
      <c r="A740" s="16">
        <v>2017</v>
      </c>
      <c r="B740">
        <v>38</v>
      </c>
      <c r="C740" s="5" t="s">
        <v>188</v>
      </c>
      <c r="D740" s="143" t="s">
        <v>585</v>
      </c>
      <c r="E740" s="62">
        <v>40.232536403630142</v>
      </c>
      <c r="F740" s="5" t="s">
        <v>6</v>
      </c>
      <c r="G740" s="5" t="s">
        <v>44</v>
      </c>
    </row>
    <row r="741" spans="1:7" s="5" customFormat="1" ht="15">
      <c r="A741" s="16">
        <v>2017</v>
      </c>
      <c r="B741">
        <v>39</v>
      </c>
      <c r="C741" s="5" t="s">
        <v>316</v>
      </c>
      <c r="D741" s="143" t="s">
        <v>551</v>
      </c>
      <c r="E741" s="62">
        <v>38.528372725822223</v>
      </c>
      <c r="F741" s="5" t="s">
        <v>5</v>
      </c>
      <c r="G741" s="5" t="s">
        <v>71</v>
      </c>
    </row>
    <row r="742" spans="1:7" s="5" customFormat="1" ht="15">
      <c r="A742" s="16">
        <v>2017</v>
      </c>
      <c r="B742">
        <v>40</v>
      </c>
      <c r="C742" s="5" t="s">
        <v>662</v>
      </c>
      <c r="D742" s="143" t="s">
        <v>1099</v>
      </c>
      <c r="E742" s="62">
        <v>35.262530854757998</v>
      </c>
      <c r="F742" s="5" t="s">
        <v>5</v>
      </c>
      <c r="G742" s="5" t="s">
        <v>221</v>
      </c>
    </row>
    <row r="743" spans="1:7" s="5" customFormat="1" ht="15">
      <c r="A743" s="16">
        <v>2017</v>
      </c>
      <c r="B743">
        <v>41</v>
      </c>
      <c r="C743" s="5" t="s">
        <v>134</v>
      </c>
      <c r="D743" s="143" t="s">
        <v>559</v>
      </c>
      <c r="E743" s="62">
        <v>34.949415562394783</v>
      </c>
      <c r="F743" s="5" t="s">
        <v>6</v>
      </c>
      <c r="G743" s="5" t="s">
        <v>31</v>
      </c>
    </row>
    <row r="744" spans="1:7" s="5" customFormat="1" ht="15">
      <c r="A744" s="16">
        <v>2017</v>
      </c>
      <c r="B744">
        <v>42</v>
      </c>
      <c r="C744" s="5" t="s">
        <v>197</v>
      </c>
      <c r="D744" s="143" t="s">
        <v>554</v>
      </c>
      <c r="E744" s="62">
        <v>33.996318109124303</v>
      </c>
      <c r="F744" s="5" t="s">
        <v>7</v>
      </c>
      <c r="G744" s="5" t="s">
        <v>176</v>
      </c>
    </row>
    <row r="745" spans="1:7" s="5" customFormat="1" ht="15">
      <c r="A745" s="16">
        <v>2017</v>
      </c>
      <c r="B745">
        <v>43</v>
      </c>
      <c r="C745" s="5" t="s">
        <v>200</v>
      </c>
      <c r="D745" s="143" t="s">
        <v>560</v>
      </c>
      <c r="E745" s="62">
        <v>31.951651070098379</v>
      </c>
      <c r="F745" s="5" t="s">
        <v>6</v>
      </c>
      <c r="G745" s="5" t="s">
        <v>48</v>
      </c>
    </row>
    <row r="746" spans="1:7" s="5" customFormat="1" ht="15">
      <c r="A746" s="16">
        <v>2017</v>
      </c>
      <c r="B746">
        <v>44</v>
      </c>
      <c r="C746" s="5" t="s">
        <v>307</v>
      </c>
      <c r="D746" s="143" t="s">
        <v>1083</v>
      </c>
      <c r="E746" s="62">
        <v>31.110151267436201</v>
      </c>
      <c r="F746" s="5" t="s">
        <v>7</v>
      </c>
      <c r="G746" s="5" t="s">
        <v>44</v>
      </c>
    </row>
    <row r="747" spans="1:7" s="5" customFormat="1" ht="15">
      <c r="A747" s="16">
        <v>2017</v>
      </c>
      <c r="B747">
        <v>45</v>
      </c>
      <c r="C747" s="5" t="s">
        <v>279</v>
      </c>
      <c r="D747" s="143" t="s">
        <v>601</v>
      </c>
      <c r="E747" s="62">
        <v>30.60079117141315</v>
      </c>
      <c r="F747" s="5" t="s">
        <v>6</v>
      </c>
      <c r="G747" s="5" t="s">
        <v>44</v>
      </c>
    </row>
    <row r="748" spans="1:7" s="5" customFormat="1" ht="15">
      <c r="A748" s="16">
        <v>2017</v>
      </c>
      <c r="B748">
        <v>46</v>
      </c>
      <c r="C748" s="5" t="s">
        <v>263</v>
      </c>
      <c r="D748" s="143" t="s">
        <v>569</v>
      </c>
      <c r="E748" s="62">
        <v>29.945008884258201</v>
      </c>
      <c r="F748" s="5" t="s">
        <v>6</v>
      </c>
      <c r="G748" s="5" t="s">
        <v>27</v>
      </c>
    </row>
    <row r="749" spans="1:7" s="5" customFormat="1" ht="15">
      <c r="A749" s="16">
        <v>2017</v>
      </c>
      <c r="B749">
        <v>47</v>
      </c>
      <c r="C749" s="5" t="s">
        <v>137</v>
      </c>
      <c r="D749" s="143" t="s">
        <v>556</v>
      </c>
      <c r="E749" s="62">
        <v>29.737166288335221</v>
      </c>
      <c r="F749" s="5" t="s">
        <v>7</v>
      </c>
      <c r="G749" s="5" t="s">
        <v>111</v>
      </c>
    </row>
    <row r="750" spans="1:7" s="5" customFormat="1" ht="15">
      <c r="A750" s="16">
        <v>2017</v>
      </c>
      <c r="B750">
        <v>48</v>
      </c>
      <c r="C750" s="5" t="s">
        <v>887</v>
      </c>
      <c r="D750" s="143" t="s">
        <v>1120</v>
      </c>
      <c r="E750" s="62">
        <v>29.46923903344441</v>
      </c>
      <c r="F750" s="5" t="s">
        <v>6</v>
      </c>
      <c r="G750" s="5" t="s">
        <v>48</v>
      </c>
    </row>
    <row r="751" spans="1:7" s="5" customFormat="1" ht="15">
      <c r="A751" s="16">
        <v>2017</v>
      </c>
      <c r="B751">
        <v>49</v>
      </c>
      <c r="C751" s="5" t="s">
        <v>696</v>
      </c>
      <c r="D751" s="143" t="s">
        <v>1124</v>
      </c>
      <c r="E751" s="62">
        <v>29.22394339812066</v>
      </c>
      <c r="F751" s="5" t="s">
        <v>5</v>
      </c>
      <c r="G751" s="5" t="s">
        <v>234</v>
      </c>
    </row>
    <row r="752" spans="1:7" s="5" customFormat="1" ht="15">
      <c r="A752" s="16">
        <v>2017</v>
      </c>
      <c r="B752">
        <v>50</v>
      </c>
      <c r="C752" s="5" t="s">
        <v>871</v>
      </c>
      <c r="D752" s="143" t="s">
        <v>1104</v>
      </c>
      <c r="E752" s="62">
        <v>28.50249843029869</v>
      </c>
      <c r="F752" s="5" t="s">
        <v>5</v>
      </c>
      <c r="G752" s="5" t="s">
        <v>48</v>
      </c>
    </row>
    <row r="753" spans="1:7" s="5" customFormat="1" ht="15">
      <c r="A753" s="16">
        <v>2017</v>
      </c>
      <c r="B753">
        <v>51</v>
      </c>
      <c r="C753" s="5" t="s">
        <v>888</v>
      </c>
      <c r="D753" s="143" t="s">
        <v>1121</v>
      </c>
      <c r="E753" s="62">
        <v>28.041599305500291</v>
      </c>
      <c r="F753" s="5" t="s">
        <v>5</v>
      </c>
      <c r="G753" s="5" t="s">
        <v>322</v>
      </c>
    </row>
    <row r="754" spans="1:7" s="5" customFormat="1" ht="15">
      <c r="A754" s="16">
        <v>2017</v>
      </c>
      <c r="B754">
        <v>52</v>
      </c>
      <c r="C754" s="5" t="s">
        <v>680</v>
      </c>
      <c r="D754" s="143" t="s">
        <v>1090</v>
      </c>
      <c r="E754" s="62">
        <v>27.882386406750371</v>
      </c>
      <c r="F754" s="5" t="s">
        <v>5</v>
      </c>
      <c r="G754" s="5" t="s">
        <v>31</v>
      </c>
    </row>
    <row r="755" spans="1:7" s="5" customFormat="1" ht="15">
      <c r="A755" s="16">
        <v>2017</v>
      </c>
      <c r="B755">
        <v>53</v>
      </c>
      <c r="C755" s="5" t="s">
        <v>881</v>
      </c>
      <c r="D755" s="143" t="s">
        <v>1114</v>
      </c>
      <c r="E755" s="62">
        <v>27.04109825727588</v>
      </c>
      <c r="F755" s="5" t="s">
        <v>5</v>
      </c>
      <c r="G755" s="5" t="s">
        <v>176</v>
      </c>
    </row>
    <row r="756" spans="1:7" s="5" customFormat="1" ht="15">
      <c r="A756" s="16">
        <v>2017</v>
      </c>
      <c r="B756">
        <v>54</v>
      </c>
      <c r="C756" s="5" t="s">
        <v>191</v>
      </c>
      <c r="D756" s="143" t="s">
        <v>575</v>
      </c>
      <c r="E756" s="62">
        <v>26.522545988797411</v>
      </c>
      <c r="F756" s="5" t="s">
        <v>6</v>
      </c>
      <c r="G756" s="5" t="s">
        <v>27</v>
      </c>
    </row>
    <row r="757" spans="1:7" s="5" customFormat="1" ht="15">
      <c r="A757" s="16">
        <v>2017</v>
      </c>
      <c r="B757">
        <v>55</v>
      </c>
      <c r="C757" s="5" t="s">
        <v>81</v>
      </c>
      <c r="D757" s="143" t="s">
        <v>530</v>
      </c>
      <c r="E757" s="62">
        <v>26.02181578200085</v>
      </c>
      <c r="F757" s="5" t="s">
        <v>7</v>
      </c>
      <c r="G757" s="5" t="s">
        <v>44</v>
      </c>
    </row>
    <row r="758" spans="1:7" s="5" customFormat="1" ht="15">
      <c r="A758" s="16">
        <v>2017</v>
      </c>
      <c r="B758">
        <v>56</v>
      </c>
      <c r="C758" s="5" t="s">
        <v>434</v>
      </c>
      <c r="D758" s="143" t="s">
        <v>1094</v>
      </c>
      <c r="E758" s="62">
        <v>25.679798753198551</v>
      </c>
      <c r="F758" s="5" t="s">
        <v>6</v>
      </c>
      <c r="G758" s="5" t="s">
        <v>221</v>
      </c>
    </row>
    <row r="759" spans="1:7" s="5" customFormat="1" ht="15">
      <c r="A759" s="16">
        <v>2017</v>
      </c>
      <c r="B759">
        <v>57</v>
      </c>
      <c r="C759" s="5" t="s">
        <v>898</v>
      </c>
      <c r="D759" s="143" t="s">
        <v>1132</v>
      </c>
      <c r="E759" s="62">
        <v>24.37506480402644</v>
      </c>
      <c r="F759" s="5" t="s">
        <v>5</v>
      </c>
      <c r="G759" s="5" t="s">
        <v>44</v>
      </c>
    </row>
    <row r="760" spans="1:7" s="5" customFormat="1" ht="15">
      <c r="A760" s="16">
        <v>2017</v>
      </c>
      <c r="B760">
        <v>58</v>
      </c>
      <c r="C760" s="5" t="s">
        <v>890</v>
      </c>
      <c r="D760" s="143" t="s">
        <v>1123</v>
      </c>
      <c r="E760" s="62">
        <v>24.316689780587641</v>
      </c>
      <c r="F760" s="5" t="s">
        <v>5</v>
      </c>
      <c r="G760" s="5" t="s">
        <v>176</v>
      </c>
    </row>
    <row r="761" spans="1:7" s="5" customFormat="1" ht="15">
      <c r="A761" s="16">
        <v>2017</v>
      </c>
      <c r="B761">
        <v>59</v>
      </c>
      <c r="C761" s="5" t="s">
        <v>294</v>
      </c>
      <c r="D761" s="143" t="s">
        <v>592</v>
      </c>
      <c r="E761" s="62">
        <v>24.06332665285268</v>
      </c>
      <c r="F761" s="5" t="s">
        <v>6</v>
      </c>
      <c r="G761" s="5" t="s">
        <v>234</v>
      </c>
    </row>
    <row r="762" spans="1:7" s="5" customFormat="1" ht="15">
      <c r="A762" s="16">
        <v>2017</v>
      </c>
      <c r="B762">
        <v>60</v>
      </c>
      <c r="C762" s="5" t="s">
        <v>878</v>
      </c>
      <c r="D762" s="143" t="s">
        <v>1111</v>
      </c>
      <c r="E762" s="62">
        <v>23.96934469348782</v>
      </c>
      <c r="F762" s="5" t="s">
        <v>6</v>
      </c>
      <c r="G762" s="5" t="s">
        <v>48</v>
      </c>
    </row>
    <row r="763" spans="1:7" s="5" customFormat="1" ht="15">
      <c r="A763" s="16">
        <v>2017</v>
      </c>
      <c r="B763">
        <v>61</v>
      </c>
      <c r="C763" s="5" t="s">
        <v>877</v>
      </c>
      <c r="D763" s="143" t="s">
        <v>1110</v>
      </c>
      <c r="E763" s="62">
        <v>23.660747091047099</v>
      </c>
      <c r="F763" s="5" t="s">
        <v>5</v>
      </c>
      <c r="G763" s="5" t="s">
        <v>221</v>
      </c>
    </row>
    <row r="764" spans="1:7" s="5" customFormat="1" ht="15">
      <c r="A764" s="16">
        <v>2017</v>
      </c>
      <c r="B764">
        <v>62</v>
      </c>
      <c r="C764" s="5" t="s">
        <v>886</v>
      </c>
      <c r="D764" s="143" t="s">
        <v>1119</v>
      </c>
      <c r="E764" s="62">
        <v>23.58436173096937</v>
      </c>
      <c r="F764" s="5" t="s">
        <v>5</v>
      </c>
      <c r="G764" s="5" t="s">
        <v>322</v>
      </c>
    </row>
    <row r="765" spans="1:7" s="5" customFormat="1" ht="15">
      <c r="A765" s="16">
        <v>2017</v>
      </c>
      <c r="B765">
        <v>63</v>
      </c>
      <c r="C765" s="5" t="s">
        <v>893</v>
      </c>
      <c r="D765" s="143" t="s">
        <v>1127</v>
      </c>
      <c r="E765" s="62">
        <v>23.135554091518468</v>
      </c>
      <c r="F765" s="5" t="s">
        <v>6</v>
      </c>
      <c r="G765" s="5" t="s">
        <v>31</v>
      </c>
    </row>
    <row r="766" spans="1:7" s="5" customFormat="1" ht="15">
      <c r="A766" s="16">
        <v>2017</v>
      </c>
      <c r="B766">
        <v>64</v>
      </c>
      <c r="C766" s="5" t="s">
        <v>902</v>
      </c>
      <c r="D766" s="143" t="s">
        <v>1136</v>
      </c>
      <c r="E766" s="62">
        <v>22.88711082</v>
      </c>
      <c r="F766" s="5" t="s">
        <v>7</v>
      </c>
      <c r="G766" s="5" t="s">
        <v>20</v>
      </c>
    </row>
    <row r="767" spans="1:7" s="5" customFormat="1" ht="15">
      <c r="A767" s="16">
        <v>2017</v>
      </c>
      <c r="B767">
        <v>65</v>
      </c>
      <c r="C767" s="5" t="s">
        <v>883</v>
      </c>
      <c r="D767" s="143" t="s">
        <v>1116</v>
      </c>
      <c r="E767" s="62">
        <v>22.634029353999999</v>
      </c>
      <c r="F767" s="5" t="s">
        <v>7</v>
      </c>
      <c r="G767" s="5" t="s">
        <v>27</v>
      </c>
    </row>
    <row r="768" spans="1:7" s="5" customFormat="1" ht="15">
      <c r="A768" s="16">
        <v>2017</v>
      </c>
      <c r="B768">
        <v>66</v>
      </c>
      <c r="C768" s="5" t="s">
        <v>96</v>
      </c>
      <c r="D768" s="143" t="s">
        <v>541</v>
      </c>
      <c r="E768" s="62">
        <v>22.24065998285942</v>
      </c>
      <c r="F768" s="5" t="s">
        <v>7</v>
      </c>
      <c r="G768" s="5" t="s">
        <v>27</v>
      </c>
    </row>
    <row r="769" spans="1:7" s="5" customFormat="1" ht="15">
      <c r="A769" s="16">
        <v>2017</v>
      </c>
      <c r="B769">
        <v>67</v>
      </c>
      <c r="C769" s="5" t="s">
        <v>889</v>
      </c>
      <c r="D769" s="143" t="s">
        <v>1122</v>
      </c>
      <c r="E769" s="62">
        <v>22.018098614918681</v>
      </c>
      <c r="F769" s="5" t="s">
        <v>5</v>
      </c>
      <c r="G769" s="5" t="s">
        <v>322</v>
      </c>
    </row>
    <row r="770" spans="1:7" s="5" customFormat="1" ht="15">
      <c r="A770" s="16">
        <v>2017</v>
      </c>
      <c r="B770">
        <v>68</v>
      </c>
      <c r="C770" s="5" t="s">
        <v>882</v>
      </c>
      <c r="D770" s="143" t="s">
        <v>1115</v>
      </c>
      <c r="E770" s="62">
        <v>21.96304733418641</v>
      </c>
      <c r="F770" s="5" t="s">
        <v>7</v>
      </c>
      <c r="G770" s="5" t="s">
        <v>44</v>
      </c>
    </row>
    <row r="771" spans="1:7" s="5" customFormat="1" ht="15">
      <c r="A771" s="16">
        <v>2017</v>
      </c>
      <c r="B771">
        <v>69</v>
      </c>
      <c r="C771" s="5" t="s">
        <v>905</v>
      </c>
      <c r="D771" s="143" t="s">
        <v>1139</v>
      </c>
      <c r="E771" s="62">
        <v>21.8</v>
      </c>
      <c r="F771" s="5" t="s">
        <v>7</v>
      </c>
      <c r="G771" s="5" t="s">
        <v>44</v>
      </c>
    </row>
    <row r="772" spans="1:7" s="5" customFormat="1" ht="15">
      <c r="A772" s="16">
        <v>2017</v>
      </c>
      <c r="B772">
        <v>70</v>
      </c>
      <c r="C772" s="5" t="s">
        <v>906</v>
      </c>
      <c r="D772" s="143" t="s">
        <v>1140</v>
      </c>
      <c r="E772" s="62">
        <v>21.126748807070118</v>
      </c>
      <c r="F772" s="5" t="s">
        <v>6</v>
      </c>
      <c r="G772" s="5" t="s">
        <v>234</v>
      </c>
    </row>
    <row r="773" spans="1:7" s="5" customFormat="1" ht="15">
      <c r="A773" s="16">
        <v>2017</v>
      </c>
      <c r="B773">
        <v>71</v>
      </c>
      <c r="C773" s="5" t="s">
        <v>669</v>
      </c>
      <c r="D773" s="143" t="s">
        <v>609</v>
      </c>
      <c r="E773" s="62">
        <v>20.901994285345911</v>
      </c>
      <c r="F773" s="5" t="s">
        <v>5</v>
      </c>
      <c r="G773" s="5" t="s">
        <v>48</v>
      </c>
    </row>
    <row r="774" spans="1:7" s="5" customFormat="1" ht="15">
      <c r="A774" s="16">
        <v>2017</v>
      </c>
      <c r="B774">
        <v>72</v>
      </c>
      <c r="C774" s="5" t="s">
        <v>879</v>
      </c>
      <c r="D774" s="143" t="s">
        <v>1112</v>
      </c>
      <c r="E774" s="62">
        <v>20.884848824764941</v>
      </c>
      <c r="F774" s="5" t="s">
        <v>6</v>
      </c>
      <c r="G774" s="5" t="s">
        <v>48</v>
      </c>
    </row>
    <row r="775" spans="1:7" s="5" customFormat="1" ht="15">
      <c r="A775" s="16">
        <v>2017</v>
      </c>
      <c r="B775">
        <v>73</v>
      </c>
      <c r="C775" s="5" t="s">
        <v>896</v>
      </c>
      <c r="D775" s="143" t="s">
        <v>1130</v>
      </c>
      <c r="E775" s="62">
        <v>20.729522707446971</v>
      </c>
      <c r="F775" s="5" t="s">
        <v>5</v>
      </c>
      <c r="G775" s="5" t="s">
        <v>48</v>
      </c>
    </row>
    <row r="776" spans="1:7" s="5" customFormat="1" ht="15">
      <c r="A776" s="16">
        <v>2017</v>
      </c>
      <c r="B776">
        <v>74</v>
      </c>
      <c r="C776" s="5" t="s">
        <v>892</v>
      </c>
      <c r="D776" s="143" t="s">
        <v>1126</v>
      </c>
      <c r="E776" s="62">
        <v>20.636313370170789</v>
      </c>
      <c r="F776" s="5" t="s">
        <v>5</v>
      </c>
      <c r="G776" s="5" t="s">
        <v>322</v>
      </c>
    </row>
    <row r="777" spans="1:7" s="5" customFormat="1" ht="15">
      <c r="A777" s="16">
        <v>2017</v>
      </c>
      <c r="B777">
        <v>75</v>
      </c>
      <c r="C777" s="5" t="s">
        <v>823</v>
      </c>
      <c r="D777" s="143" t="s">
        <v>1092</v>
      </c>
      <c r="E777" s="62">
        <v>20.400247026822971</v>
      </c>
      <c r="F777" s="5" t="s">
        <v>5</v>
      </c>
      <c r="G777" s="5" t="s">
        <v>221</v>
      </c>
    </row>
    <row r="778" spans="1:7" s="5" customFormat="1" ht="15">
      <c r="A778" s="16">
        <v>2017</v>
      </c>
      <c r="B778">
        <v>76</v>
      </c>
      <c r="C778" s="5" t="s">
        <v>873</v>
      </c>
      <c r="D778" s="143" t="s">
        <v>1106</v>
      </c>
      <c r="E778" s="62">
        <v>19.09438245313887</v>
      </c>
      <c r="F778" s="5" t="s">
        <v>7</v>
      </c>
      <c r="G778" s="5" t="s">
        <v>27</v>
      </c>
    </row>
    <row r="779" spans="1:7" s="5" customFormat="1" ht="15">
      <c r="A779" s="16">
        <v>2017</v>
      </c>
      <c r="B779">
        <v>77</v>
      </c>
      <c r="C779" s="5" t="s">
        <v>907</v>
      </c>
      <c r="D779" s="143" t="s">
        <v>1141</v>
      </c>
      <c r="E779" s="62">
        <v>19.036933147101429</v>
      </c>
      <c r="F779" s="5" t="s">
        <v>7</v>
      </c>
      <c r="G779" s="5" t="s">
        <v>303</v>
      </c>
    </row>
    <row r="780" spans="1:7" s="5" customFormat="1" ht="15">
      <c r="A780" s="16">
        <v>2017</v>
      </c>
      <c r="B780">
        <v>78</v>
      </c>
      <c r="C780" s="5" t="s">
        <v>901</v>
      </c>
      <c r="D780" s="143" t="s">
        <v>1135</v>
      </c>
      <c r="E780" s="62">
        <v>18.53268088441741</v>
      </c>
      <c r="F780" s="5" t="s">
        <v>6</v>
      </c>
      <c r="G780" s="5" t="s">
        <v>48</v>
      </c>
    </row>
    <row r="781" spans="1:7" s="5" customFormat="1" ht="15">
      <c r="A781" s="16">
        <v>2017</v>
      </c>
      <c r="B781">
        <v>79</v>
      </c>
      <c r="C781" s="5" t="s">
        <v>908</v>
      </c>
      <c r="D781" s="143" t="s">
        <v>1142</v>
      </c>
      <c r="E781" s="62">
        <v>18.449626222105909</v>
      </c>
      <c r="F781" s="5" t="s">
        <v>5</v>
      </c>
      <c r="G781" s="5" t="s">
        <v>48</v>
      </c>
    </row>
    <row r="782" spans="1:7" s="5" customFormat="1" ht="15">
      <c r="A782" s="16">
        <v>2017</v>
      </c>
      <c r="B782">
        <v>80</v>
      </c>
      <c r="C782" s="5" t="s">
        <v>872</v>
      </c>
      <c r="D782" s="143" t="s">
        <v>1105</v>
      </c>
      <c r="E782" s="62">
        <v>18.20087624979524</v>
      </c>
      <c r="F782" s="5" t="s">
        <v>7</v>
      </c>
      <c r="G782" s="5" t="s">
        <v>221</v>
      </c>
    </row>
    <row r="783" spans="1:7" s="5" customFormat="1" ht="15">
      <c r="A783" s="16">
        <v>2017</v>
      </c>
      <c r="B783">
        <v>81</v>
      </c>
      <c r="C783" s="5" t="s">
        <v>874</v>
      </c>
      <c r="D783" s="143" t="s">
        <v>1107</v>
      </c>
      <c r="E783" s="62">
        <v>17.801394960726419</v>
      </c>
      <c r="F783" s="5" t="s">
        <v>6</v>
      </c>
      <c r="G783" s="5" t="s">
        <v>48</v>
      </c>
    </row>
    <row r="784" spans="1:7" s="5" customFormat="1" ht="15">
      <c r="A784" s="16">
        <v>2017</v>
      </c>
      <c r="B784">
        <v>82</v>
      </c>
      <c r="C784" s="5" t="s">
        <v>897</v>
      </c>
      <c r="D784" s="143" t="s">
        <v>1131</v>
      </c>
      <c r="E784" s="62">
        <v>17.661562222919411</v>
      </c>
      <c r="F784" s="5" t="s">
        <v>5</v>
      </c>
      <c r="G784" s="5" t="s">
        <v>31</v>
      </c>
    </row>
    <row r="785" spans="1:7" s="5" customFormat="1" ht="15">
      <c r="A785" s="16">
        <v>2017</v>
      </c>
      <c r="B785">
        <v>83</v>
      </c>
      <c r="C785" s="5" t="s">
        <v>895</v>
      </c>
      <c r="D785" s="143" t="s">
        <v>1129</v>
      </c>
      <c r="E785" s="62">
        <v>17.60763055327967</v>
      </c>
      <c r="F785" s="5" t="s">
        <v>5</v>
      </c>
      <c r="G785" s="5" t="s">
        <v>44</v>
      </c>
    </row>
    <row r="786" spans="1:7" s="5" customFormat="1" ht="15">
      <c r="A786" s="16">
        <v>2017</v>
      </c>
      <c r="B786">
        <v>84</v>
      </c>
      <c r="C786" s="5" t="s">
        <v>256</v>
      </c>
      <c r="D786" s="143" t="s">
        <v>570</v>
      </c>
      <c r="E786" s="62">
        <v>17.580586357424011</v>
      </c>
      <c r="F786" s="5" t="s">
        <v>7</v>
      </c>
      <c r="G786" s="5" t="s">
        <v>44</v>
      </c>
    </row>
    <row r="787" spans="1:7" s="5" customFormat="1" ht="15">
      <c r="A787" s="16">
        <v>2017</v>
      </c>
      <c r="B787">
        <v>85</v>
      </c>
      <c r="C787" s="5" t="s">
        <v>900</v>
      </c>
      <c r="D787" s="143" t="s">
        <v>1134</v>
      </c>
      <c r="E787" s="62">
        <v>17.511001707929051</v>
      </c>
      <c r="F787" s="5" t="s">
        <v>7</v>
      </c>
      <c r="G787" s="5" t="s">
        <v>20</v>
      </c>
    </row>
    <row r="788" spans="1:7" s="5" customFormat="1" ht="15">
      <c r="A788" s="16">
        <v>2017</v>
      </c>
      <c r="B788">
        <v>86</v>
      </c>
      <c r="C788" s="5" t="s">
        <v>691</v>
      </c>
      <c r="D788" s="143" t="s">
        <v>1143</v>
      </c>
      <c r="E788" s="62">
        <v>17.508786155918092</v>
      </c>
      <c r="F788" s="5" t="s">
        <v>5</v>
      </c>
      <c r="G788" s="5" t="s">
        <v>127</v>
      </c>
    </row>
    <row r="789" spans="1:7" s="5" customFormat="1" ht="15">
      <c r="A789" s="16">
        <v>2017</v>
      </c>
      <c r="B789">
        <v>87</v>
      </c>
      <c r="C789" s="5" t="s">
        <v>909</v>
      </c>
      <c r="D789" s="143" t="s">
        <v>1144</v>
      </c>
      <c r="E789" s="62">
        <v>17.161883675749131</v>
      </c>
      <c r="F789" s="5" t="s">
        <v>5</v>
      </c>
      <c r="G789" s="5" t="s">
        <v>234</v>
      </c>
    </row>
    <row r="790" spans="1:7" s="5" customFormat="1" ht="15">
      <c r="A790" s="16">
        <v>2017</v>
      </c>
      <c r="B790">
        <v>88</v>
      </c>
      <c r="C790" s="5" t="s">
        <v>910</v>
      </c>
      <c r="D790" s="143" t="s">
        <v>1145</v>
      </c>
      <c r="E790" s="62">
        <v>17.02187141088427</v>
      </c>
      <c r="F790" s="5" t="s">
        <v>7</v>
      </c>
      <c r="G790" s="5" t="s">
        <v>111</v>
      </c>
    </row>
    <row r="791" spans="1:7" s="5" customFormat="1" ht="15">
      <c r="A791" s="16">
        <v>2017</v>
      </c>
      <c r="B791">
        <v>89</v>
      </c>
      <c r="C791" s="5" t="s">
        <v>885</v>
      </c>
      <c r="D791" s="143" t="s">
        <v>1118</v>
      </c>
      <c r="E791" s="62">
        <v>16.93949240917021</v>
      </c>
      <c r="F791" s="5" t="s">
        <v>6</v>
      </c>
      <c r="G791" s="5" t="s">
        <v>31</v>
      </c>
    </row>
    <row r="792" spans="1:7" s="5" customFormat="1" ht="15">
      <c r="A792" s="16">
        <v>2017</v>
      </c>
      <c r="B792">
        <v>90</v>
      </c>
      <c r="C792" s="5" t="s">
        <v>911</v>
      </c>
      <c r="D792" s="143" t="s">
        <v>1146</v>
      </c>
      <c r="E792" s="62">
        <v>16.904752360393012</v>
      </c>
      <c r="F792" s="5" t="s">
        <v>5</v>
      </c>
      <c r="G792" s="5" t="s">
        <v>322</v>
      </c>
    </row>
    <row r="793" spans="1:7" s="5" customFormat="1" ht="15">
      <c r="A793" s="16">
        <v>2017</v>
      </c>
      <c r="B793">
        <v>91</v>
      </c>
      <c r="C793" s="5" t="s">
        <v>912</v>
      </c>
      <c r="D793" s="143" t="s">
        <v>1147</v>
      </c>
      <c r="E793" s="62">
        <v>16.801627441118001</v>
      </c>
      <c r="F793" s="5" t="s">
        <v>7</v>
      </c>
      <c r="G793" s="5" t="s">
        <v>111</v>
      </c>
    </row>
    <row r="794" spans="1:7" s="5" customFormat="1" ht="15">
      <c r="A794" s="16">
        <v>2017</v>
      </c>
      <c r="B794">
        <v>92</v>
      </c>
      <c r="C794" s="5" t="s">
        <v>827</v>
      </c>
      <c r="D794" s="143" t="s">
        <v>1097</v>
      </c>
      <c r="E794" s="62">
        <v>16.539262480390931</v>
      </c>
      <c r="F794" s="5" t="s">
        <v>5</v>
      </c>
      <c r="G794" s="5" t="s">
        <v>48</v>
      </c>
    </row>
    <row r="795" spans="1:7" s="5" customFormat="1" ht="15">
      <c r="A795" s="16">
        <v>2017</v>
      </c>
      <c r="B795">
        <v>93</v>
      </c>
      <c r="C795" s="5" t="s">
        <v>899</v>
      </c>
      <c r="D795" s="143" t="s">
        <v>1133</v>
      </c>
      <c r="E795" s="62">
        <v>16.48311540902635</v>
      </c>
      <c r="F795" s="5" t="s">
        <v>5</v>
      </c>
      <c r="G795" s="5" t="s">
        <v>48</v>
      </c>
    </row>
    <row r="796" spans="1:7" s="5" customFormat="1" ht="15">
      <c r="A796" s="16">
        <v>2017</v>
      </c>
      <c r="B796">
        <v>94</v>
      </c>
      <c r="C796" s="5" t="s">
        <v>913</v>
      </c>
      <c r="D796" s="143" t="s">
        <v>1148</v>
      </c>
      <c r="E796" s="62">
        <v>16.389788858488849</v>
      </c>
      <c r="F796" s="5" t="s">
        <v>6</v>
      </c>
      <c r="G796" s="5" t="s">
        <v>234</v>
      </c>
    </row>
    <row r="797" spans="1:7" s="5" customFormat="1" ht="15">
      <c r="A797" s="16">
        <v>2017</v>
      </c>
      <c r="B797">
        <v>95</v>
      </c>
      <c r="C797" s="5" t="s">
        <v>914</v>
      </c>
      <c r="D797" s="143" t="s">
        <v>1149</v>
      </c>
      <c r="E797" s="62">
        <v>16.222961846166331</v>
      </c>
      <c r="F797" s="5" t="s">
        <v>5</v>
      </c>
      <c r="G797" s="5" t="s">
        <v>111</v>
      </c>
    </row>
    <row r="798" spans="1:7" s="5" customFormat="1" ht="15">
      <c r="A798" s="16">
        <v>2017</v>
      </c>
      <c r="B798">
        <v>96</v>
      </c>
      <c r="C798" s="5" t="s">
        <v>915</v>
      </c>
      <c r="D798" s="143" t="s">
        <v>1150</v>
      </c>
      <c r="E798" s="62">
        <v>15.97584640437406</v>
      </c>
      <c r="F798" s="5" t="s">
        <v>5</v>
      </c>
      <c r="G798" s="5" t="s">
        <v>176</v>
      </c>
    </row>
    <row r="799" spans="1:7" s="5" customFormat="1" ht="15">
      <c r="A799" s="16">
        <v>2017</v>
      </c>
      <c r="B799">
        <v>97</v>
      </c>
      <c r="C799" s="5" t="s">
        <v>167</v>
      </c>
      <c r="D799" s="143" t="s">
        <v>561</v>
      </c>
      <c r="E799" s="62">
        <v>15.874697075694041</v>
      </c>
      <c r="F799" s="5" t="s">
        <v>5</v>
      </c>
      <c r="G799" s="5" t="s">
        <v>64</v>
      </c>
    </row>
    <row r="800" spans="1:7" s="5" customFormat="1" ht="15">
      <c r="A800" s="16">
        <v>2017</v>
      </c>
      <c r="B800">
        <v>98</v>
      </c>
      <c r="C800" s="5" t="s">
        <v>916</v>
      </c>
      <c r="D800" s="143" t="s">
        <v>1151</v>
      </c>
      <c r="E800" s="62">
        <v>15.84757260596859</v>
      </c>
      <c r="F800" s="5" t="s">
        <v>6</v>
      </c>
      <c r="G800" s="5" t="s">
        <v>44</v>
      </c>
    </row>
    <row r="801" spans="1:7" s="5" customFormat="1" ht="15">
      <c r="A801" s="16">
        <v>2017</v>
      </c>
      <c r="B801">
        <v>99</v>
      </c>
      <c r="C801" s="5" t="s">
        <v>917</v>
      </c>
      <c r="D801" s="143" t="s">
        <v>1152</v>
      </c>
      <c r="E801" s="62">
        <v>15.70352652237305</v>
      </c>
      <c r="F801" s="5" t="s">
        <v>5</v>
      </c>
      <c r="G801" s="5" t="s">
        <v>176</v>
      </c>
    </row>
    <row r="802" spans="1:7" ht="15">
      <c r="A802" s="16">
        <v>2017</v>
      </c>
      <c r="B802">
        <v>100</v>
      </c>
      <c r="C802" s="5" t="s">
        <v>918</v>
      </c>
      <c r="D802" s="143" t="s">
        <v>1153</v>
      </c>
      <c r="E802" s="62">
        <v>15.09890148535399</v>
      </c>
      <c r="F802" s="5" t="s">
        <v>7</v>
      </c>
      <c r="G802" s="5" t="s">
        <v>111</v>
      </c>
    </row>
    <row r="803" spans="1:7" ht="15">
      <c r="A803" s="16">
        <v>2018</v>
      </c>
      <c r="B803">
        <v>1</v>
      </c>
      <c r="C803" s="5" t="s">
        <v>17</v>
      </c>
      <c r="D803" s="143" t="s">
        <v>515</v>
      </c>
      <c r="E803" s="62">
        <v>381.76548153019007</v>
      </c>
      <c r="F803" s="5" t="s">
        <v>7</v>
      </c>
      <c r="G803" s="5" t="s">
        <v>20</v>
      </c>
    </row>
    <row r="804" spans="1:7" ht="15">
      <c r="A804" s="16">
        <v>2018</v>
      </c>
      <c r="B804">
        <v>2</v>
      </c>
      <c r="C804" s="5" t="s">
        <v>21</v>
      </c>
      <c r="D804" s="143" t="s">
        <v>517</v>
      </c>
      <c r="E804" s="62">
        <v>352.53442358000001</v>
      </c>
      <c r="F804" s="5" t="s">
        <v>7</v>
      </c>
      <c r="G804" s="5" t="s">
        <v>20</v>
      </c>
    </row>
    <row r="805" spans="1:7" ht="15">
      <c r="A805" s="16">
        <v>2018</v>
      </c>
      <c r="B805">
        <v>3</v>
      </c>
      <c r="C805" s="5" t="s">
        <v>28</v>
      </c>
      <c r="D805" s="143" t="s">
        <v>518</v>
      </c>
      <c r="E805" s="62">
        <v>269.75203828933138</v>
      </c>
      <c r="F805" s="5" t="s">
        <v>5</v>
      </c>
      <c r="G805" s="5" t="s">
        <v>31</v>
      </c>
    </row>
    <row r="806" spans="1:7" ht="15">
      <c r="A806" s="16">
        <v>2018</v>
      </c>
      <c r="B806">
        <v>4</v>
      </c>
      <c r="C806" s="5" t="s">
        <v>38</v>
      </c>
      <c r="D806" s="143" t="s">
        <v>522</v>
      </c>
      <c r="E806" s="62">
        <v>207.18239518528239</v>
      </c>
      <c r="F806" s="5" t="s">
        <v>5</v>
      </c>
      <c r="G806" s="5" t="s">
        <v>31</v>
      </c>
    </row>
    <row r="807" spans="1:7" ht="15">
      <c r="A807" s="16">
        <v>2018</v>
      </c>
      <c r="B807">
        <v>5</v>
      </c>
      <c r="C807" s="5" t="s">
        <v>68</v>
      </c>
      <c r="D807" s="143" t="s">
        <v>529</v>
      </c>
      <c r="E807" s="62">
        <v>197.03050116072609</v>
      </c>
      <c r="F807" s="5" t="s">
        <v>5</v>
      </c>
      <c r="G807" s="5" t="s">
        <v>71</v>
      </c>
    </row>
    <row r="808" spans="1:7" ht="15">
      <c r="A808" s="16">
        <v>2018</v>
      </c>
      <c r="B808">
        <v>6</v>
      </c>
      <c r="C808" s="5" t="s">
        <v>805</v>
      </c>
      <c r="D808" s="143" t="s">
        <v>527</v>
      </c>
      <c r="E808" s="62">
        <v>183.2489275011919</v>
      </c>
      <c r="F808" s="5" t="s">
        <v>5</v>
      </c>
      <c r="G808" s="5" t="s">
        <v>64</v>
      </c>
    </row>
    <row r="809" spans="1:7" ht="15">
      <c r="A809" s="16">
        <v>2018</v>
      </c>
      <c r="B809">
        <v>7</v>
      </c>
      <c r="C809" s="5" t="s">
        <v>58</v>
      </c>
      <c r="D809" s="143" t="s">
        <v>523</v>
      </c>
      <c r="E809" s="62">
        <v>180.91569131162331</v>
      </c>
      <c r="F809" s="5" t="s">
        <v>5</v>
      </c>
      <c r="G809" s="5" t="s">
        <v>31</v>
      </c>
    </row>
    <row r="810" spans="1:7" ht="15">
      <c r="A810" s="16">
        <v>2018</v>
      </c>
      <c r="B810">
        <v>8</v>
      </c>
      <c r="C810" s="5" t="s">
        <v>45</v>
      </c>
      <c r="D810" s="143" t="s">
        <v>524</v>
      </c>
      <c r="E810" s="62">
        <v>154.29470637627611</v>
      </c>
      <c r="F810" s="5" t="s">
        <v>6</v>
      </c>
      <c r="G810" s="5" t="s">
        <v>48</v>
      </c>
    </row>
    <row r="811" spans="1:7" ht="15">
      <c r="A811" s="16">
        <v>2018</v>
      </c>
      <c r="B811">
        <v>9</v>
      </c>
      <c r="C811" s="5" t="s">
        <v>65</v>
      </c>
      <c r="D811" s="143" t="s">
        <v>528</v>
      </c>
      <c r="E811" s="62">
        <v>146.9453845123748</v>
      </c>
      <c r="F811" s="5" t="s">
        <v>5</v>
      </c>
      <c r="G811" s="5" t="s">
        <v>31</v>
      </c>
    </row>
    <row r="812" spans="1:7" ht="15">
      <c r="A812" s="16">
        <v>2018</v>
      </c>
      <c r="B812">
        <v>10</v>
      </c>
      <c r="C812" s="5" t="s">
        <v>24</v>
      </c>
      <c r="D812" s="143" t="s">
        <v>516</v>
      </c>
      <c r="E812" s="62">
        <v>107.9917915808952</v>
      </c>
      <c r="F812" s="5" t="s">
        <v>5</v>
      </c>
      <c r="G812" s="5" t="s">
        <v>27</v>
      </c>
    </row>
    <row r="813" spans="1:7" ht="15">
      <c r="A813" s="16">
        <v>2018</v>
      </c>
      <c r="B813">
        <v>11</v>
      </c>
      <c r="C813" s="5" t="s">
        <v>35</v>
      </c>
      <c r="D813" s="143" t="s">
        <v>520</v>
      </c>
      <c r="E813" s="62">
        <v>92.565642255655334</v>
      </c>
      <c r="F813" s="5" t="s">
        <v>6</v>
      </c>
      <c r="G813" s="5" t="s">
        <v>31</v>
      </c>
    </row>
    <row r="814" spans="1:7" ht="15">
      <c r="A814" s="16">
        <v>2018</v>
      </c>
      <c r="B814">
        <v>12</v>
      </c>
      <c r="C814" s="5" t="s">
        <v>112</v>
      </c>
      <c r="D814" s="143" t="s">
        <v>536</v>
      </c>
      <c r="E814" s="62">
        <v>88.520004441175956</v>
      </c>
      <c r="F814" s="5" t="s">
        <v>5</v>
      </c>
      <c r="G814" s="5" t="s">
        <v>64</v>
      </c>
    </row>
    <row r="815" spans="1:7" ht="15">
      <c r="A815" s="16">
        <v>2018</v>
      </c>
      <c r="B815">
        <v>13</v>
      </c>
      <c r="C815" s="5" t="s">
        <v>75</v>
      </c>
      <c r="D815" s="143" t="s">
        <v>531</v>
      </c>
      <c r="E815" s="62">
        <v>77.672786758713144</v>
      </c>
      <c r="F815" s="5" t="s">
        <v>5</v>
      </c>
      <c r="G815" s="5" t="s">
        <v>48</v>
      </c>
    </row>
    <row r="816" spans="1:7" ht="15">
      <c r="A816" s="16">
        <v>2018</v>
      </c>
      <c r="B816">
        <v>14</v>
      </c>
      <c r="C816" s="5" t="s">
        <v>811</v>
      </c>
      <c r="D816" s="143" t="s">
        <v>564</v>
      </c>
      <c r="E816" s="62">
        <v>68.991905573968126</v>
      </c>
      <c r="F816" s="5" t="s">
        <v>5</v>
      </c>
      <c r="G816" s="5" t="s">
        <v>64</v>
      </c>
    </row>
    <row r="817" spans="1:7" ht="15">
      <c r="A817" s="16">
        <v>2018</v>
      </c>
      <c r="B817">
        <v>15</v>
      </c>
      <c r="C817" s="5" t="s">
        <v>164</v>
      </c>
      <c r="D817" s="143" t="s">
        <v>562</v>
      </c>
      <c r="E817" s="62">
        <v>60.423910159880343</v>
      </c>
      <c r="F817" s="5" t="s">
        <v>6</v>
      </c>
      <c r="G817" s="5" t="s">
        <v>31</v>
      </c>
    </row>
    <row r="818" spans="1:7" ht="15">
      <c r="A818" s="16">
        <v>2018</v>
      </c>
      <c r="B818">
        <v>16</v>
      </c>
      <c r="C818" s="5" t="s">
        <v>121</v>
      </c>
      <c r="D818" s="143" t="s">
        <v>555</v>
      </c>
      <c r="E818" s="62">
        <v>55.281704815999987</v>
      </c>
      <c r="F818" s="5" t="s">
        <v>7</v>
      </c>
      <c r="G818" s="5" t="s">
        <v>20</v>
      </c>
    </row>
    <row r="819" spans="1:7" ht="15">
      <c r="A819" s="16">
        <v>2018</v>
      </c>
      <c r="B819">
        <v>17</v>
      </c>
      <c r="C819" s="5" t="s">
        <v>124</v>
      </c>
      <c r="D819" s="143" t="s">
        <v>533</v>
      </c>
      <c r="E819" s="62">
        <v>50.90336869098963</v>
      </c>
      <c r="F819" s="5" t="s">
        <v>5</v>
      </c>
      <c r="G819" s="5" t="s">
        <v>127</v>
      </c>
    </row>
    <row r="820" spans="1:7" ht="15">
      <c r="A820" s="16">
        <v>2018</v>
      </c>
      <c r="B820">
        <v>18</v>
      </c>
      <c r="C820" s="5" t="s">
        <v>807</v>
      </c>
      <c r="D820" s="143" t="s">
        <v>543</v>
      </c>
      <c r="E820" s="62">
        <v>50.600119699286047</v>
      </c>
      <c r="F820" s="5" t="s">
        <v>5</v>
      </c>
      <c r="G820" s="5" t="s">
        <v>127</v>
      </c>
    </row>
    <row r="821" spans="1:7" ht="15">
      <c r="A821" s="16">
        <v>2018</v>
      </c>
      <c r="B821">
        <v>19</v>
      </c>
      <c r="C821" s="5" t="s">
        <v>300</v>
      </c>
      <c r="D821" s="143" t="s">
        <v>610</v>
      </c>
      <c r="E821" s="62">
        <v>45.620712236463007</v>
      </c>
      <c r="F821" s="5" t="s">
        <v>5</v>
      </c>
      <c r="G821" s="5" t="s">
        <v>303</v>
      </c>
    </row>
    <row r="822" spans="1:7" ht="15">
      <c r="A822" s="16">
        <v>2018</v>
      </c>
      <c r="B822">
        <v>20</v>
      </c>
      <c r="C822" s="5" t="s">
        <v>225</v>
      </c>
      <c r="D822" s="143" t="s">
        <v>578</v>
      </c>
      <c r="E822" s="62">
        <v>45.401258101840249</v>
      </c>
      <c r="F822" s="5" t="s">
        <v>5</v>
      </c>
      <c r="G822" s="5" t="s">
        <v>44</v>
      </c>
    </row>
    <row r="823" spans="1:7" ht="15">
      <c r="A823" s="16">
        <v>2018</v>
      </c>
      <c r="B823">
        <v>21</v>
      </c>
      <c r="C823" s="5" t="s">
        <v>140</v>
      </c>
      <c r="D823" s="143" t="s">
        <v>545</v>
      </c>
      <c r="E823" s="62">
        <v>45.221822155836932</v>
      </c>
      <c r="F823" s="5" t="s">
        <v>6</v>
      </c>
      <c r="G823" s="5" t="s">
        <v>31</v>
      </c>
    </row>
    <row r="824" spans="1:7" ht="15">
      <c r="A824" s="16">
        <v>2018</v>
      </c>
      <c r="B824">
        <v>22</v>
      </c>
      <c r="C824" s="5" t="s">
        <v>131</v>
      </c>
      <c r="D824" s="143" t="s">
        <v>539</v>
      </c>
      <c r="E824" s="62">
        <v>42.738081147834087</v>
      </c>
      <c r="F824" s="5" t="s">
        <v>5</v>
      </c>
      <c r="G824" s="5" t="s">
        <v>31</v>
      </c>
    </row>
    <row r="825" spans="1:7" ht="15">
      <c r="A825" s="16">
        <v>2018</v>
      </c>
      <c r="B825">
        <v>23</v>
      </c>
      <c r="C825" s="5" t="s">
        <v>209</v>
      </c>
      <c r="D825" s="143" t="s">
        <v>574</v>
      </c>
      <c r="E825" s="62">
        <v>41.911992640546693</v>
      </c>
      <c r="F825" s="5" t="s">
        <v>5</v>
      </c>
      <c r="G825" s="5" t="s">
        <v>31</v>
      </c>
    </row>
    <row r="826" spans="1:7" ht="15">
      <c r="A826" s="16">
        <v>2018</v>
      </c>
      <c r="B826">
        <v>24</v>
      </c>
      <c r="C826" s="5" t="s">
        <v>316</v>
      </c>
      <c r="D826" s="143" t="s">
        <v>551</v>
      </c>
      <c r="E826" s="62">
        <v>41.342648304556597</v>
      </c>
      <c r="F826" s="5" t="s">
        <v>5</v>
      </c>
      <c r="G826" s="5" t="s">
        <v>71</v>
      </c>
    </row>
    <row r="827" spans="1:7" ht="15">
      <c r="A827" s="16">
        <v>2018</v>
      </c>
      <c r="B827">
        <v>25</v>
      </c>
      <c r="C827" s="5" t="s">
        <v>868</v>
      </c>
      <c r="D827" s="143" t="s">
        <v>1101</v>
      </c>
      <c r="E827" s="62">
        <v>39.285170419774218</v>
      </c>
      <c r="F827" s="5" t="s">
        <v>7</v>
      </c>
      <c r="G827" s="5" t="s">
        <v>221</v>
      </c>
    </row>
    <row r="828" spans="1:7" ht="15">
      <c r="A828" s="16">
        <v>2018</v>
      </c>
      <c r="B828">
        <v>26</v>
      </c>
      <c r="C828" s="5" t="s">
        <v>93</v>
      </c>
      <c r="D828" s="143" t="s">
        <v>546</v>
      </c>
      <c r="E828" s="62">
        <v>38.983115314012061</v>
      </c>
      <c r="F828" s="5" t="s">
        <v>7</v>
      </c>
      <c r="G828" s="5" t="s">
        <v>44</v>
      </c>
    </row>
    <row r="829" spans="1:7" ht="15">
      <c r="A829" s="16">
        <v>2018</v>
      </c>
      <c r="B829">
        <v>27</v>
      </c>
      <c r="C829" s="5" t="s">
        <v>808</v>
      </c>
      <c r="D829" s="143" t="s">
        <v>1073</v>
      </c>
      <c r="E829" s="62">
        <v>38.215107138404619</v>
      </c>
      <c r="F829" s="5" t="s">
        <v>6</v>
      </c>
      <c r="G829" s="5" t="s">
        <v>221</v>
      </c>
    </row>
    <row r="830" spans="1:7" ht="15">
      <c r="A830" s="16">
        <v>2018</v>
      </c>
      <c r="B830">
        <v>28</v>
      </c>
      <c r="C830" s="5" t="s">
        <v>662</v>
      </c>
      <c r="D830" s="143" t="s">
        <v>1099</v>
      </c>
      <c r="E830" s="62">
        <v>37.638156580953719</v>
      </c>
      <c r="F830" s="5" t="s">
        <v>5</v>
      </c>
      <c r="G830" s="5" t="s">
        <v>221</v>
      </c>
    </row>
    <row r="831" spans="1:7" ht="15">
      <c r="A831" s="16">
        <v>2018</v>
      </c>
      <c r="B831">
        <v>29</v>
      </c>
      <c r="C831" s="5" t="s">
        <v>870</v>
      </c>
      <c r="D831" s="143" t="s">
        <v>1103</v>
      </c>
      <c r="E831" s="62">
        <v>36.236360415522597</v>
      </c>
      <c r="F831" s="5" t="s">
        <v>5</v>
      </c>
      <c r="G831" s="5" t="s">
        <v>44</v>
      </c>
    </row>
    <row r="832" spans="1:7" ht="15">
      <c r="A832" s="16">
        <v>2018</v>
      </c>
      <c r="B832">
        <v>30</v>
      </c>
      <c r="C832" s="5" t="s">
        <v>273</v>
      </c>
      <c r="D832" s="143" t="s">
        <v>596</v>
      </c>
      <c r="E832" s="62">
        <v>36.084635273972729</v>
      </c>
      <c r="F832" s="5" t="s">
        <v>5</v>
      </c>
      <c r="G832" s="5" t="s">
        <v>31</v>
      </c>
    </row>
    <row r="833" spans="1:7" ht="15">
      <c r="A833" s="16">
        <v>2018</v>
      </c>
      <c r="B833">
        <v>31</v>
      </c>
      <c r="C833" s="5" t="s">
        <v>105</v>
      </c>
      <c r="D833" s="143" t="s">
        <v>534</v>
      </c>
      <c r="E833" s="62">
        <v>35.784955188710811</v>
      </c>
      <c r="F833" s="5" t="s">
        <v>7</v>
      </c>
      <c r="G833" s="5" t="s">
        <v>44</v>
      </c>
    </row>
    <row r="834" spans="1:7" ht="15">
      <c r="A834" s="16">
        <v>2018</v>
      </c>
      <c r="B834">
        <v>32</v>
      </c>
      <c r="C834" s="5" t="s">
        <v>688</v>
      </c>
      <c r="D834" s="143" t="s">
        <v>1085</v>
      </c>
      <c r="E834" s="62">
        <v>35.342883314559941</v>
      </c>
      <c r="F834" s="5" t="s">
        <v>6</v>
      </c>
      <c r="G834" s="5" t="s">
        <v>31</v>
      </c>
    </row>
    <row r="835" spans="1:7" ht="15">
      <c r="A835" s="16">
        <v>2018</v>
      </c>
      <c r="B835">
        <v>33</v>
      </c>
      <c r="C835" s="5" t="s">
        <v>228</v>
      </c>
      <c r="D835" s="143" t="s">
        <v>580</v>
      </c>
      <c r="E835" s="62">
        <v>35.023739472986357</v>
      </c>
      <c r="F835" s="5" t="s">
        <v>6</v>
      </c>
      <c r="G835" s="5" t="s">
        <v>48</v>
      </c>
    </row>
    <row r="836" spans="1:7" ht="15">
      <c r="A836" s="16">
        <v>2018</v>
      </c>
      <c r="B836">
        <v>34</v>
      </c>
      <c r="C836" s="5" t="s">
        <v>319</v>
      </c>
      <c r="D836" s="143" t="s">
        <v>590</v>
      </c>
      <c r="E836" s="62">
        <v>34.869374984482462</v>
      </c>
      <c r="F836" s="5" t="s">
        <v>5</v>
      </c>
      <c r="G836" s="5" t="s">
        <v>322</v>
      </c>
    </row>
    <row r="837" spans="1:7" ht="15">
      <c r="A837" s="16">
        <v>2018</v>
      </c>
      <c r="B837">
        <v>35</v>
      </c>
      <c r="C837" s="5" t="s">
        <v>84</v>
      </c>
      <c r="D837" s="143" t="s">
        <v>535</v>
      </c>
      <c r="E837" s="62">
        <v>34.633186761930297</v>
      </c>
      <c r="F837" s="5" t="s">
        <v>6</v>
      </c>
      <c r="G837" s="5" t="s">
        <v>44</v>
      </c>
    </row>
    <row r="838" spans="1:7" ht="15">
      <c r="A838" s="16">
        <v>2018</v>
      </c>
      <c r="B838">
        <v>36</v>
      </c>
      <c r="C838" s="5" t="s">
        <v>867</v>
      </c>
      <c r="D838" s="143" t="s">
        <v>1100</v>
      </c>
      <c r="E838" s="62">
        <v>33.266823804086627</v>
      </c>
      <c r="F838" s="5" t="s">
        <v>5</v>
      </c>
      <c r="G838" s="5" t="s">
        <v>71</v>
      </c>
    </row>
    <row r="839" spans="1:7" ht="15">
      <c r="A839" s="16">
        <v>2018</v>
      </c>
      <c r="B839">
        <v>37</v>
      </c>
      <c r="C839" s="5" t="s">
        <v>869</v>
      </c>
      <c r="D839" s="143" t="s">
        <v>1102</v>
      </c>
      <c r="E839" s="62">
        <v>32.6675929102217</v>
      </c>
      <c r="F839" s="5" t="s">
        <v>5</v>
      </c>
      <c r="G839" s="5" t="s">
        <v>71</v>
      </c>
    </row>
    <row r="840" spans="1:7" ht="15">
      <c r="A840" s="16">
        <v>2018</v>
      </c>
      <c r="B840">
        <v>38</v>
      </c>
      <c r="C840" s="5" t="s">
        <v>669</v>
      </c>
      <c r="D840" s="143" t="s">
        <v>609</v>
      </c>
      <c r="E840" s="62">
        <v>31.335615754103038</v>
      </c>
      <c r="F840" s="5" t="s">
        <v>5</v>
      </c>
      <c r="G840" s="5" t="s">
        <v>48</v>
      </c>
    </row>
    <row r="841" spans="1:7" ht="15">
      <c r="A841" s="16">
        <v>2018</v>
      </c>
      <c r="B841">
        <v>39</v>
      </c>
      <c r="C841" s="5" t="s">
        <v>188</v>
      </c>
      <c r="D841" s="143" t="s">
        <v>585</v>
      </c>
      <c r="E841" s="62">
        <v>31.28299263256498</v>
      </c>
      <c r="F841" s="5" t="s">
        <v>6</v>
      </c>
      <c r="G841" s="5" t="s">
        <v>44</v>
      </c>
    </row>
    <row r="842" spans="1:7" ht="15">
      <c r="A842" s="16">
        <v>2018</v>
      </c>
      <c r="B842">
        <v>40</v>
      </c>
      <c r="C842" s="5" t="s">
        <v>99</v>
      </c>
      <c r="D842" s="143" t="s">
        <v>540</v>
      </c>
      <c r="E842" s="62">
        <v>30.910831412</v>
      </c>
      <c r="F842" s="5" t="s">
        <v>7</v>
      </c>
      <c r="G842" s="5" t="s">
        <v>20</v>
      </c>
    </row>
    <row r="843" spans="1:7" ht="15">
      <c r="A843" s="16">
        <v>2018</v>
      </c>
      <c r="B843">
        <v>41</v>
      </c>
      <c r="C843" s="5" t="s">
        <v>32</v>
      </c>
      <c r="D843" s="143" t="s">
        <v>521</v>
      </c>
      <c r="E843" s="62">
        <v>30.79410733191153</v>
      </c>
      <c r="F843" s="5" t="s">
        <v>7</v>
      </c>
      <c r="G843" s="5" t="s">
        <v>20</v>
      </c>
    </row>
    <row r="844" spans="1:7" ht="15">
      <c r="A844" s="16">
        <v>2018</v>
      </c>
      <c r="B844">
        <v>42</v>
      </c>
      <c r="C844" s="5" t="s">
        <v>72</v>
      </c>
      <c r="D844" s="143" t="s">
        <v>532</v>
      </c>
      <c r="E844" s="62">
        <v>30.281168189999999</v>
      </c>
      <c r="F844" s="5" t="s">
        <v>7</v>
      </c>
      <c r="G844" s="5" t="s">
        <v>20</v>
      </c>
    </row>
    <row r="845" spans="1:7" ht="15">
      <c r="A845" s="16">
        <v>2018</v>
      </c>
      <c r="B845">
        <v>43</v>
      </c>
      <c r="C845" s="5" t="s">
        <v>49</v>
      </c>
      <c r="D845" s="143" t="s">
        <v>525</v>
      </c>
      <c r="E845" s="62">
        <v>28.776112497727009</v>
      </c>
      <c r="F845" s="5" t="s">
        <v>5</v>
      </c>
      <c r="G845" s="5" t="s">
        <v>27</v>
      </c>
    </row>
    <row r="846" spans="1:7" ht="15">
      <c r="A846" s="16">
        <v>2018</v>
      </c>
      <c r="B846">
        <v>44</v>
      </c>
      <c r="C846" s="5" t="s">
        <v>137</v>
      </c>
      <c r="D846" s="143" t="s">
        <v>556</v>
      </c>
      <c r="E846" s="62">
        <v>28.30014710481262</v>
      </c>
      <c r="F846" s="5" t="s">
        <v>7</v>
      </c>
      <c r="G846" s="5" t="s">
        <v>111</v>
      </c>
    </row>
    <row r="847" spans="1:7" ht="15">
      <c r="A847" s="16">
        <v>2018</v>
      </c>
      <c r="B847">
        <v>45</v>
      </c>
      <c r="C847" s="5" t="s">
        <v>96</v>
      </c>
      <c r="D847" s="143" t="s">
        <v>541</v>
      </c>
      <c r="E847" s="62">
        <v>27.06979405991374</v>
      </c>
      <c r="F847" s="5" t="s">
        <v>7</v>
      </c>
      <c r="G847" s="5" t="s">
        <v>27</v>
      </c>
    </row>
    <row r="848" spans="1:7" ht="15">
      <c r="A848" s="16">
        <v>2018</v>
      </c>
      <c r="B848">
        <v>46</v>
      </c>
      <c r="C848" s="5" t="s">
        <v>200</v>
      </c>
      <c r="D848" s="143" t="s">
        <v>560</v>
      </c>
      <c r="E848" s="62">
        <v>26.877452481639761</v>
      </c>
      <c r="F848" s="5" t="s">
        <v>6</v>
      </c>
      <c r="G848" s="5" t="s">
        <v>48</v>
      </c>
    </row>
    <row r="849" spans="1:7" ht="15">
      <c r="A849" s="16">
        <v>2018</v>
      </c>
      <c r="B849">
        <v>47</v>
      </c>
      <c r="C849" s="5" t="s">
        <v>823</v>
      </c>
      <c r="D849" s="143" t="s">
        <v>1092</v>
      </c>
      <c r="E849" s="62">
        <v>26.64248075805834</v>
      </c>
      <c r="F849" s="5" t="s">
        <v>5</v>
      </c>
      <c r="G849" s="5" t="s">
        <v>221</v>
      </c>
    </row>
    <row r="850" spans="1:7" ht="15">
      <c r="A850" s="16">
        <v>2018</v>
      </c>
      <c r="B850">
        <v>48</v>
      </c>
      <c r="C850" s="5" t="s">
        <v>821</v>
      </c>
      <c r="D850" s="143" t="s">
        <v>1088</v>
      </c>
      <c r="E850" s="62">
        <v>26.344190011676289</v>
      </c>
      <c r="F850" s="5" t="s">
        <v>7</v>
      </c>
      <c r="G850" s="5" t="s">
        <v>221</v>
      </c>
    </row>
    <row r="851" spans="1:7" ht="15">
      <c r="A851" s="16">
        <v>2018</v>
      </c>
      <c r="B851">
        <v>49</v>
      </c>
      <c r="C851" s="5" t="s">
        <v>55</v>
      </c>
      <c r="D851" s="143" t="s">
        <v>544</v>
      </c>
      <c r="E851" s="62">
        <v>24.858725582000002</v>
      </c>
      <c r="F851" s="5" t="s">
        <v>7</v>
      </c>
      <c r="G851" s="5" t="s">
        <v>20</v>
      </c>
    </row>
    <row r="852" spans="1:7" ht="15">
      <c r="A852" s="16">
        <v>2018</v>
      </c>
      <c r="B852">
        <v>50</v>
      </c>
      <c r="C852" s="5" t="s">
        <v>680</v>
      </c>
      <c r="D852" s="143" t="s">
        <v>1090</v>
      </c>
      <c r="E852" s="62">
        <v>24.434853489114261</v>
      </c>
      <c r="F852" s="5" t="s">
        <v>5</v>
      </c>
      <c r="G852" s="5" t="s">
        <v>31</v>
      </c>
    </row>
    <row r="853" spans="1:7" ht="15">
      <c r="A853" s="16">
        <v>2018</v>
      </c>
      <c r="B853">
        <v>51</v>
      </c>
      <c r="C853" s="5" t="s">
        <v>804</v>
      </c>
      <c r="D853" s="143" t="s">
        <v>519</v>
      </c>
      <c r="E853" s="62">
        <v>23.603025428371609</v>
      </c>
      <c r="F853" s="5" t="s">
        <v>7</v>
      </c>
      <c r="G853" s="5" t="s">
        <v>44</v>
      </c>
    </row>
    <row r="854" spans="1:7" ht="15">
      <c r="A854" s="16">
        <v>2018</v>
      </c>
      <c r="B854">
        <v>52</v>
      </c>
      <c r="C854" s="5" t="s">
        <v>134</v>
      </c>
      <c r="D854" s="143" t="s">
        <v>559</v>
      </c>
      <c r="E854" s="62">
        <v>23.466962730662079</v>
      </c>
      <c r="F854" s="5" t="s">
        <v>6</v>
      </c>
      <c r="G854" s="5" t="s">
        <v>31</v>
      </c>
    </row>
    <row r="855" spans="1:7" ht="15">
      <c r="A855" s="16">
        <v>2018</v>
      </c>
      <c r="B855">
        <v>53</v>
      </c>
      <c r="C855" s="5" t="s">
        <v>888</v>
      </c>
      <c r="D855" s="143" t="s">
        <v>1121</v>
      </c>
      <c r="E855" s="62">
        <v>23.455713018052801</v>
      </c>
      <c r="F855" s="5" t="s">
        <v>5</v>
      </c>
      <c r="G855" s="5" t="s">
        <v>322</v>
      </c>
    </row>
    <row r="856" spans="1:7" ht="15">
      <c r="A856" s="16">
        <v>2018</v>
      </c>
      <c r="B856">
        <v>54</v>
      </c>
      <c r="C856" s="5" t="s">
        <v>294</v>
      </c>
      <c r="D856" s="143" t="s">
        <v>592</v>
      </c>
      <c r="E856" s="62">
        <v>23.368436483436302</v>
      </c>
      <c r="F856" s="5" t="s">
        <v>6</v>
      </c>
      <c r="G856" s="5" t="s">
        <v>234</v>
      </c>
    </row>
    <row r="857" spans="1:7" ht="15">
      <c r="A857" s="16">
        <v>2018</v>
      </c>
      <c r="B857">
        <v>55</v>
      </c>
      <c r="C857" s="5" t="s">
        <v>881</v>
      </c>
      <c r="D857" s="143" t="s">
        <v>1114</v>
      </c>
      <c r="E857" s="62">
        <v>22.811059633539749</v>
      </c>
      <c r="F857" s="5" t="s">
        <v>5</v>
      </c>
      <c r="G857" s="5" t="s">
        <v>176</v>
      </c>
    </row>
    <row r="858" spans="1:7" ht="15">
      <c r="A858" s="16">
        <v>2018</v>
      </c>
      <c r="B858">
        <v>56</v>
      </c>
      <c r="C858" s="5" t="s">
        <v>871</v>
      </c>
      <c r="D858" s="143" t="s">
        <v>1104</v>
      </c>
      <c r="E858" s="62">
        <v>22.752930894594151</v>
      </c>
      <c r="F858" s="5" t="s">
        <v>5</v>
      </c>
      <c r="G858" s="5" t="s">
        <v>48</v>
      </c>
    </row>
    <row r="859" spans="1:7" ht="15">
      <c r="A859" s="16">
        <v>2018</v>
      </c>
      <c r="B859">
        <v>57</v>
      </c>
      <c r="C859" s="5" t="s">
        <v>818</v>
      </c>
      <c r="D859" s="143" t="s">
        <v>1086</v>
      </c>
      <c r="E859" s="62">
        <v>21.620656483000001</v>
      </c>
      <c r="F859" s="5" t="s">
        <v>7</v>
      </c>
      <c r="G859" s="5" t="s">
        <v>27</v>
      </c>
    </row>
    <row r="860" spans="1:7" ht="15">
      <c r="A860" s="16">
        <v>2018</v>
      </c>
      <c r="B860">
        <v>58</v>
      </c>
      <c r="C860" s="5" t="s">
        <v>889</v>
      </c>
      <c r="D860" s="143" t="s">
        <v>1122</v>
      </c>
      <c r="E860" s="62">
        <v>21.097642442952559</v>
      </c>
      <c r="F860" s="5" t="s">
        <v>5</v>
      </c>
      <c r="G860" s="5" t="s">
        <v>322</v>
      </c>
    </row>
    <row r="861" spans="1:7" ht="15">
      <c r="A861" s="16">
        <v>2018</v>
      </c>
      <c r="B861">
        <v>59</v>
      </c>
      <c r="C861" s="5" t="s">
        <v>696</v>
      </c>
      <c r="D861" s="143" t="s">
        <v>1124</v>
      </c>
      <c r="E861" s="62">
        <v>21.08949882161382</v>
      </c>
      <c r="F861" s="5" t="s">
        <v>5</v>
      </c>
      <c r="G861" s="5" t="s">
        <v>234</v>
      </c>
    </row>
    <row r="862" spans="1:7" ht="15">
      <c r="A862" s="16">
        <v>2018</v>
      </c>
      <c r="B862">
        <v>60</v>
      </c>
      <c r="C862" s="5" t="s">
        <v>197</v>
      </c>
      <c r="D862" s="143" t="s">
        <v>554</v>
      </c>
      <c r="E862" s="62">
        <v>21.08559093418522</v>
      </c>
      <c r="F862" s="5" t="s">
        <v>7</v>
      </c>
      <c r="G862" s="5" t="s">
        <v>176</v>
      </c>
    </row>
    <row r="863" spans="1:7" ht="15">
      <c r="A863" s="16">
        <v>2018</v>
      </c>
      <c r="B863">
        <v>61</v>
      </c>
      <c r="C863" s="5" t="s">
        <v>191</v>
      </c>
      <c r="D863" s="143" t="s">
        <v>575</v>
      </c>
      <c r="E863" s="62">
        <v>20.798155868982398</v>
      </c>
      <c r="F863" s="5" t="s">
        <v>6</v>
      </c>
      <c r="G863" s="5" t="s">
        <v>27</v>
      </c>
    </row>
    <row r="864" spans="1:7" ht="15">
      <c r="A864" s="16">
        <v>2018</v>
      </c>
      <c r="B864">
        <v>62</v>
      </c>
      <c r="C864" s="5" t="s">
        <v>434</v>
      </c>
      <c r="D864" s="143" t="s">
        <v>1094</v>
      </c>
      <c r="E864" s="62">
        <v>20.43396565238081</v>
      </c>
      <c r="F864" s="5" t="s">
        <v>6</v>
      </c>
      <c r="G864" s="5" t="s">
        <v>221</v>
      </c>
    </row>
    <row r="865" spans="1:7" ht="15">
      <c r="A865" s="16">
        <v>2018</v>
      </c>
      <c r="B865">
        <v>63</v>
      </c>
      <c r="C865" s="5" t="s">
        <v>873</v>
      </c>
      <c r="D865" s="143" t="s">
        <v>1106</v>
      </c>
      <c r="E865" s="62">
        <v>20.26988951609453</v>
      </c>
      <c r="F865" s="5" t="s">
        <v>7</v>
      </c>
      <c r="G865" s="5" t="s">
        <v>27</v>
      </c>
    </row>
    <row r="866" spans="1:7" ht="15">
      <c r="A866" s="16">
        <v>2018</v>
      </c>
      <c r="B866">
        <v>64</v>
      </c>
      <c r="C866" s="5" t="s">
        <v>263</v>
      </c>
      <c r="D866" s="143" t="s">
        <v>569</v>
      </c>
      <c r="E866" s="62">
        <v>20.262786990185329</v>
      </c>
      <c r="F866" s="5" t="s">
        <v>6</v>
      </c>
      <c r="G866" s="5" t="s">
        <v>27</v>
      </c>
    </row>
    <row r="867" spans="1:7" ht="15">
      <c r="A867" s="16">
        <v>2018</v>
      </c>
      <c r="B867">
        <v>65</v>
      </c>
      <c r="C867" s="5" t="s">
        <v>876</v>
      </c>
      <c r="D867" s="143" t="s">
        <v>1109</v>
      </c>
      <c r="E867" s="62">
        <v>20.07573781206872</v>
      </c>
      <c r="F867" s="5" t="s">
        <v>7</v>
      </c>
      <c r="G867" s="5" t="s">
        <v>20</v>
      </c>
    </row>
    <row r="868" spans="1:7" ht="15">
      <c r="A868" s="16">
        <v>2018</v>
      </c>
      <c r="B868">
        <v>66</v>
      </c>
      <c r="C868" s="5" t="s">
        <v>877</v>
      </c>
      <c r="D868" s="143" t="s">
        <v>1110</v>
      </c>
      <c r="E868" s="62">
        <v>19.981351079190471</v>
      </c>
      <c r="F868" s="5" t="s">
        <v>5</v>
      </c>
      <c r="G868" s="5" t="s">
        <v>221</v>
      </c>
    </row>
    <row r="869" spans="1:7" ht="15">
      <c r="A869" s="16">
        <v>2018</v>
      </c>
      <c r="B869">
        <v>67</v>
      </c>
      <c r="C869" s="5" t="s">
        <v>90</v>
      </c>
      <c r="D869" s="143" t="s">
        <v>538</v>
      </c>
      <c r="E869" s="62">
        <v>19.346299999999999</v>
      </c>
      <c r="F869" s="5" t="s">
        <v>7</v>
      </c>
      <c r="G869" s="5" t="s">
        <v>44</v>
      </c>
    </row>
    <row r="870" spans="1:7" ht="15">
      <c r="A870" s="16">
        <v>2018</v>
      </c>
      <c r="B870">
        <v>68</v>
      </c>
      <c r="C870" s="5" t="s">
        <v>81</v>
      </c>
      <c r="D870" s="143" t="s">
        <v>530</v>
      </c>
      <c r="E870" s="62">
        <v>19.308245345465679</v>
      </c>
      <c r="F870" s="5" t="s">
        <v>7</v>
      </c>
      <c r="G870" s="5" t="s">
        <v>44</v>
      </c>
    </row>
    <row r="871" spans="1:7" ht="15">
      <c r="A871" s="16">
        <v>2018</v>
      </c>
      <c r="B871">
        <v>69</v>
      </c>
      <c r="C871" s="5" t="s">
        <v>878</v>
      </c>
      <c r="D871" s="143" t="s">
        <v>1111</v>
      </c>
      <c r="E871" s="62">
        <v>19.199718943425442</v>
      </c>
      <c r="F871" s="5" t="s">
        <v>6</v>
      </c>
      <c r="G871" s="5" t="s">
        <v>48</v>
      </c>
    </row>
    <row r="872" spans="1:7" ht="15">
      <c r="A872" s="16">
        <v>2018</v>
      </c>
      <c r="B872">
        <v>70</v>
      </c>
      <c r="C872" s="5" t="s">
        <v>874</v>
      </c>
      <c r="D872" s="143" t="s">
        <v>1107</v>
      </c>
      <c r="E872" s="62">
        <v>18.140661063602749</v>
      </c>
      <c r="F872" s="5" t="s">
        <v>6</v>
      </c>
      <c r="G872" s="5" t="s">
        <v>48</v>
      </c>
    </row>
    <row r="873" spans="1:7" ht="15">
      <c r="A873" s="16">
        <v>2018</v>
      </c>
      <c r="B873">
        <v>71</v>
      </c>
      <c r="C873" s="5" t="s">
        <v>884</v>
      </c>
      <c r="D873" s="143" t="s">
        <v>1117</v>
      </c>
      <c r="E873" s="62">
        <v>18.07</v>
      </c>
      <c r="F873" s="5" t="s">
        <v>6</v>
      </c>
      <c r="G873" s="5" t="s">
        <v>64</v>
      </c>
    </row>
    <row r="874" spans="1:7" ht="15">
      <c r="A874" s="16">
        <v>2018</v>
      </c>
      <c r="B874">
        <v>72</v>
      </c>
      <c r="C874" s="5" t="s">
        <v>892</v>
      </c>
      <c r="D874" s="143" t="s">
        <v>1126</v>
      </c>
      <c r="E874" s="62">
        <v>17.827499412945858</v>
      </c>
      <c r="F874" s="5" t="s">
        <v>5</v>
      </c>
      <c r="G874" s="5" t="s">
        <v>322</v>
      </c>
    </row>
    <row r="875" spans="1:7" ht="15">
      <c r="A875" s="16">
        <v>2018</v>
      </c>
      <c r="B875">
        <v>73</v>
      </c>
      <c r="C875" s="5" t="s">
        <v>885</v>
      </c>
      <c r="D875" s="143" t="s">
        <v>1118</v>
      </c>
      <c r="E875" s="62">
        <v>17.817552717391312</v>
      </c>
      <c r="F875" s="5" t="s">
        <v>6</v>
      </c>
      <c r="G875" s="5" t="s">
        <v>31</v>
      </c>
    </row>
    <row r="876" spans="1:7" ht="15">
      <c r="A876" s="16">
        <v>2018</v>
      </c>
      <c r="B876">
        <v>74</v>
      </c>
      <c r="C876" s="5" t="s">
        <v>270</v>
      </c>
      <c r="D876" s="143" t="s">
        <v>615</v>
      </c>
      <c r="E876" s="62">
        <v>17.746249943425621</v>
      </c>
      <c r="F876" s="5" t="s">
        <v>7</v>
      </c>
      <c r="G876" s="5" t="s">
        <v>221</v>
      </c>
    </row>
    <row r="877" spans="1:7" ht="15">
      <c r="A877" s="16">
        <v>2018</v>
      </c>
      <c r="B877">
        <v>75</v>
      </c>
      <c r="C877" s="5" t="s">
        <v>886</v>
      </c>
      <c r="D877" s="143" t="s">
        <v>1119</v>
      </c>
      <c r="E877" s="62">
        <v>17.490330266785168</v>
      </c>
      <c r="F877" s="5" t="s">
        <v>5</v>
      </c>
      <c r="G877" s="5" t="s">
        <v>322</v>
      </c>
    </row>
    <row r="878" spans="1:7" ht="15">
      <c r="A878" s="16">
        <v>2018</v>
      </c>
      <c r="B878">
        <v>76</v>
      </c>
      <c r="C878" s="5" t="s">
        <v>893</v>
      </c>
      <c r="D878" s="143" t="s">
        <v>1127</v>
      </c>
      <c r="E878" s="62">
        <v>17.282337942347588</v>
      </c>
      <c r="F878" s="5" t="s">
        <v>6</v>
      </c>
      <c r="G878" s="5" t="s">
        <v>31</v>
      </c>
    </row>
    <row r="879" spans="1:7" ht="15">
      <c r="A879" s="16">
        <v>2018</v>
      </c>
      <c r="B879">
        <v>77</v>
      </c>
      <c r="C879" s="5" t="s">
        <v>87</v>
      </c>
      <c r="D879" s="143" t="s">
        <v>542</v>
      </c>
      <c r="E879" s="62">
        <v>17.12598026413335</v>
      </c>
      <c r="F879" s="5" t="s">
        <v>5</v>
      </c>
      <c r="G879" s="5" t="s">
        <v>27</v>
      </c>
    </row>
    <row r="880" spans="1:7" ht="15">
      <c r="A880" s="16">
        <v>2018</v>
      </c>
      <c r="B880">
        <v>78</v>
      </c>
      <c r="C880" s="5" t="s">
        <v>238</v>
      </c>
      <c r="D880" s="143" t="s">
        <v>607</v>
      </c>
      <c r="E880" s="62">
        <v>17.03756994965136</v>
      </c>
      <c r="F880" s="5" t="s">
        <v>7</v>
      </c>
      <c r="G880" s="5" t="s">
        <v>44</v>
      </c>
    </row>
    <row r="881" spans="1:7" ht="15">
      <c r="A881" s="16">
        <v>2018</v>
      </c>
      <c r="B881">
        <v>79</v>
      </c>
      <c r="C881" s="5" t="s">
        <v>887</v>
      </c>
      <c r="D881" s="143" t="s">
        <v>1120</v>
      </c>
      <c r="E881" s="62">
        <v>16.940813966851209</v>
      </c>
      <c r="F881" s="5" t="s">
        <v>6</v>
      </c>
      <c r="G881" s="5" t="s">
        <v>48</v>
      </c>
    </row>
    <row r="882" spans="1:7" ht="15">
      <c r="A882" s="16">
        <v>2018</v>
      </c>
      <c r="B882">
        <v>80</v>
      </c>
      <c r="C882" s="5" t="s">
        <v>307</v>
      </c>
      <c r="D882" s="143" t="s">
        <v>1083</v>
      </c>
      <c r="E882" s="62">
        <v>15.828853321924811</v>
      </c>
      <c r="F882" s="5" t="s">
        <v>7</v>
      </c>
      <c r="G882" s="5" t="s">
        <v>44</v>
      </c>
    </row>
    <row r="883" spans="1:7" ht="15">
      <c r="A883" s="16">
        <v>2018</v>
      </c>
      <c r="B883">
        <v>81</v>
      </c>
      <c r="C883" s="5" t="s">
        <v>810</v>
      </c>
      <c r="D883" s="143" t="s">
        <v>1077</v>
      </c>
      <c r="E883" s="62">
        <v>15.125696563</v>
      </c>
      <c r="F883" s="5" t="s">
        <v>7</v>
      </c>
      <c r="G883" s="5" t="s">
        <v>27</v>
      </c>
    </row>
    <row r="884" spans="1:7" ht="15">
      <c r="A884" s="16">
        <v>2018</v>
      </c>
      <c r="B884">
        <v>82</v>
      </c>
      <c r="C884" s="5" t="s">
        <v>890</v>
      </c>
      <c r="D884" s="143" t="s">
        <v>1123</v>
      </c>
      <c r="E884" s="62">
        <v>15.0623384263552</v>
      </c>
      <c r="F884" s="5" t="s">
        <v>5</v>
      </c>
      <c r="G884" s="5" t="s">
        <v>176</v>
      </c>
    </row>
    <row r="885" spans="1:7" ht="15">
      <c r="A885" s="16">
        <v>2018</v>
      </c>
      <c r="B885">
        <v>83</v>
      </c>
      <c r="C885" s="144" t="s">
        <v>1357</v>
      </c>
      <c r="D885" s="146" t="s">
        <v>1358</v>
      </c>
      <c r="E885" s="62">
        <v>14.81424255936844</v>
      </c>
      <c r="F885" s="5" t="s">
        <v>5</v>
      </c>
      <c r="G885" s="5" t="s">
        <v>127</v>
      </c>
    </row>
    <row r="886" spans="1:7" ht="15">
      <c r="A886" s="16">
        <v>2018</v>
      </c>
      <c r="B886">
        <v>84</v>
      </c>
      <c r="C886" s="5" t="s">
        <v>883</v>
      </c>
      <c r="D886" s="143" t="s">
        <v>1116</v>
      </c>
      <c r="E886" s="62">
        <v>14.634189578000001</v>
      </c>
      <c r="F886" s="5" t="s">
        <v>7</v>
      </c>
      <c r="G886" s="5" t="s">
        <v>27</v>
      </c>
    </row>
    <row r="887" spans="1:7" ht="15">
      <c r="A887" s="16">
        <v>2018</v>
      </c>
      <c r="B887">
        <v>85</v>
      </c>
      <c r="C887" s="5" t="s">
        <v>872</v>
      </c>
      <c r="D887" s="143" t="s">
        <v>1105</v>
      </c>
      <c r="E887" s="62">
        <v>14.34874458258837</v>
      </c>
      <c r="F887" s="5" t="s">
        <v>7</v>
      </c>
      <c r="G887" s="5" t="s">
        <v>221</v>
      </c>
    </row>
    <row r="888" spans="1:7" ht="15">
      <c r="A888" s="16">
        <v>2018</v>
      </c>
      <c r="B888">
        <v>86</v>
      </c>
      <c r="C888" s="5" t="s">
        <v>880</v>
      </c>
      <c r="D888" s="143" t="s">
        <v>1113</v>
      </c>
      <c r="E888" s="62">
        <v>14.25172089119944</v>
      </c>
      <c r="F888" s="5" t="s">
        <v>5</v>
      </c>
      <c r="G888" s="5" t="s">
        <v>322</v>
      </c>
    </row>
    <row r="889" spans="1:7" ht="15">
      <c r="A889" s="16">
        <v>2018</v>
      </c>
      <c r="B889">
        <v>87</v>
      </c>
      <c r="C889" s="5" t="s">
        <v>895</v>
      </c>
      <c r="D889" s="143" t="s">
        <v>1129</v>
      </c>
      <c r="E889" s="62">
        <v>14.16818995260957</v>
      </c>
      <c r="F889" s="5" t="s">
        <v>5</v>
      </c>
      <c r="G889" s="5" t="s">
        <v>44</v>
      </c>
    </row>
    <row r="890" spans="1:7" ht="15">
      <c r="A890" s="16">
        <v>2018</v>
      </c>
      <c r="B890">
        <v>88</v>
      </c>
      <c r="C890" s="5" t="s">
        <v>896</v>
      </c>
      <c r="D890" s="143" t="s">
        <v>1130</v>
      </c>
      <c r="E890" s="62">
        <v>14.144000934513061</v>
      </c>
      <c r="F890" s="5" t="s">
        <v>5</v>
      </c>
      <c r="G890" s="5" t="s">
        <v>48</v>
      </c>
    </row>
    <row r="891" spans="1:7" ht="15">
      <c r="A891" s="16">
        <v>2018</v>
      </c>
      <c r="B891">
        <v>89</v>
      </c>
      <c r="C891" s="5" t="s">
        <v>897</v>
      </c>
      <c r="D891" s="143" t="s">
        <v>1131</v>
      </c>
      <c r="E891" s="62">
        <v>13.80692014886205</v>
      </c>
      <c r="F891" s="5" t="s">
        <v>5</v>
      </c>
      <c r="G891" s="5" t="s">
        <v>31</v>
      </c>
    </row>
    <row r="892" spans="1:7" ht="15">
      <c r="A892" s="16">
        <v>2018</v>
      </c>
      <c r="B892">
        <v>90</v>
      </c>
      <c r="C892" s="5" t="s">
        <v>898</v>
      </c>
      <c r="D892" s="143" t="s">
        <v>1132</v>
      </c>
      <c r="E892" s="62">
        <v>13.783396275377701</v>
      </c>
      <c r="F892" s="5" t="s">
        <v>5</v>
      </c>
      <c r="G892" s="5" t="s">
        <v>44</v>
      </c>
    </row>
    <row r="893" spans="1:7" ht="15">
      <c r="A893" s="16">
        <v>2018</v>
      </c>
      <c r="B893">
        <v>91</v>
      </c>
      <c r="C893" s="5" t="s">
        <v>879</v>
      </c>
      <c r="D893" s="143" t="s">
        <v>1112</v>
      </c>
      <c r="E893" s="62">
        <v>13.640391637228991</v>
      </c>
      <c r="F893" s="5" t="s">
        <v>6</v>
      </c>
      <c r="G893" s="5" t="s">
        <v>48</v>
      </c>
    </row>
    <row r="894" spans="1:7" ht="15">
      <c r="A894" s="16">
        <v>2018</v>
      </c>
      <c r="B894">
        <v>92</v>
      </c>
      <c r="C894" s="5" t="s">
        <v>899</v>
      </c>
      <c r="D894" s="143" t="s">
        <v>1133</v>
      </c>
      <c r="E894" s="62">
        <v>13.36421703566849</v>
      </c>
      <c r="F894" s="5" t="s">
        <v>5</v>
      </c>
      <c r="G894" s="5" t="s">
        <v>48</v>
      </c>
    </row>
    <row r="895" spans="1:7" ht="15">
      <c r="A895" s="16">
        <v>2018</v>
      </c>
      <c r="B895">
        <v>93</v>
      </c>
      <c r="C895" s="5" t="s">
        <v>900</v>
      </c>
      <c r="D895" s="143" t="s">
        <v>1134</v>
      </c>
      <c r="E895" s="62">
        <v>13.36168122767077</v>
      </c>
      <c r="F895" s="5" t="s">
        <v>7</v>
      </c>
      <c r="G895" s="5" t="s">
        <v>20</v>
      </c>
    </row>
    <row r="896" spans="1:7" ht="15">
      <c r="A896" s="16">
        <v>2018</v>
      </c>
      <c r="B896">
        <v>94</v>
      </c>
      <c r="C896" s="5" t="s">
        <v>279</v>
      </c>
      <c r="D896" s="143" t="s">
        <v>601</v>
      </c>
      <c r="E896" s="62">
        <v>13.24742331010772</v>
      </c>
      <c r="F896" s="5" t="s">
        <v>6</v>
      </c>
      <c r="G896" s="5" t="s">
        <v>44</v>
      </c>
    </row>
    <row r="897" spans="1:7" ht="15">
      <c r="A897" s="16">
        <v>2018</v>
      </c>
      <c r="B897">
        <v>95</v>
      </c>
      <c r="C897" s="5" t="s">
        <v>901</v>
      </c>
      <c r="D897" s="143" t="s">
        <v>1135</v>
      </c>
      <c r="E897" s="62">
        <v>13.24342065549493</v>
      </c>
      <c r="F897" s="5" t="s">
        <v>6</v>
      </c>
      <c r="G897" s="5" t="s">
        <v>48</v>
      </c>
    </row>
    <row r="898" spans="1:7" ht="15">
      <c r="A898" s="16">
        <v>2018</v>
      </c>
      <c r="B898">
        <v>96</v>
      </c>
      <c r="C898" s="5" t="s">
        <v>902</v>
      </c>
      <c r="D898" s="143" t="s">
        <v>1136</v>
      </c>
      <c r="E898" s="62">
        <v>13.01271158</v>
      </c>
      <c r="F898" s="5" t="s">
        <v>7</v>
      </c>
      <c r="G898" s="5" t="s">
        <v>20</v>
      </c>
    </row>
    <row r="899" spans="1:7" ht="15">
      <c r="A899" s="16">
        <v>2018</v>
      </c>
      <c r="B899">
        <v>97</v>
      </c>
      <c r="C899" s="5" t="s">
        <v>143</v>
      </c>
      <c r="D899" s="143" t="s">
        <v>572</v>
      </c>
      <c r="E899" s="62">
        <v>12.87522335449019</v>
      </c>
      <c r="F899" s="5" t="s">
        <v>7</v>
      </c>
      <c r="G899" s="5" t="s">
        <v>27</v>
      </c>
    </row>
    <row r="900" spans="1:7" ht="15">
      <c r="A900" s="16">
        <v>2018</v>
      </c>
      <c r="B900">
        <v>98</v>
      </c>
      <c r="C900" s="5" t="s">
        <v>903</v>
      </c>
      <c r="D900" s="143" t="s">
        <v>1137</v>
      </c>
      <c r="E900" s="62">
        <v>12.6408122958725</v>
      </c>
      <c r="F900" s="5" t="s">
        <v>5</v>
      </c>
      <c r="G900" s="5" t="s">
        <v>303</v>
      </c>
    </row>
    <row r="901" spans="1:7" ht="15">
      <c r="A901" s="16">
        <v>2018</v>
      </c>
      <c r="B901">
        <v>99</v>
      </c>
      <c r="C901" s="5" t="s">
        <v>904</v>
      </c>
      <c r="D901" s="143" t="s">
        <v>1138</v>
      </c>
      <c r="E901" s="62">
        <v>12.485631472708929</v>
      </c>
      <c r="F901" s="5" t="s">
        <v>5</v>
      </c>
      <c r="G901" s="5" t="s">
        <v>111</v>
      </c>
    </row>
    <row r="902" spans="1:7" ht="15">
      <c r="A902" s="16">
        <v>2018</v>
      </c>
      <c r="B902">
        <v>100</v>
      </c>
      <c r="C902" s="5" t="s">
        <v>827</v>
      </c>
      <c r="D902" s="143" t="s">
        <v>1097</v>
      </c>
      <c r="E902" s="62">
        <v>12.47</v>
      </c>
      <c r="F902" s="5" t="s">
        <v>5</v>
      </c>
      <c r="G902" s="5" t="s">
        <v>48</v>
      </c>
    </row>
    <row r="903" spans="1:7" ht="15">
      <c r="A903" s="16">
        <v>2019</v>
      </c>
      <c r="B903">
        <v>1</v>
      </c>
      <c r="C903" s="5" t="s">
        <v>21</v>
      </c>
      <c r="D903" s="143" t="s">
        <v>517</v>
      </c>
      <c r="E903" s="62">
        <v>570.72766819405524</v>
      </c>
      <c r="F903" s="5" t="s">
        <v>7</v>
      </c>
      <c r="G903" s="5" t="s">
        <v>20</v>
      </c>
    </row>
    <row r="904" spans="1:7" ht="15">
      <c r="A904" s="16">
        <v>2019</v>
      </c>
      <c r="B904">
        <v>2</v>
      </c>
      <c r="C904" s="5" t="s">
        <v>17</v>
      </c>
      <c r="D904" s="143" t="s">
        <v>515</v>
      </c>
      <c r="E904" s="62">
        <v>460.49108032003699</v>
      </c>
      <c r="F904" s="5" t="s">
        <v>7</v>
      </c>
      <c r="G904" s="5" t="s">
        <v>20</v>
      </c>
    </row>
    <row r="905" spans="1:7" ht="15">
      <c r="A905" s="16">
        <v>2019</v>
      </c>
      <c r="B905">
        <v>3</v>
      </c>
      <c r="C905" s="5" t="s">
        <v>28</v>
      </c>
      <c r="D905" s="143" t="s">
        <v>518</v>
      </c>
      <c r="E905" s="62">
        <v>294.11571128856889</v>
      </c>
      <c r="F905" s="5" t="s">
        <v>5</v>
      </c>
      <c r="G905" s="5" t="s">
        <v>31</v>
      </c>
    </row>
    <row r="906" spans="1:7" ht="15">
      <c r="A906" s="16">
        <v>2019</v>
      </c>
      <c r="B906">
        <v>4</v>
      </c>
      <c r="C906" s="5" t="s">
        <v>45</v>
      </c>
      <c r="D906" s="143" t="s">
        <v>524</v>
      </c>
      <c r="E906" s="62">
        <v>220.77844214572229</v>
      </c>
      <c r="F906" s="5" t="s">
        <v>6</v>
      </c>
      <c r="G906" s="5" t="s">
        <v>48</v>
      </c>
    </row>
    <row r="907" spans="1:7" ht="15">
      <c r="A907" s="16">
        <v>2019</v>
      </c>
      <c r="B907">
        <v>5</v>
      </c>
      <c r="C907" s="5" t="s">
        <v>38</v>
      </c>
      <c r="D907" s="143" t="s">
        <v>522</v>
      </c>
      <c r="E907" s="62">
        <v>217.70331338974751</v>
      </c>
      <c r="F907" s="5" t="s">
        <v>5</v>
      </c>
      <c r="G907" s="5" t="s">
        <v>31</v>
      </c>
    </row>
    <row r="908" spans="1:7" ht="15">
      <c r="A908" s="16">
        <v>2019</v>
      </c>
      <c r="B908">
        <v>6</v>
      </c>
      <c r="C908" s="5" t="s">
        <v>24</v>
      </c>
      <c r="D908" s="143" t="s">
        <v>516</v>
      </c>
      <c r="E908" s="62">
        <v>213.02170198675501</v>
      </c>
      <c r="F908" s="5" t="s">
        <v>5</v>
      </c>
      <c r="G908" s="5" t="s">
        <v>27</v>
      </c>
    </row>
    <row r="909" spans="1:7" ht="15">
      <c r="A909" s="16">
        <v>2019</v>
      </c>
      <c r="B909">
        <v>7</v>
      </c>
      <c r="C909" s="5" t="s">
        <v>58</v>
      </c>
      <c r="D909" s="143" t="s">
        <v>523</v>
      </c>
      <c r="E909" s="62">
        <v>182.39972370283201</v>
      </c>
      <c r="F909" s="5" t="s">
        <v>5</v>
      </c>
      <c r="G909" s="5" t="s">
        <v>31</v>
      </c>
    </row>
    <row r="910" spans="1:7" ht="15">
      <c r="A910" s="16">
        <v>2019</v>
      </c>
      <c r="B910">
        <v>8</v>
      </c>
      <c r="C910" s="5" t="s">
        <v>68</v>
      </c>
      <c r="D910" s="143" t="s">
        <v>529</v>
      </c>
      <c r="E910" s="62">
        <v>172.1269225516582</v>
      </c>
      <c r="F910" s="5" t="s">
        <v>5</v>
      </c>
      <c r="G910" s="5" t="s">
        <v>71</v>
      </c>
    </row>
    <row r="911" spans="1:7" ht="15">
      <c r="A911" s="16">
        <v>2019</v>
      </c>
      <c r="B911">
        <v>9</v>
      </c>
      <c r="C911" s="5" t="s">
        <v>65</v>
      </c>
      <c r="D911" s="143" t="s">
        <v>528</v>
      </c>
      <c r="E911" s="62">
        <v>147.23855418942779</v>
      </c>
      <c r="F911" s="5" t="s">
        <v>5</v>
      </c>
      <c r="G911" s="5" t="s">
        <v>31</v>
      </c>
    </row>
    <row r="912" spans="1:7" ht="15">
      <c r="A912" s="16">
        <v>2019</v>
      </c>
      <c r="B912">
        <v>10</v>
      </c>
      <c r="C912" s="5" t="s">
        <v>805</v>
      </c>
      <c r="D912" s="143" t="s">
        <v>527</v>
      </c>
      <c r="E912" s="62">
        <v>145.9110413562054</v>
      </c>
      <c r="F912" s="5" t="s">
        <v>5</v>
      </c>
      <c r="G912" s="5" t="s">
        <v>64</v>
      </c>
    </row>
    <row r="913" spans="1:7" ht="15">
      <c r="A913" s="16">
        <v>2019</v>
      </c>
      <c r="B913">
        <v>11</v>
      </c>
      <c r="C913" s="5" t="s">
        <v>35</v>
      </c>
      <c r="D913" s="143" t="s">
        <v>520</v>
      </c>
      <c r="E913" s="62">
        <v>134.73507806378529</v>
      </c>
      <c r="F913" s="5" t="s">
        <v>6</v>
      </c>
      <c r="G913" s="5" t="s">
        <v>31</v>
      </c>
    </row>
    <row r="914" spans="1:7" ht="15">
      <c r="A914" s="16">
        <v>2019</v>
      </c>
      <c r="B914">
        <v>12</v>
      </c>
      <c r="C914" s="5" t="s">
        <v>75</v>
      </c>
      <c r="D914" s="143" t="s">
        <v>531</v>
      </c>
      <c r="E914" s="62">
        <v>124.77106990961769</v>
      </c>
      <c r="F914" s="5" t="s">
        <v>5</v>
      </c>
      <c r="G914" s="5" t="s">
        <v>48</v>
      </c>
    </row>
    <row r="915" spans="1:7" ht="15">
      <c r="A915" s="16">
        <v>2019</v>
      </c>
      <c r="B915">
        <v>13</v>
      </c>
      <c r="C915" s="5" t="s">
        <v>112</v>
      </c>
      <c r="D915" s="143" t="s">
        <v>536</v>
      </c>
      <c r="E915" s="62">
        <v>85.359863177887178</v>
      </c>
      <c r="F915" s="5" t="s">
        <v>5</v>
      </c>
      <c r="G915" s="5" t="s">
        <v>64</v>
      </c>
    </row>
    <row r="916" spans="1:7" ht="15">
      <c r="A916" s="16">
        <v>2019</v>
      </c>
      <c r="B916">
        <v>14</v>
      </c>
      <c r="C916" s="5" t="s">
        <v>32</v>
      </c>
      <c r="D916" s="143" t="s">
        <v>521</v>
      </c>
      <c r="E916" s="62">
        <v>75.963340909582115</v>
      </c>
      <c r="F916" s="5" t="s">
        <v>7</v>
      </c>
      <c r="G916" s="5" t="s">
        <v>20</v>
      </c>
    </row>
    <row r="917" spans="1:7" ht="15">
      <c r="A917" s="16">
        <v>2019</v>
      </c>
      <c r="B917">
        <v>15</v>
      </c>
      <c r="C917" s="5" t="s">
        <v>811</v>
      </c>
      <c r="D917" s="143" t="s">
        <v>564</v>
      </c>
      <c r="E917" s="62">
        <v>74.263441341013404</v>
      </c>
      <c r="F917" s="5" t="s">
        <v>5</v>
      </c>
      <c r="G917" s="5" t="s">
        <v>64</v>
      </c>
    </row>
    <row r="918" spans="1:7" ht="15">
      <c r="A918" s="16">
        <v>2019</v>
      </c>
      <c r="B918">
        <v>16</v>
      </c>
      <c r="C918" s="5" t="s">
        <v>49</v>
      </c>
      <c r="D918" s="143" t="s">
        <v>525</v>
      </c>
      <c r="E918" s="62">
        <v>74.00772350922422</v>
      </c>
      <c r="F918" s="5" t="s">
        <v>5</v>
      </c>
      <c r="G918" s="5" t="s">
        <v>27</v>
      </c>
    </row>
    <row r="919" spans="1:7" ht="15">
      <c r="A919" s="16">
        <v>2019</v>
      </c>
      <c r="B919">
        <v>17</v>
      </c>
      <c r="C919" s="5" t="s">
        <v>131</v>
      </c>
      <c r="D919" s="143" t="s">
        <v>539</v>
      </c>
      <c r="E919" s="62">
        <v>69.244104353498756</v>
      </c>
      <c r="F919" s="5" t="s">
        <v>5</v>
      </c>
      <c r="G919" s="5" t="s">
        <v>31</v>
      </c>
    </row>
    <row r="920" spans="1:7" ht="15">
      <c r="A920" s="16">
        <v>2019</v>
      </c>
      <c r="B920">
        <v>18</v>
      </c>
      <c r="C920" s="5" t="s">
        <v>140</v>
      </c>
      <c r="D920" s="143" t="s">
        <v>545</v>
      </c>
      <c r="E920" s="62">
        <v>58.961752368022701</v>
      </c>
      <c r="F920" s="5" t="s">
        <v>6</v>
      </c>
      <c r="G920" s="5" t="s">
        <v>31</v>
      </c>
    </row>
    <row r="921" spans="1:7" ht="15">
      <c r="A921" s="16">
        <v>2019</v>
      </c>
      <c r="B921">
        <v>19</v>
      </c>
      <c r="C921" s="5" t="s">
        <v>105</v>
      </c>
      <c r="D921" s="143" t="s">
        <v>534</v>
      </c>
      <c r="E921" s="62">
        <v>58.21409222578194</v>
      </c>
      <c r="F921" s="5" t="s">
        <v>7</v>
      </c>
      <c r="G921" s="5" t="s">
        <v>44</v>
      </c>
    </row>
    <row r="922" spans="1:7" ht="15">
      <c r="A922" s="16">
        <v>2019</v>
      </c>
      <c r="B922">
        <v>20</v>
      </c>
      <c r="C922" s="5" t="s">
        <v>124</v>
      </c>
      <c r="D922" s="143" t="s">
        <v>533</v>
      </c>
      <c r="E922" s="62">
        <v>57.962787764112257</v>
      </c>
      <c r="F922" s="5" t="s">
        <v>5</v>
      </c>
      <c r="G922" s="5" t="s">
        <v>127</v>
      </c>
    </row>
    <row r="923" spans="1:7" ht="15">
      <c r="A923" s="16">
        <v>2019</v>
      </c>
      <c r="B923">
        <v>21</v>
      </c>
      <c r="C923" s="5" t="s">
        <v>164</v>
      </c>
      <c r="D923" s="143" t="s">
        <v>562</v>
      </c>
      <c r="E923" s="62">
        <v>56.582806706168931</v>
      </c>
      <c r="F923" s="5" t="s">
        <v>6</v>
      </c>
      <c r="G923" s="5" t="s">
        <v>31</v>
      </c>
    </row>
    <row r="924" spans="1:7" ht="15">
      <c r="A924" s="16">
        <v>2019</v>
      </c>
      <c r="B924">
        <v>22</v>
      </c>
      <c r="C924" s="5" t="s">
        <v>188</v>
      </c>
      <c r="D924" s="143" t="s">
        <v>585</v>
      </c>
      <c r="E924" s="62">
        <v>56.551078091115507</v>
      </c>
      <c r="F924" s="5" t="s">
        <v>6</v>
      </c>
      <c r="G924" s="5" t="s">
        <v>44</v>
      </c>
    </row>
    <row r="925" spans="1:7" ht="15">
      <c r="A925" s="16">
        <v>2019</v>
      </c>
      <c r="B925">
        <v>23</v>
      </c>
      <c r="C925" s="5" t="s">
        <v>137</v>
      </c>
      <c r="D925" s="143" t="s">
        <v>556</v>
      </c>
      <c r="E925" s="62">
        <v>55.486468065915552</v>
      </c>
      <c r="F925" s="5" t="s">
        <v>7</v>
      </c>
      <c r="G925" s="5" t="s">
        <v>111</v>
      </c>
    </row>
    <row r="926" spans="1:7" ht="15">
      <c r="A926" s="16">
        <v>2019</v>
      </c>
      <c r="B926">
        <v>24</v>
      </c>
      <c r="C926" s="5" t="s">
        <v>209</v>
      </c>
      <c r="D926" s="143" t="s">
        <v>574</v>
      </c>
      <c r="E926" s="62">
        <v>52.04627655613227</v>
      </c>
      <c r="F926" s="5" t="s">
        <v>5</v>
      </c>
      <c r="G926" s="5" t="s">
        <v>31</v>
      </c>
    </row>
    <row r="927" spans="1:7" ht="15">
      <c r="A927" s="16">
        <v>2019</v>
      </c>
      <c r="B927">
        <v>25</v>
      </c>
      <c r="C927" s="5" t="s">
        <v>808</v>
      </c>
      <c r="D927" s="143" t="s">
        <v>1073</v>
      </c>
      <c r="E927" s="62">
        <v>51.593028142567952</v>
      </c>
      <c r="F927" s="5" t="s">
        <v>6</v>
      </c>
      <c r="G927" s="5" t="s">
        <v>221</v>
      </c>
    </row>
    <row r="928" spans="1:7" ht="15">
      <c r="A928" s="16">
        <v>2019</v>
      </c>
      <c r="B928">
        <v>26</v>
      </c>
      <c r="C928" s="5" t="s">
        <v>72</v>
      </c>
      <c r="D928" s="143" t="s">
        <v>532</v>
      </c>
      <c r="E928" s="62">
        <v>51.441470991000003</v>
      </c>
      <c r="F928" s="5" t="s">
        <v>7</v>
      </c>
      <c r="G928" s="5" t="s">
        <v>20</v>
      </c>
    </row>
    <row r="929" spans="1:7" ht="15">
      <c r="A929" s="16">
        <v>2019</v>
      </c>
      <c r="B929">
        <v>27</v>
      </c>
      <c r="C929" s="5" t="s">
        <v>807</v>
      </c>
      <c r="D929" s="143" t="s">
        <v>543</v>
      </c>
      <c r="E929" s="62">
        <v>50.245690406420117</v>
      </c>
      <c r="F929" s="5" t="s">
        <v>5</v>
      </c>
      <c r="G929" s="5" t="s">
        <v>127</v>
      </c>
    </row>
    <row r="930" spans="1:7" ht="15">
      <c r="A930" s="16">
        <v>2019</v>
      </c>
      <c r="B930">
        <v>28</v>
      </c>
      <c r="C930" s="5" t="s">
        <v>134</v>
      </c>
      <c r="D930" s="143" t="s">
        <v>559</v>
      </c>
      <c r="E930" s="62">
        <v>45.759490031406777</v>
      </c>
      <c r="F930" s="5" t="s">
        <v>6</v>
      </c>
      <c r="G930" s="5" t="s">
        <v>31</v>
      </c>
    </row>
    <row r="931" spans="1:7" ht="15">
      <c r="A931" s="16">
        <v>2019</v>
      </c>
      <c r="B931">
        <v>29</v>
      </c>
      <c r="C931" s="5" t="s">
        <v>228</v>
      </c>
      <c r="D931" s="143" t="s">
        <v>580</v>
      </c>
      <c r="E931" s="62">
        <v>45.040382412172818</v>
      </c>
      <c r="F931" s="5" t="s">
        <v>6</v>
      </c>
      <c r="G931" s="5" t="s">
        <v>48</v>
      </c>
    </row>
    <row r="932" spans="1:7" ht="15">
      <c r="A932" s="16">
        <v>2019</v>
      </c>
      <c r="B932">
        <v>30</v>
      </c>
      <c r="C932" s="5" t="s">
        <v>55</v>
      </c>
      <c r="D932" s="143" t="s">
        <v>544</v>
      </c>
      <c r="E932" s="62">
        <v>43.960348244999999</v>
      </c>
      <c r="F932" s="5" t="s">
        <v>7</v>
      </c>
      <c r="G932" s="5" t="s">
        <v>20</v>
      </c>
    </row>
    <row r="933" spans="1:7" ht="15">
      <c r="A933" s="16">
        <v>2019</v>
      </c>
      <c r="B933">
        <v>31</v>
      </c>
      <c r="C933" s="5" t="s">
        <v>84</v>
      </c>
      <c r="D933" s="143" t="s">
        <v>535</v>
      </c>
      <c r="E933" s="62">
        <v>43.857064044471208</v>
      </c>
      <c r="F933" s="5" t="s">
        <v>6</v>
      </c>
      <c r="G933" s="5" t="s">
        <v>44</v>
      </c>
    </row>
    <row r="934" spans="1:7" ht="15">
      <c r="A934" s="16">
        <v>2019</v>
      </c>
      <c r="B934">
        <v>32</v>
      </c>
      <c r="C934" s="5" t="s">
        <v>121</v>
      </c>
      <c r="D934" s="143" t="s">
        <v>555</v>
      </c>
      <c r="E934" s="62">
        <v>43.797439472000001</v>
      </c>
      <c r="F934" s="5" t="s">
        <v>7</v>
      </c>
      <c r="G934" s="5" t="s">
        <v>20</v>
      </c>
    </row>
    <row r="935" spans="1:7" ht="15">
      <c r="A935" s="16">
        <v>2019</v>
      </c>
      <c r="B935">
        <v>33</v>
      </c>
      <c r="C935" s="5" t="s">
        <v>662</v>
      </c>
      <c r="D935" s="143" t="s">
        <v>1099</v>
      </c>
      <c r="E935" s="62">
        <v>42.676820754049238</v>
      </c>
      <c r="F935" s="5" t="s">
        <v>5</v>
      </c>
      <c r="G935" s="5" t="s">
        <v>221</v>
      </c>
    </row>
    <row r="936" spans="1:7" ht="15">
      <c r="A936" s="16">
        <v>2019</v>
      </c>
      <c r="B936">
        <v>34</v>
      </c>
      <c r="C936" s="5" t="s">
        <v>669</v>
      </c>
      <c r="D936" s="143" t="s">
        <v>609</v>
      </c>
      <c r="E936" s="62">
        <v>42.251420365920531</v>
      </c>
      <c r="F936" s="5" t="s">
        <v>5</v>
      </c>
      <c r="G936" s="5" t="s">
        <v>48</v>
      </c>
    </row>
    <row r="937" spans="1:7" ht="15">
      <c r="A937" s="16">
        <v>2019</v>
      </c>
      <c r="B937">
        <v>35</v>
      </c>
      <c r="C937" s="5" t="s">
        <v>96</v>
      </c>
      <c r="D937" s="143" t="s">
        <v>541</v>
      </c>
      <c r="E937" s="62">
        <v>41.615307437200769</v>
      </c>
      <c r="F937" s="5" t="s">
        <v>7</v>
      </c>
      <c r="G937" s="5" t="s">
        <v>27</v>
      </c>
    </row>
    <row r="938" spans="1:7" ht="15">
      <c r="A938" s="16">
        <v>2019</v>
      </c>
      <c r="B938">
        <v>36</v>
      </c>
      <c r="C938" s="5" t="s">
        <v>294</v>
      </c>
      <c r="D938" s="143" t="s">
        <v>592</v>
      </c>
      <c r="E938" s="62">
        <v>40.897300021157641</v>
      </c>
      <c r="F938" s="5" t="s">
        <v>6</v>
      </c>
      <c r="G938" s="5" t="s">
        <v>234</v>
      </c>
    </row>
    <row r="939" spans="1:7" ht="15">
      <c r="A939" s="16">
        <v>2019</v>
      </c>
      <c r="B939">
        <v>37</v>
      </c>
      <c r="C939" s="5" t="s">
        <v>200</v>
      </c>
      <c r="D939" s="143" t="s">
        <v>560</v>
      </c>
      <c r="E939" s="62">
        <v>40.8822775999462</v>
      </c>
      <c r="F939" s="5" t="s">
        <v>6</v>
      </c>
      <c r="G939" s="5" t="s">
        <v>48</v>
      </c>
    </row>
    <row r="940" spans="1:7" ht="15">
      <c r="A940" s="16">
        <v>2019</v>
      </c>
      <c r="B940">
        <v>38</v>
      </c>
      <c r="C940" s="5" t="s">
        <v>225</v>
      </c>
      <c r="D940" s="143" t="s">
        <v>578</v>
      </c>
      <c r="E940" s="62">
        <v>39.943028232454637</v>
      </c>
      <c r="F940" s="5" t="s">
        <v>5</v>
      </c>
      <c r="G940" s="5" t="s">
        <v>44</v>
      </c>
    </row>
    <row r="941" spans="1:7" ht="15">
      <c r="A941" s="16">
        <v>2019</v>
      </c>
      <c r="B941">
        <v>39</v>
      </c>
      <c r="C941" s="5" t="s">
        <v>99</v>
      </c>
      <c r="D941" s="143" t="s">
        <v>540</v>
      </c>
      <c r="E941" s="62">
        <v>39.237875181</v>
      </c>
      <c r="F941" s="5" t="s">
        <v>7</v>
      </c>
      <c r="G941" s="5" t="s">
        <v>20</v>
      </c>
    </row>
    <row r="942" spans="1:7" ht="15">
      <c r="A942" s="16">
        <v>2019</v>
      </c>
      <c r="B942">
        <v>40</v>
      </c>
      <c r="C942" s="5" t="s">
        <v>273</v>
      </c>
      <c r="D942" s="143" t="s">
        <v>596</v>
      </c>
      <c r="E942" s="62">
        <v>39.041495543362878</v>
      </c>
      <c r="F942" s="5" t="s">
        <v>5</v>
      </c>
      <c r="G942" s="5" t="s">
        <v>31</v>
      </c>
    </row>
    <row r="943" spans="1:7" ht="15">
      <c r="A943" s="16">
        <v>2019</v>
      </c>
      <c r="B943">
        <v>41</v>
      </c>
      <c r="C943" s="5" t="s">
        <v>300</v>
      </c>
      <c r="D943" s="143" t="s">
        <v>610</v>
      </c>
      <c r="E943" s="62">
        <v>38.904000000000003</v>
      </c>
      <c r="F943" s="5" t="s">
        <v>5</v>
      </c>
      <c r="G943" s="5" t="s">
        <v>303</v>
      </c>
    </row>
    <row r="944" spans="1:7" ht="15">
      <c r="A944" s="16">
        <v>2019</v>
      </c>
      <c r="B944">
        <v>42</v>
      </c>
      <c r="C944" s="5" t="s">
        <v>867</v>
      </c>
      <c r="D944" s="143" t="s">
        <v>1100</v>
      </c>
      <c r="E944" s="62">
        <v>38.853967113465792</v>
      </c>
      <c r="F944" s="5" t="s">
        <v>5</v>
      </c>
      <c r="G944" s="5" t="s">
        <v>71</v>
      </c>
    </row>
    <row r="945" spans="1:7" ht="15">
      <c r="A945" s="16">
        <v>2019</v>
      </c>
      <c r="B945">
        <v>43</v>
      </c>
      <c r="C945" s="5" t="s">
        <v>688</v>
      </c>
      <c r="D945" s="143" t="s">
        <v>1085</v>
      </c>
      <c r="E945" s="62">
        <v>38.368320175077358</v>
      </c>
      <c r="F945" s="5" t="s">
        <v>6</v>
      </c>
      <c r="G945" s="5" t="s">
        <v>31</v>
      </c>
    </row>
    <row r="946" spans="1:7" ht="15">
      <c r="A946" s="16">
        <v>2019</v>
      </c>
      <c r="B946">
        <v>44</v>
      </c>
      <c r="C946" s="5" t="s">
        <v>868</v>
      </c>
      <c r="D946" s="143" t="s">
        <v>1101</v>
      </c>
      <c r="E946" s="62">
        <v>36.665852795318038</v>
      </c>
      <c r="F946" s="5" t="s">
        <v>7</v>
      </c>
      <c r="G946" s="5" t="s">
        <v>221</v>
      </c>
    </row>
    <row r="947" spans="1:7" ht="15">
      <c r="A947" s="16">
        <v>2019</v>
      </c>
      <c r="B947">
        <v>45</v>
      </c>
      <c r="C947" s="5" t="s">
        <v>823</v>
      </c>
      <c r="D947" s="143" t="s">
        <v>1092</v>
      </c>
      <c r="E947" s="62">
        <v>35.510094931105293</v>
      </c>
      <c r="F947" s="5" t="s">
        <v>5</v>
      </c>
      <c r="G947" s="5" t="s">
        <v>221</v>
      </c>
    </row>
    <row r="948" spans="1:7" ht="15">
      <c r="A948" s="16">
        <v>2019</v>
      </c>
      <c r="B948">
        <v>46</v>
      </c>
      <c r="C948" s="5" t="s">
        <v>821</v>
      </c>
      <c r="D948" s="143" t="s">
        <v>1088</v>
      </c>
      <c r="E948" s="62">
        <v>34.98913980569845</v>
      </c>
      <c r="F948" s="5" t="s">
        <v>7</v>
      </c>
      <c r="G948" s="5" t="s">
        <v>221</v>
      </c>
    </row>
    <row r="949" spans="1:7" ht="15">
      <c r="A949" s="16">
        <v>2019</v>
      </c>
      <c r="B949">
        <v>47</v>
      </c>
      <c r="C949" s="5" t="s">
        <v>319</v>
      </c>
      <c r="D949" s="143" t="s">
        <v>590</v>
      </c>
      <c r="E949" s="62">
        <v>33.815406521576222</v>
      </c>
      <c r="F949" s="5" t="s">
        <v>5</v>
      </c>
      <c r="G949" s="5" t="s">
        <v>322</v>
      </c>
    </row>
    <row r="950" spans="1:7" ht="15">
      <c r="A950" s="16">
        <v>2019</v>
      </c>
      <c r="B950">
        <v>48</v>
      </c>
      <c r="C950" s="5" t="s">
        <v>804</v>
      </c>
      <c r="D950" s="143" t="s">
        <v>519</v>
      </c>
      <c r="E950" s="62">
        <v>33.682194902669067</v>
      </c>
      <c r="F950" s="5" t="s">
        <v>7</v>
      </c>
      <c r="G950" s="5" t="s">
        <v>44</v>
      </c>
    </row>
    <row r="951" spans="1:7" ht="15">
      <c r="A951" s="16">
        <v>2019</v>
      </c>
      <c r="B951">
        <v>49</v>
      </c>
      <c r="C951" s="5" t="s">
        <v>93</v>
      </c>
      <c r="D951" s="143" t="s">
        <v>546</v>
      </c>
      <c r="E951" s="62">
        <v>33.353575086267263</v>
      </c>
      <c r="F951" s="5" t="s">
        <v>7</v>
      </c>
      <c r="G951" s="5" t="s">
        <v>44</v>
      </c>
    </row>
    <row r="952" spans="1:7" ht="15">
      <c r="A952" s="16">
        <v>2019</v>
      </c>
      <c r="B952">
        <v>50</v>
      </c>
      <c r="C952" s="5" t="s">
        <v>316</v>
      </c>
      <c r="D952" s="143" t="s">
        <v>551</v>
      </c>
      <c r="E952" s="62">
        <v>33.342689859645013</v>
      </c>
      <c r="F952" s="5" t="s">
        <v>5</v>
      </c>
      <c r="G952" s="5" t="s">
        <v>71</v>
      </c>
    </row>
    <row r="953" spans="1:7" ht="15">
      <c r="A953" s="16">
        <v>2019</v>
      </c>
      <c r="B953">
        <v>51</v>
      </c>
      <c r="C953" s="5" t="s">
        <v>90</v>
      </c>
      <c r="D953" s="143" t="s">
        <v>538</v>
      </c>
      <c r="E953" s="62">
        <v>31.698399999999999</v>
      </c>
      <c r="F953" s="5" t="s">
        <v>7</v>
      </c>
      <c r="G953" s="5" t="s">
        <v>44</v>
      </c>
    </row>
    <row r="954" spans="1:7" ht="15">
      <c r="A954" s="16">
        <v>2019</v>
      </c>
      <c r="B954">
        <v>52</v>
      </c>
      <c r="C954" s="5" t="s">
        <v>282</v>
      </c>
      <c r="D954" s="143" t="s">
        <v>595</v>
      </c>
      <c r="E954" s="62">
        <v>28.91343424310136</v>
      </c>
      <c r="F954" s="5" t="s">
        <v>5</v>
      </c>
      <c r="G954" s="5" t="s">
        <v>48</v>
      </c>
    </row>
    <row r="955" spans="1:7" ht="15">
      <c r="A955" s="16">
        <v>2019</v>
      </c>
      <c r="B955">
        <v>53</v>
      </c>
      <c r="C955" s="5" t="s">
        <v>869</v>
      </c>
      <c r="D955" s="143" t="s">
        <v>1102</v>
      </c>
      <c r="E955" s="62">
        <v>28.824661519110329</v>
      </c>
      <c r="F955" s="5" t="s">
        <v>5</v>
      </c>
      <c r="G955" s="5" t="s">
        <v>71</v>
      </c>
    </row>
    <row r="956" spans="1:7" ht="15">
      <c r="A956" s="16">
        <v>2019</v>
      </c>
      <c r="B956">
        <v>54</v>
      </c>
      <c r="C956" s="5" t="s">
        <v>810</v>
      </c>
      <c r="D956" s="143" t="s">
        <v>1077</v>
      </c>
      <c r="E956" s="62">
        <v>28.524616253000001</v>
      </c>
      <c r="F956" s="5" t="s">
        <v>7</v>
      </c>
      <c r="G956" s="5" t="s">
        <v>27</v>
      </c>
    </row>
    <row r="957" spans="1:7" ht="15">
      <c r="A957" s="16">
        <v>2019</v>
      </c>
      <c r="B957">
        <v>55</v>
      </c>
      <c r="C957" s="5" t="s">
        <v>680</v>
      </c>
      <c r="D957" s="143" t="s">
        <v>1090</v>
      </c>
      <c r="E957" s="62">
        <v>28.359006626590091</v>
      </c>
      <c r="F957" s="5" t="s">
        <v>5</v>
      </c>
      <c r="G957" s="5" t="s">
        <v>31</v>
      </c>
    </row>
    <row r="958" spans="1:7" ht="15">
      <c r="A958" s="16">
        <v>2019</v>
      </c>
      <c r="B958">
        <v>56</v>
      </c>
      <c r="C958" s="5" t="s">
        <v>870</v>
      </c>
      <c r="D958" s="143" t="s">
        <v>1103</v>
      </c>
      <c r="E958" s="62">
        <v>28.08700939689912</v>
      </c>
      <c r="F958" s="5" t="s">
        <v>5</v>
      </c>
      <c r="G958" s="5" t="s">
        <v>44</v>
      </c>
    </row>
    <row r="959" spans="1:7" ht="15">
      <c r="A959" s="16">
        <v>2019</v>
      </c>
      <c r="B959">
        <v>57</v>
      </c>
      <c r="C959" s="5" t="s">
        <v>182</v>
      </c>
      <c r="D959" s="143" t="s">
        <v>552</v>
      </c>
      <c r="E959" s="62">
        <v>28.070685924213759</v>
      </c>
      <c r="F959" s="5" t="s">
        <v>7</v>
      </c>
      <c r="G959" s="5" t="s">
        <v>44</v>
      </c>
    </row>
    <row r="960" spans="1:7" ht="15">
      <c r="A960" s="16">
        <v>2019</v>
      </c>
      <c r="B960">
        <v>58</v>
      </c>
      <c r="C960" s="5" t="s">
        <v>270</v>
      </c>
      <c r="D960" s="143" t="s">
        <v>615</v>
      </c>
      <c r="E960" s="62">
        <v>28.028073448649831</v>
      </c>
      <c r="F960" s="5" t="s">
        <v>7</v>
      </c>
      <c r="G960" s="5" t="s">
        <v>221</v>
      </c>
    </row>
    <row r="961" spans="1:7" ht="15">
      <c r="A961" s="16">
        <v>2019</v>
      </c>
      <c r="B961">
        <v>59</v>
      </c>
      <c r="C961" s="5" t="s">
        <v>434</v>
      </c>
      <c r="D961" s="143" t="s">
        <v>1094</v>
      </c>
      <c r="E961" s="62">
        <v>27.6756234226599</v>
      </c>
      <c r="F961" s="5" t="s">
        <v>6</v>
      </c>
      <c r="G961" s="5" t="s">
        <v>221</v>
      </c>
    </row>
    <row r="962" spans="1:7" ht="15">
      <c r="A962" s="16">
        <v>2019</v>
      </c>
      <c r="B962">
        <v>60</v>
      </c>
      <c r="C962" s="5" t="s">
        <v>185</v>
      </c>
      <c r="D962" s="143" t="s">
        <v>565</v>
      </c>
      <c r="E962" s="62">
        <v>27.515682981477021</v>
      </c>
      <c r="F962" s="5" t="s">
        <v>7</v>
      </c>
      <c r="G962" s="5" t="s">
        <v>27</v>
      </c>
    </row>
    <row r="963" spans="1:7" ht="15">
      <c r="A963" s="16">
        <v>2019</v>
      </c>
      <c r="B963">
        <v>61</v>
      </c>
      <c r="C963" s="5" t="s">
        <v>263</v>
      </c>
      <c r="D963" s="143" t="s">
        <v>569</v>
      </c>
      <c r="E963" s="62">
        <v>27.037923492233588</v>
      </c>
      <c r="F963" s="5" t="s">
        <v>6</v>
      </c>
      <c r="G963" s="5" t="s">
        <v>27</v>
      </c>
    </row>
    <row r="964" spans="1:7" ht="15">
      <c r="A964" s="16">
        <v>2019</v>
      </c>
      <c r="B964">
        <v>62</v>
      </c>
      <c r="C964" s="5" t="s">
        <v>871</v>
      </c>
      <c r="D964" s="143" t="s">
        <v>1104</v>
      </c>
      <c r="E964" s="62">
        <v>26.805735175723861</v>
      </c>
      <c r="F964" s="5" t="s">
        <v>5</v>
      </c>
      <c r="G964" s="5" t="s">
        <v>48</v>
      </c>
    </row>
    <row r="965" spans="1:7" ht="15">
      <c r="A965" s="16">
        <v>2019</v>
      </c>
      <c r="B965">
        <v>63</v>
      </c>
      <c r="C965" s="5" t="s">
        <v>872</v>
      </c>
      <c r="D965" s="143" t="s">
        <v>1105</v>
      </c>
      <c r="E965" s="62">
        <v>26.59752513502362</v>
      </c>
      <c r="F965" s="5" t="s">
        <v>7</v>
      </c>
      <c r="G965" s="5" t="s">
        <v>221</v>
      </c>
    </row>
    <row r="966" spans="1:7" ht="15">
      <c r="A966" s="16">
        <v>2019</v>
      </c>
      <c r="B966">
        <v>64</v>
      </c>
      <c r="C966" s="5" t="s">
        <v>873</v>
      </c>
      <c r="D966" s="143" t="s">
        <v>1106</v>
      </c>
      <c r="E966" s="62">
        <v>25.585188811559309</v>
      </c>
      <c r="F966" s="5" t="s">
        <v>7</v>
      </c>
      <c r="G966" s="5" t="s">
        <v>27</v>
      </c>
    </row>
    <row r="967" spans="1:7" ht="15">
      <c r="A967" s="16">
        <v>2019</v>
      </c>
      <c r="B967">
        <v>65</v>
      </c>
      <c r="C967" s="5" t="s">
        <v>167</v>
      </c>
      <c r="D967" s="143" t="s">
        <v>561</v>
      </c>
      <c r="E967" s="62">
        <v>25.2801765979215</v>
      </c>
      <c r="F967" s="5" t="s">
        <v>6</v>
      </c>
      <c r="G967" s="5" t="s">
        <v>64</v>
      </c>
    </row>
    <row r="968" spans="1:7" ht="15">
      <c r="A968" s="16">
        <v>2019</v>
      </c>
      <c r="B968">
        <v>66</v>
      </c>
      <c r="C968" s="5" t="s">
        <v>87</v>
      </c>
      <c r="D968" s="143" t="s">
        <v>542</v>
      </c>
      <c r="E968" s="62">
        <v>24.89502876047132</v>
      </c>
      <c r="F968" s="5" t="s">
        <v>5</v>
      </c>
      <c r="G968" s="5" t="s">
        <v>27</v>
      </c>
    </row>
    <row r="969" spans="1:7" ht="15">
      <c r="A969" s="16">
        <v>2019</v>
      </c>
      <c r="B969">
        <v>67</v>
      </c>
      <c r="C969" s="5" t="s">
        <v>874</v>
      </c>
      <c r="D969" s="143" t="s">
        <v>1107</v>
      </c>
      <c r="E969" s="62">
        <v>24.462111608869421</v>
      </c>
      <c r="F969" s="5" t="s">
        <v>6</v>
      </c>
      <c r="G969" s="5" t="s">
        <v>48</v>
      </c>
    </row>
    <row r="970" spans="1:7" ht="15">
      <c r="A970" s="16">
        <v>2019</v>
      </c>
      <c r="B970">
        <v>68</v>
      </c>
      <c r="C970" s="5" t="s">
        <v>143</v>
      </c>
      <c r="D970" s="143" t="s">
        <v>572</v>
      </c>
      <c r="E970" s="62">
        <v>24.187689723548441</v>
      </c>
      <c r="F970" s="5" t="s">
        <v>7</v>
      </c>
      <c r="G970" s="5" t="s">
        <v>27</v>
      </c>
    </row>
    <row r="971" spans="1:7" ht="15">
      <c r="A971" s="16">
        <v>2019</v>
      </c>
      <c r="B971">
        <v>69</v>
      </c>
      <c r="C971" s="5" t="s">
        <v>191</v>
      </c>
      <c r="D971" s="143" t="s">
        <v>575</v>
      </c>
      <c r="E971" s="62">
        <v>23.870040136463981</v>
      </c>
      <c r="F971" s="5" t="s">
        <v>6</v>
      </c>
      <c r="G971" s="5" t="s">
        <v>27</v>
      </c>
    </row>
    <row r="972" spans="1:7" ht="15">
      <c r="A972" s="16">
        <v>2019</v>
      </c>
      <c r="B972">
        <v>70</v>
      </c>
      <c r="C972" s="5" t="s">
        <v>197</v>
      </c>
      <c r="D972" s="143" t="s">
        <v>554</v>
      </c>
      <c r="E972" s="62">
        <v>23.534076718750889</v>
      </c>
      <c r="F972" s="5" t="s">
        <v>7</v>
      </c>
      <c r="G972" s="5" t="s">
        <v>176</v>
      </c>
    </row>
    <row r="973" spans="1:7" ht="15">
      <c r="A973" s="16">
        <v>2019</v>
      </c>
      <c r="B973">
        <v>71</v>
      </c>
      <c r="C973" s="5" t="s">
        <v>875</v>
      </c>
      <c r="D973" s="143" t="s">
        <v>1108</v>
      </c>
      <c r="E973" s="62">
        <v>23.28004732163642</v>
      </c>
      <c r="F973" s="5" t="s">
        <v>5</v>
      </c>
      <c r="G973" s="5" t="s">
        <v>127</v>
      </c>
    </row>
    <row r="974" spans="1:7" ht="15">
      <c r="A974" s="16">
        <v>2019</v>
      </c>
      <c r="B974">
        <v>72</v>
      </c>
      <c r="C974" s="5" t="s">
        <v>876</v>
      </c>
      <c r="D974" s="143" t="s">
        <v>1109</v>
      </c>
      <c r="E974" s="62">
        <v>22.795065648371612</v>
      </c>
      <c r="F974" s="5" t="s">
        <v>7</v>
      </c>
      <c r="G974" s="5" t="s">
        <v>20</v>
      </c>
    </row>
    <row r="975" spans="1:7" ht="15">
      <c r="A975" s="16">
        <v>2019</v>
      </c>
      <c r="B975">
        <v>73</v>
      </c>
      <c r="C975" s="5" t="s">
        <v>250</v>
      </c>
      <c r="D975" s="143" t="s">
        <v>573</v>
      </c>
      <c r="E975" s="62">
        <v>22.71114305971733</v>
      </c>
      <c r="F975" s="5" t="s">
        <v>6</v>
      </c>
      <c r="G975" s="5" t="s">
        <v>31</v>
      </c>
    </row>
    <row r="976" spans="1:7" ht="15">
      <c r="A976" s="16">
        <v>2019</v>
      </c>
      <c r="B976">
        <v>74</v>
      </c>
      <c r="C976" s="5" t="s">
        <v>877</v>
      </c>
      <c r="D976" s="143" t="s">
        <v>1110</v>
      </c>
      <c r="E976" s="62">
        <v>22.547383172786049</v>
      </c>
      <c r="F976" s="5" t="s">
        <v>5</v>
      </c>
      <c r="G976" s="5" t="s">
        <v>221</v>
      </c>
    </row>
    <row r="977" spans="1:7" ht="15">
      <c r="A977" s="16">
        <v>2019</v>
      </c>
      <c r="B977">
        <v>75</v>
      </c>
      <c r="C977" s="5" t="s">
        <v>279</v>
      </c>
      <c r="D977" s="143" t="s">
        <v>601</v>
      </c>
      <c r="E977" s="62">
        <v>22.4036521252768</v>
      </c>
      <c r="F977" s="5" t="s">
        <v>6</v>
      </c>
      <c r="G977" s="5" t="s">
        <v>44</v>
      </c>
    </row>
    <row r="978" spans="1:7" ht="15">
      <c r="A978" s="16">
        <v>2019</v>
      </c>
      <c r="B978">
        <v>76</v>
      </c>
      <c r="C978" s="5" t="s">
        <v>878</v>
      </c>
      <c r="D978" s="143" t="s">
        <v>1111</v>
      </c>
      <c r="E978" s="62">
        <v>22.38733350959771</v>
      </c>
      <c r="F978" s="5" t="s">
        <v>6</v>
      </c>
      <c r="G978" s="5" t="s">
        <v>48</v>
      </c>
    </row>
    <row r="979" spans="1:7" ht="15">
      <c r="A979" s="16">
        <v>2019</v>
      </c>
      <c r="B979">
        <v>77</v>
      </c>
      <c r="C979" s="5" t="s">
        <v>238</v>
      </c>
      <c r="D979" s="143" t="s">
        <v>607</v>
      </c>
      <c r="E979" s="62">
        <v>21.974566330188921</v>
      </c>
      <c r="F979" s="5" t="s">
        <v>7</v>
      </c>
      <c r="G979" s="5" t="s">
        <v>44</v>
      </c>
    </row>
    <row r="980" spans="1:7" ht="15">
      <c r="A980" s="16">
        <v>2019</v>
      </c>
      <c r="B980">
        <v>78</v>
      </c>
      <c r="C980" s="5" t="s">
        <v>879</v>
      </c>
      <c r="D980" s="143" t="s">
        <v>1112</v>
      </c>
      <c r="E980" s="62">
        <v>21.965217024756761</v>
      </c>
      <c r="F980" s="5" t="s">
        <v>6</v>
      </c>
      <c r="G980" s="5" t="s">
        <v>48</v>
      </c>
    </row>
    <row r="981" spans="1:7" ht="15">
      <c r="A981" s="16">
        <v>2019</v>
      </c>
      <c r="B981">
        <v>79</v>
      </c>
      <c r="C981" s="5" t="s">
        <v>880</v>
      </c>
      <c r="D981" s="143" t="s">
        <v>1113</v>
      </c>
      <c r="E981" s="62">
        <v>21.75224015653221</v>
      </c>
      <c r="F981" s="5" t="s">
        <v>5</v>
      </c>
      <c r="G981" s="5" t="s">
        <v>322</v>
      </c>
    </row>
    <row r="982" spans="1:7" ht="15">
      <c r="A982" s="16">
        <v>2019</v>
      </c>
      <c r="B982">
        <v>80</v>
      </c>
      <c r="C982" s="5" t="s">
        <v>128</v>
      </c>
      <c r="D982" s="143" t="s">
        <v>553</v>
      </c>
      <c r="E982" s="62">
        <v>21.66747552148701</v>
      </c>
      <c r="F982" s="5" t="s">
        <v>7</v>
      </c>
      <c r="G982" s="5" t="s">
        <v>111</v>
      </c>
    </row>
    <row r="983" spans="1:7" ht="15">
      <c r="A983" s="16">
        <v>2019</v>
      </c>
      <c r="B983">
        <v>81</v>
      </c>
      <c r="C983" s="5" t="s">
        <v>812</v>
      </c>
      <c r="D983" s="143" t="s">
        <v>1078</v>
      </c>
      <c r="E983" s="62">
        <v>21.29087735510037</v>
      </c>
      <c r="F983" s="5" t="s">
        <v>7</v>
      </c>
      <c r="G983" s="5" t="s">
        <v>27</v>
      </c>
    </row>
    <row r="984" spans="1:7" ht="15">
      <c r="A984" s="16">
        <v>2019</v>
      </c>
      <c r="B984">
        <v>82</v>
      </c>
      <c r="C984" s="5" t="s">
        <v>235</v>
      </c>
      <c r="D984" s="143" t="s">
        <v>599</v>
      </c>
      <c r="E984" s="62">
        <v>20.593947781220429</v>
      </c>
      <c r="F984" s="5" t="s">
        <v>7</v>
      </c>
      <c r="G984" s="5" t="s">
        <v>44</v>
      </c>
    </row>
    <row r="985" spans="1:7" ht="15">
      <c r="A985" s="16">
        <v>2019</v>
      </c>
      <c r="B985">
        <v>83</v>
      </c>
      <c r="C985" s="5" t="s">
        <v>881</v>
      </c>
      <c r="D985" s="143" t="s">
        <v>1114</v>
      </c>
      <c r="E985" s="62">
        <v>19.93747487275623</v>
      </c>
      <c r="F985" s="5" t="s">
        <v>5</v>
      </c>
      <c r="G985" s="5" t="s">
        <v>176</v>
      </c>
    </row>
    <row r="986" spans="1:7" ht="15">
      <c r="A986" s="16">
        <v>2019</v>
      </c>
      <c r="B986">
        <v>84</v>
      </c>
      <c r="C986" s="5" t="s">
        <v>882</v>
      </c>
      <c r="D986" s="143" t="s">
        <v>1115</v>
      </c>
      <c r="E986" s="62">
        <v>19.927162382732799</v>
      </c>
      <c r="F986" s="5" t="s">
        <v>7</v>
      </c>
      <c r="G986" s="5" t="s">
        <v>44</v>
      </c>
    </row>
    <row r="987" spans="1:7" ht="15">
      <c r="A987" s="16">
        <v>2019</v>
      </c>
      <c r="B987">
        <v>85</v>
      </c>
      <c r="C987" s="5" t="s">
        <v>883</v>
      </c>
      <c r="D987" s="143" t="s">
        <v>1116</v>
      </c>
      <c r="E987" s="62">
        <v>19.735522279000001</v>
      </c>
      <c r="F987" s="5" t="s">
        <v>7</v>
      </c>
      <c r="G987" s="5" t="s">
        <v>27</v>
      </c>
    </row>
    <row r="988" spans="1:7" ht="15">
      <c r="A988" s="16">
        <v>2019</v>
      </c>
      <c r="B988">
        <v>86</v>
      </c>
      <c r="C988" s="5" t="s">
        <v>884</v>
      </c>
      <c r="D988" s="143" t="s">
        <v>1117</v>
      </c>
      <c r="E988" s="62">
        <v>19.55722044026901</v>
      </c>
      <c r="F988" s="5" t="s">
        <v>6</v>
      </c>
      <c r="G988" s="5" t="s">
        <v>64</v>
      </c>
    </row>
    <row r="989" spans="1:7" ht="15">
      <c r="A989" s="16">
        <v>2019</v>
      </c>
      <c r="B989">
        <v>87</v>
      </c>
      <c r="C989" s="5" t="s">
        <v>885</v>
      </c>
      <c r="D989" s="143" t="s">
        <v>1118</v>
      </c>
      <c r="E989" s="62">
        <v>19.325701293397561</v>
      </c>
      <c r="F989" s="5" t="s">
        <v>6</v>
      </c>
      <c r="G989" s="5" t="s">
        <v>31</v>
      </c>
    </row>
    <row r="990" spans="1:7" ht="15">
      <c r="A990" s="16">
        <v>2019</v>
      </c>
      <c r="B990">
        <v>88</v>
      </c>
      <c r="C990" s="5" t="s">
        <v>826</v>
      </c>
      <c r="D990" s="143" t="s">
        <v>1095</v>
      </c>
      <c r="E990" s="62">
        <v>19.241879726885369</v>
      </c>
      <c r="F990" s="5" t="s">
        <v>7</v>
      </c>
      <c r="G990" s="5" t="s">
        <v>111</v>
      </c>
    </row>
    <row r="991" spans="1:7" ht="15">
      <c r="A991" s="16">
        <v>2019</v>
      </c>
      <c r="B991">
        <v>89</v>
      </c>
      <c r="C991" s="5" t="s">
        <v>818</v>
      </c>
      <c r="D991" s="143" t="s">
        <v>1086</v>
      </c>
      <c r="E991" s="62">
        <v>19.196684996999998</v>
      </c>
      <c r="F991" s="5" t="s">
        <v>7</v>
      </c>
      <c r="G991" s="5" t="s">
        <v>27</v>
      </c>
    </row>
    <row r="992" spans="1:7" ht="15">
      <c r="A992" s="16">
        <v>2019</v>
      </c>
      <c r="B992">
        <v>90</v>
      </c>
      <c r="C992" s="5" t="s">
        <v>886</v>
      </c>
      <c r="D992" s="143" t="s">
        <v>1119</v>
      </c>
      <c r="E992" s="62">
        <v>19.166896409291589</v>
      </c>
      <c r="F992" s="5" t="s">
        <v>5</v>
      </c>
      <c r="G992" s="5" t="s">
        <v>322</v>
      </c>
    </row>
    <row r="993" spans="1:7" ht="15">
      <c r="A993" s="16">
        <v>2019</v>
      </c>
      <c r="B993">
        <v>91</v>
      </c>
      <c r="C993" s="5" t="s">
        <v>887</v>
      </c>
      <c r="D993" s="143" t="s">
        <v>1120</v>
      </c>
      <c r="E993" s="62">
        <v>19.141005949751118</v>
      </c>
      <c r="F993" s="5" t="s">
        <v>6</v>
      </c>
      <c r="G993" s="5" t="s">
        <v>48</v>
      </c>
    </row>
    <row r="994" spans="1:7" ht="15">
      <c r="A994" s="16">
        <v>2019</v>
      </c>
      <c r="B994">
        <v>92</v>
      </c>
      <c r="C994" s="5" t="s">
        <v>820</v>
      </c>
      <c r="D994" s="143" t="s">
        <v>1087</v>
      </c>
      <c r="E994" s="62">
        <v>19.139277823</v>
      </c>
      <c r="F994" s="5" t="s">
        <v>7</v>
      </c>
      <c r="G994" s="5" t="s">
        <v>27</v>
      </c>
    </row>
    <row r="995" spans="1:7" ht="15">
      <c r="A995" s="16">
        <v>2019</v>
      </c>
      <c r="B995">
        <v>93</v>
      </c>
      <c r="C995" s="5" t="s">
        <v>888</v>
      </c>
      <c r="D995" s="143" t="s">
        <v>1121</v>
      </c>
      <c r="E995" s="62">
        <v>19.03460268849804</v>
      </c>
      <c r="F995" s="5" t="s">
        <v>5</v>
      </c>
      <c r="G995" s="5" t="s">
        <v>322</v>
      </c>
    </row>
    <row r="996" spans="1:7" ht="15">
      <c r="A996" s="16">
        <v>2019</v>
      </c>
      <c r="B996">
        <v>94</v>
      </c>
      <c r="C996" s="5" t="s">
        <v>889</v>
      </c>
      <c r="D996" s="143" t="s">
        <v>1122</v>
      </c>
      <c r="E996" s="62">
        <v>18.994279717526219</v>
      </c>
      <c r="F996" s="5" t="s">
        <v>5</v>
      </c>
      <c r="G996" s="5" t="s">
        <v>322</v>
      </c>
    </row>
    <row r="997" spans="1:7" ht="15">
      <c r="A997" s="16">
        <v>2019</v>
      </c>
      <c r="B997">
        <v>95</v>
      </c>
      <c r="C997" s="5" t="s">
        <v>267</v>
      </c>
      <c r="D997" s="143" t="s">
        <v>584</v>
      </c>
      <c r="E997" s="62">
        <v>18.990326060116018</v>
      </c>
      <c r="F997" s="5" t="s">
        <v>7</v>
      </c>
      <c r="G997" s="5" t="s">
        <v>44</v>
      </c>
    </row>
    <row r="998" spans="1:7" ht="15">
      <c r="A998" s="16">
        <v>2019</v>
      </c>
      <c r="B998">
        <v>96</v>
      </c>
      <c r="C998" s="5" t="s">
        <v>890</v>
      </c>
      <c r="D998" s="143" t="s">
        <v>1123</v>
      </c>
      <c r="E998" s="62">
        <v>18.47173202181402</v>
      </c>
      <c r="F998" s="5" t="s">
        <v>5</v>
      </c>
      <c r="G998" s="5" t="s">
        <v>176</v>
      </c>
    </row>
    <row r="999" spans="1:7" ht="15">
      <c r="A999" s="16">
        <v>2019</v>
      </c>
      <c r="B999">
        <v>97</v>
      </c>
      <c r="C999" s="5" t="s">
        <v>696</v>
      </c>
      <c r="D999" s="143" t="s">
        <v>1124</v>
      </c>
      <c r="E999" s="62">
        <v>18.327370567429259</v>
      </c>
      <c r="F999" s="5" t="s">
        <v>5</v>
      </c>
      <c r="G999" s="5" t="s">
        <v>234</v>
      </c>
    </row>
    <row r="1000" spans="1:7" ht="15">
      <c r="A1000" s="16">
        <v>2019</v>
      </c>
      <c r="B1000">
        <v>98</v>
      </c>
      <c r="C1000" s="5" t="s">
        <v>891</v>
      </c>
      <c r="D1000" s="143" t="s">
        <v>1125</v>
      </c>
      <c r="E1000" s="62">
        <v>18.258473284000001</v>
      </c>
      <c r="F1000" s="5" t="s">
        <v>7</v>
      </c>
      <c r="G1000" s="5" t="s">
        <v>176</v>
      </c>
    </row>
    <row r="1001" spans="1:7" ht="15">
      <c r="A1001" s="16">
        <v>2019</v>
      </c>
      <c r="B1001">
        <v>99</v>
      </c>
      <c r="C1001" s="5" t="s">
        <v>161</v>
      </c>
      <c r="D1001" s="143" t="s">
        <v>549</v>
      </c>
      <c r="E1001" s="62">
        <v>18.199699638725949</v>
      </c>
      <c r="F1001" s="5" t="s">
        <v>5</v>
      </c>
      <c r="G1001" s="5" t="s">
        <v>27</v>
      </c>
    </row>
    <row r="1002" spans="1:7" ht="15">
      <c r="A1002" s="16">
        <v>2019</v>
      </c>
      <c r="B1002">
        <v>100</v>
      </c>
      <c r="C1002" s="5" t="s">
        <v>307</v>
      </c>
      <c r="D1002" s="143" t="s">
        <v>1083</v>
      </c>
      <c r="E1002" s="62">
        <v>17.93021234529493</v>
      </c>
      <c r="F1002" s="5" t="s">
        <v>7</v>
      </c>
      <c r="G1002" s="5" t="s">
        <v>44</v>
      </c>
    </row>
    <row r="1003" spans="1:7" ht="15">
      <c r="A1003" s="16">
        <v>2020</v>
      </c>
      <c r="B1003">
        <v>1</v>
      </c>
      <c r="C1003" s="5" t="s">
        <v>17</v>
      </c>
      <c r="D1003" s="143" t="s">
        <v>515</v>
      </c>
      <c r="E1003" s="61">
        <v>697.98211743663171</v>
      </c>
      <c r="F1003" s="5" t="s">
        <v>7</v>
      </c>
      <c r="G1003" s="5" t="s">
        <v>20</v>
      </c>
    </row>
    <row r="1004" spans="1:7" ht="15">
      <c r="A1004" s="16">
        <v>2020</v>
      </c>
      <c r="B1004">
        <v>2</v>
      </c>
      <c r="C1004" s="5" t="s">
        <v>21</v>
      </c>
      <c r="D1004" s="143" t="s">
        <v>517</v>
      </c>
      <c r="E1004" s="61">
        <v>643.93934958739976</v>
      </c>
      <c r="F1004" s="5" t="s">
        <v>7</v>
      </c>
      <c r="G1004" s="5" t="s">
        <v>20</v>
      </c>
    </row>
    <row r="1005" spans="1:7" ht="15">
      <c r="A1005" s="16">
        <v>2020</v>
      </c>
      <c r="B1005">
        <v>3</v>
      </c>
      <c r="C1005" s="5" t="s">
        <v>24</v>
      </c>
      <c r="D1005" s="143" t="s">
        <v>516</v>
      </c>
      <c r="E1005" s="61">
        <v>384.6623250011495</v>
      </c>
      <c r="F1005" s="5" t="s">
        <v>5</v>
      </c>
      <c r="G1005" s="5" t="s">
        <v>27</v>
      </c>
    </row>
    <row r="1006" spans="1:7" ht="15">
      <c r="A1006" s="16">
        <v>2020</v>
      </c>
      <c r="B1006">
        <v>4</v>
      </c>
      <c r="C1006" s="5" t="s">
        <v>28</v>
      </c>
      <c r="D1006" s="143" t="s">
        <v>518</v>
      </c>
      <c r="E1006" s="61">
        <v>262.50258533227668</v>
      </c>
      <c r="F1006" s="5" t="s">
        <v>5</v>
      </c>
      <c r="G1006" s="5" t="s">
        <v>31</v>
      </c>
    </row>
    <row r="1007" spans="1:7" ht="15">
      <c r="A1007" s="16">
        <v>2020</v>
      </c>
      <c r="B1007">
        <v>5</v>
      </c>
      <c r="C1007" s="5" t="s">
        <v>45</v>
      </c>
      <c r="D1007" s="143" t="s">
        <v>524</v>
      </c>
      <c r="E1007" s="61">
        <v>235.66677314541681</v>
      </c>
      <c r="F1007" s="5" t="s">
        <v>6</v>
      </c>
      <c r="G1007" s="5" t="s">
        <v>48</v>
      </c>
    </row>
    <row r="1008" spans="1:7" ht="15">
      <c r="A1008" s="16">
        <v>2020</v>
      </c>
      <c r="B1008">
        <v>6</v>
      </c>
      <c r="C1008" s="5" t="s">
        <v>32</v>
      </c>
      <c r="D1008" s="143" t="s">
        <v>521</v>
      </c>
      <c r="E1008" s="61">
        <v>223.6555099442746</v>
      </c>
      <c r="F1008" s="5" t="s">
        <v>7</v>
      </c>
      <c r="G1008" s="5" t="s">
        <v>20</v>
      </c>
    </row>
    <row r="1009" spans="1:7" ht="15">
      <c r="A1009" s="16">
        <v>2020</v>
      </c>
      <c r="B1009">
        <v>7</v>
      </c>
      <c r="C1009" s="5" t="s">
        <v>55</v>
      </c>
      <c r="D1009" s="143" t="s">
        <v>544</v>
      </c>
      <c r="E1009" s="61">
        <v>217.881388391</v>
      </c>
      <c r="F1009" s="5" t="s">
        <v>7</v>
      </c>
      <c r="G1009" s="5" t="s">
        <v>20</v>
      </c>
    </row>
    <row r="1010" spans="1:7" ht="15">
      <c r="A1010" s="16">
        <v>2020</v>
      </c>
      <c r="B1010">
        <v>8</v>
      </c>
      <c r="C1010" s="5" t="s">
        <v>38</v>
      </c>
      <c r="D1010" s="143" t="s">
        <v>522</v>
      </c>
      <c r="E1010" s="61">
        <v>191.88941389861631</v>
      </c>
      <c r="F1010" s="5" t="s">
        <v>5</v>
      </c>
      <c r="G1010" s="5" t="s">
        <v>31</v>
      </c>
    </row>
    <row r="1011" spans="1:7" ht="15">
      <c r="A1011" s="16">
        <v>2020</v>
      </c>
      <c r="B1011">
        <v>9</v>
      </c>
      <c r="C1011" s="5" t="s">
        <v>49</v>
      </c>
      <c r="D1011" s="143" t="s">
        <v>525</v>
      </c>
      <c r="E1011" s="61">
        <v>173.61910470034019</v>
      </c>
      <c r="F1011" s="5" t="s">
        <v>5</v>
      </c>
      <c r="G1011" s="5" t="s">
        <v>27</v>
      </c>
    </row>
    <row r="1012" spans="1:7" ht="15">
      <c r="A1012" s="16">
        <v>2020</v>
      </c>
      <c r="B1012">
        <v>10</v>
      </c>
      <c r="C1012" s="5" t="s">
        <v>35</v>
      </c>
      <c r="D1012" s="143" t="s">
        <v>520</v>
      </c>
      <c r="E1012" s="61">
        <v>167.9677121047452</v>
      </c>
      <c r="F1012" s="5" t="s">
        <v>6</v>
      </c>
      <c r="G1012" s="5" t="s">
        <v>31</v>
      </c>
    </row>
    <row r="1013" spans="1:7" ht="15">
      <c r="A1013" s="16">
        <v>2020</v>
      </c>
      <c r="B1013">
        <v>11</v>
      </c>
      <c r="C1013" s="5" t="s">
        <v>58</v>
      </c>
      <c r="D1013" s="143" t="s">
        <v>523</v>
      </c>
      <c r="E1013" s="61">
        <v>164.89149678310011</v>
      </c>
      <c r="F1013" s="5" t="s">
        <v>5</v>
      </c>
      <c r="G1013" s="5" t="s">
        <v>31</v>
      </c>
    </row>
    <row r="1014" spans="1:7" ht="15">
      <c r="A1014" s="16">
        <v>2020</v>
      </c>
      <c r="B1014">
        <v>12</v>
      </c>
      <c r="C1014" s="5" t="s">
        <v>75</v>
      </c>
      <c r="D1014" s="143" t="s">
        <v>531</v>
      </c>
      <c r="E1014" s="61">
        <v>138.930716901669</v>
      </c>
      <c r="F1014" s="5" t="s">
        <v>5</v>
      </c>
      <c r="G1014" s="5" t="s">
        <v>48</v>
      </c>
    </row>
    <row r="1015" spans="1:7" ht="15">
      <c r="A1015" s="16">
        <v>2020</v>
      </c>
      <c r="B1015">
        <v>13</v>
      </c>
      <c r="C1015" s="5" t="s">
        <v>72</v>
      </c>
      <c r="D1015" s="143" t="s">
        <v>532</v>
      </c>
      <c r="E1015" s="61">
        <v>138.07379627800779</v>
      </c>
      <c r="F1015" s="5" t="s">
        <v>7</v>
      </c>
      <c r="G1015" s="5" t="s">
        <v>20</v>
      </c>
    </row>
    <row r="1016" spans="1:7" ht="15">
      <c r="A1016" s="16">
        <v>2020</v>
      </c>
      <c r="B1016">
        <v>14</v>
      </c>
      <c r="C1016" s="5" t="s">
        <v>65</v>
      </c>
      <c r="D1016" s="143" t="s">
        <v>528</v>
      </c>
      <c r="E1016" s="61">
        <v>131.3033068520227</v>
      </c>
      <c r="F1016" s="5" t="s">
        <v>5</v>
      </c>
      <c r="G1016" s="5" t="s">
        <v>31</v>
      </c>
    </row>
    <row r="1017" spans="1:7" ht="15">
      <c r="A1017" s="16">
        <v>2020</v>
      </c>
      <c r="B1017">
        <v>15</v>
      </c>
      <c r="C1017" s="5" t="s">
        <v>804</v>
      </c>
      <c r="D1017" s="143" t="s">
        <v>519</v>
      </c>
      <c r="E1017" s="61">
        <v>125.35082928030781</v>
      </c>
      <c r="F1017" s="5" t="s">
        <v>7</v>
      </c>
      <c r="G1017" s="5" t="s">
        <v>44</v>
      </c>
    </row>
    <row r="1018" spans="1:7" ht="15">
      <c r="A1018" s="16">
        <v>2020</v>
      </c>
      <c r="B1018">
        <v>16</v>
      </c>
      <c r="C1018" s="5" t="s">
        <v>68</v>
      </c>
      <c r="D1018" s="143" t="s">
        <v>529</v>
      </c>
      <c r="E1018" s="61">
        <v>116.7416565467539</v>
      </c>
      <c r="F1018" s="5" t="s">
        <v>5</v>
      </c>
      <c r="G1018" s="5" t="s">
        <v>71</v>
      </c>
    </row>
    <row r="1019" spans="1:7" ht="15">
      <c r="A1019" s="16">
        <v>2020</v>
      </c>
      <c r="B1019">
        <v>17</v>
      </c>
      <c r="C1019" s="5" t="s">
        <v>805</v>
      </c>
      <c r="D1019" s="143" t="s">
        <v>527</v>
      </c>
      <c r="E1019" s="61">
        <v>109.51816129214239</v>
      </c>
      <c r="F1019" s="5" t="s">
        <v>5</v>
      </c>
      <c r="G1019" s="5" t="s">
        <v>64</v>
      </c>
    </row>
    <row r="1020" spans="1:7" ht="15">
      <c r="A1020" s="16">
        <v>2020</v>
      </c>
      <c r="B1020">
        <v>18</v>
      </c>
      <c r="C1020" s="5" t="s">
        <v>93</v>
      </c>
      <c r="D1020" s="143" t="s">
        <v>546</v>
      </c>
      <c r="E1020" s="61">
        <v>107.86716521156301</v>
      </c>
      <c r="F1020" s="5" t="s">
        <v>7</v>
      </c>
      <c r="G1020" s="5" t="s">
        <v>44</v>
      </c>
    </row>
    <row r="1021" spans="1:7" ht="15">
      <c r="A1021" s="16">
        <v>2020</v>
      </c>
      <c r="B1021">
        <v>19</v>
      </c>
      <c r="C1021" s="5" t="s">
        <v>105</v>
      </c>
      <c r="D1021" s="143" t="s">
        <v>534</v>
      </c>
      <c r="E1021" s="61">
        <v>105.9365793083051</v>
      </c>
      <c r="F1021" s="5" t="s">
        <v>7</v>
      </c>
      <c r="G1021" s="5" t="s">
        <v>44</v>
      </c>
    </row>
    <row r="1022" spans="1:7" ht="15">
      <c r="A1022" s="16">
        <v>2020</v>
      </c>
      <c r="B1022">
        <v>20</v>
      </c>
      <c r="C1022" s="5" t="s">
        <v>96</v>
      </c>
      <c r="D1022" s="143" t="s">
        <v>541</v>
      </c>
      <c r="E1022" s="61">
        <v>99.593630696611442</v>
      </c>
      <c r="F1022" s="5" t="s">
        <v>7</v>
      </c>
      <c r="G1022" s="5" t="s">
        <v>27</v>
      </c>
    </row>
    <row r="1023" spans="1:7" ht="15">
      <c r="A1023" s="16">
        <v>2020</v>
      </c>
      <c r="B1023">
        <v>21</v>
      </c>
      <c r="C1023" s="5" t="s">
        <v>137</v>
      </c>
      <c r="D1023" s="143" t="s">
        <v>556</v>
      </c>
      <c r="E1023" s="61">
        <v>91.077745465809443</v>
      </c>
      <c r="F1023" s="5" t="s">
        <v>7</v>
      </c>
      <c r="G1023" s="5" t="s">
        <v>111</v>
      </c>
    </row>
    <row r="1024" spans="1:7" ht="15">
      <c r="A1024" s="16">
        <v>2020</v>
      </c>
      <c r="B1024">
        <v>22</v>
      </c>
      <c r="C1024" s="5" t="s">
        <v>87</v>
      </c>
      <c r="D1024" s="143" t="s">
        <v>542</v>
      </c>
      <c r="E1024" s="61">
        <v>84.518799890082605</v>
      </c>
      <c r="F1024" s="5" t="s">
        <v>5</v>
      </c>
      <c r="G1024" s="5" t="s">
        <v>27</v>
      </c>
    </row>
    <row r="1025" spans="1:7" ht="15">
      <c r="A1025" s="16">
        <v>2020</v>
      </c>
      <c r="B1025">
        <v>23</v>
      </c>
      <c r="C1025" s="5" t="s">
        <v>158</v>
      </c>
      <c r="D1025" s="143" t="s">
        <v>537</v>
      </c>
      <c r="E1025" s="61">
        <v>79.644880275531122</v>
      </c>
      <c r="F1025" s="5" t="s">
        <v>7</v>
      </c>
      <c r="G1025" s="5" t="s">
        <v>27</v>
      </c>
    </row>
    <row r="1026" spans="1:7" ht="15">
      <c r="A1026" s="16">
        <v>2020</v>
      </c>
      <c r="B1026">
        <v>24</v>
      </c>
      <c r="C1026" s="5" t="s">
        <v>90</v>
      </c>
      <c r="D1026" s="143" t="s">
        <v>538</v>
      </c>
      <c r="E1026" s="61">
        <v>79.37048526659413</v>
      </c>
      <c r="F1026" s="5" t="s">
        <v>7</v>
      </c>
      <c r="G1026" s="5" t="s">
        <v>44</v>
      </c>
    </row>
    <row r="1027" spans="1:7" ht="15">
      <c r="A1027" s="16">
        <v>2020</v>
      </c>
      <c r="B1027">
        <v>25</v>
      </c>
      <c r="C1027" s="5" t="s">
        <v>81</v>
      </c>
      <c r="D1027" s="143" t="s">
        <v>530</v>
      </c>
      <c r="E1027" s="61">
        <v>77.974849981838815</v>
      </c>
      <c r="F1027" s="5" t="s">
        <v>7</v>
      </c>
      <c r="G1027" s="5" t="s">
        <v>44</v>
      </c>
    </row>
    <row r="1028" spans="1:7" ht="15">
      <c r="A1028" s="16">
        <v>2020</v>
      </c>
      <c r="B1028">
        <v>26</v>
      </c>
      <c r="C1028" s="5" t="s">
        <v>115</v>
      </c>
      <c r="D1028" s="143" t="s">
        <v>558</v>
      </c>
      <c r="E1028" s="61">
        <v>76.163195936999998</v>
      </c>
      <c r="F1028" s="5" t="s">
        <v>7</v>
      </c>
      <c r="G1028" s="5" t="s">
        <v>44</v>
      </c>
    </row>
    <row r="1029" spans="1:7" ht="15">
      <c r="A1029" s="16">
        <v>2020</v>
      </c>
      <c r="B1029">
        <v>27</v>
      </c>
      <c r="C1029" s="5" t="s">
        <v>121</v>
      </c>
      <c r="D1029" s="143" t="s">
        <v>555</v>
      </c>
      <c r="E1029" s="61">
        <v>73.75419639399999</v>
      </c>
      <c r="F1029" s="5" t="s">
        <v>7</v>
      </c>
      <c r="G1029" s="5" t="s">
        <v>20</v>
      </c>
    </row>
    <row r="1030" spans="1:7" ht="15">
      <c r="A1030" s="16">
        <v>2020</v>
      </c>
      <c r="B1030">
        <v>28</v>
      </c>
      <c r="C1030" s="5" t="s">
        <v>806</v>
      </c>
      <c r="D1030" s="143" t="s">
        <v>1075</v>
      </c>
      <c r="E1030" s="61">
        <v>72.542082942999997</v>
      </c>
      <c r="F1030" s="5" t="s">
        <v>7</v>
      </c>
      <c r="G1030" s="5" t="s">
        <v>20</v>
      </c>
    </row>
    <row r="1031" spans="1:7" ht="15">
      <c r="A1031" s="16">
        <v>2020</v>
      </c>
      <c r="B1031">
        <v>29</v>
      </c>
      <c r="C1031" s="5" t="s">
        <v>112</v>
      </c>
      <c r="D1031" s="143" t="s">
        <v>536</v>
      </c>
      <c r="E1031" s="61">
        <v>70.439329341912511</v>
      </c>
      <c r="F1031" s="5" t="s">
        <v>5</v>
      </c>
      <c r="G1031" s="5" t="s">
        <v>64</v>
      </c>
    </row>
    <row r="1032" spans="1:7" ht="15">
      <c r="A1032" s="16">
        <v>2020</v>
      </c>
      <c r="B1032">
        <v>30</v>
      </c>
      <c r="C1032" s="5" t="s">
        <v>84</v>
      </c>
      <c r="D1032" s="143" t="s">
        <v>535</v>
      </c>
      <c r="E1032" s="61">
        <v>69.46453859628501</v>
      </c>
      <c r="F1032" s="5" t="s">
        <v>6</v>
      </c>
      <c r="G1032" s="5" t="s">
        <v>44</v>
      </c>
    </row>
    <row r="1033" spans="1:7" ht="15">
      <c r="A1033" s="16">
        <v>2020</v>
      </c>
      <c r="B1033">
        <v>31</v>
      </c>
      <c r="C1033" s="5" t="s">
        <v>124</v>
      </c>
      <c r="D1033" s="143" t="s">
        <v>533</v>
      </c>
      <c r="E1033" s="61">
        <v>66.780184040644301</v>
      </c>
      <c r="F1033" s="5" t="s">
        <v>5</v>
      </c>
      <c r="G1033" s="5" t="s">
        <v>127</v>
      </c>
    </row>
    <row r="1034" spans="1:7" ht="15">
      <c r="A1034" s="16">
        <v>2020</v>
      </c>
      <c r="B1034">
        <v>32</v>
      </c>
      <c r="C1034" s="5" t="s">
        <v>140</v>
      </c>
      <c r="D1034" s="143" t="s">
        <v>545</v>
      </c>
      <c r="E1034" s="61">
        <v>66.446590901526477</v>
      </c>
      <c r="F1034" s="5" t="s">
        <v>6</v>
      </c>
      <c r="G1034" s="5" t="s">
        <v>31</v>
      </c>
    </row>
    <row r="1035" spans="1:7" ht="15">
      <c r="A1035" s="16">
        <v>2020</v>
      </c>
      <c r="B1035">
        <v>33</v>
      </c>
      <c r="C1035" s="5" t="s">
        <v>99</v>
      </c>
      <c r="D1035" s="143" t="s">
        <v>540</v>
      </c>
      <c r="E1035" s="61">
        <v>65.783746308269798</v>
      </c>
      <c r="F1035" s="5" t="s">
        <v>7</v>
      </c>
      <c r="G1035" s="5" t="s">
        <v>20</v>
      </c>
    </row>
    <row r="1036" spans="1:7" ht="15">
      <c r="A1036" s="16">
        <v>2020</v>
      </c>
      <c r="B1036">
        <v>34</v>
      </c>
      <c r="C1036" s="5" t="s">
        <v>206</v>
      </c>
      <c r="D1036" s="143" t="s">
        <v>1076</v>
      </c>
      <c r="E1036" s="61">
        <v>61.614626194806704</v>
      </c>
      <c r="F1036" s="5" t="s">
        <v>7</v>
      </c>
      <c r="G1036" s="5" t="s">
        <v>111</v>
      </c>
    </row>
    <row r="1037" spans="1:7" ht="15">
      <c r="A1037" s="16">
        <v>2020</v>
      </c>
      <c r="B1037">
        <v>35</v>
      </c>
      <c r="C1037" s="5" t="s">
        <v>197</v>
      </c>
      <c r="D1037" s="143" t="s">
        <v>554</v>
      </c>
      <c r="E1037" s="61">
        <v>61.61239886353048</v>
      </c>
      <c r="F1037" s="5" t="s">
        <v>7</v>
      </c>
      <c r="G1037" s="5" t="s">
        <v>176</v>
      </c>
    </row>
    <row r="1038" spans="1:7" ht="15">
      <c r="A1038" s="16">
        <v>2020</v>
      </c>
      <c r="B1038">
        <v>36</v>
      </c>
      <c r="C1038" s="5" t="s">
        <v>131</v>
      </c>
      <c r="D1038" s="143" t="s">
        <v>539</v>
      </c>
      <c r="E1038" s="61">
        <v>60.390579089517772</v>
      </c>
      <c r="F1038" s="5" t="s">
        <v>5</v>
      </c>
      <c r="G1038" s="5" t="s">
        <v>31</v>
      </c>
    </row>
    <row r="1039" spans="1:7" ht="15">
      <c r="A1039" s="16">
        <v>2020</v>
      </c>
      <c r="B1039">
        <v>37</v>
      </c>
      <c r="C1039" s="5" t="s">
        <v>182</v>
      </c>
      <c r="D1039" s="143" t="s">
        <v>552</v>
      </c>
      <c r="E1039" s="61">
        <v>60.204292877794302</v>
      </c>
      <c r="F1039" s="5" t="s">
        <v>7</v>
      </c>
      <c r="G1039" s="5" t="s">
        <v>44</v>
      </c>
    </row>
    <row r="1040" spans="1:7" ht="15">
      <c r="A1040" s="16">
        <v>2020</v>
      </c>
      <c r="B1040">
        <v>38</v>
      </c>
      <c r="C1040" s="5" t="s">
        <v>134</v>
      </c>
      <c r="D1040" s="143" t="s">
        <v>559</v>
      </c>
      <c r="E1040" s="61">
        <v>57.519725658526568</v>
      </c>
      <c r="F1040" s="5" t="s">
        <v>6</v>
      </c>
      <c r="G1040" s="5" t="s">
        <v>31</v>
      </c>
    </row>
    <row r="1041" spans="1:7" ht="15">
      <c r="A1041" s="16">
        <v>2020</v>
      </c>
      <c r="B1041">
        <v>39</v>
      </c>
      <c r="C1041" s="5" t="s">
        <v>188</v>
      </c>
      <c r="D1041" s="143" t="s">
        <v>585</v>
      </c>
      <c r="E1041" s="61">
        <v>57.106525859908977</v>
      </c>
      <c r="F1041" s="5" t="s">
        <v>7</v>
      </c>
      <c r="G1041" s="5" t="s">
        <v>44</v>
      </c>
    </row>
    <row r="1042" spans="1:7" ht="15">
      <c r="A1042" s="16">
        <v>2020</v>
      </c>
      <c r="B1042">
        <v>40</v>
      </c>
      <c r="C1042" s="5" t="s">
        <v>191</v>
      </c>
      <c r="D1042" s="143" t="s">
        <v>575</v>
      </c>
      <c r="E1042" s="61">
        <v>54.504145369277701</v>
      </c>
      <c r="F1042" s="5" t="s">
        <v>6</v>
      </c>
      <c r="G1042" s="5" t="s">
        <v>27</v>
      </c>
    </row>
    <row r="1043" spans="1:7" ht="15">
      <c r="A1043" s="16">
        <v>2020</v>
      </c>
      <c r="B1043">
        <v>41</v>
      </c>
      <c r="C1043" s="5" t="s">
        <v>108</v>
      </c>
      <c r="D1043" s="143" t="s">
        <v>557</v>
      </c>
      <c r="E1043" s="61">
        <v>54.166330323645887</v>
      </c>
      <c r="F1043" s="5" t="s">
        <v>7</v>
      </c>
      <c r="G1043" s="5" t="s">
        <v>111</v>
      </c>
    </row>
    <row r="1044" spans="1:7" ht="15">
      <c r="A1044" s="16">
        <v>2020</v>
      </c>
      <c r="B1044">
        <v>42</v>
      </c>
      <c r="C1044" s="5" t="s">
        <v>118</v>
      </c>
      <c r="D1044" s="143" t="s">
        <v>1072</v>
      </c>
      <c r="E1044" s="61">
        <v>53.296922967738958</v>
      </c>
      <c r="F1044" s="5" t="s">
        <v>7</v>
      </c>
      <c r="G1044" s="5" t="s">
        <v>44</v>
      </c>
    </row>
    <row r="1045" spans="1:7" ht="15">
      <c r="A1045" s="16">
        <v>2020</v>
      </c>
      <c r="B1045">
        <v>43</v>
      </c>
      <c r="C1045" s="5" t="s">
        <v>200</v>
      </c>
      <c r="D1045" s="143" t="s">
        <v>560</v>
      </c>
      <c r="E1045" s="61">
        <v>53.116957414378987</v>
      </c>
      <c r="F1045" s="5" t="s">
        <v>6</v>
      </c>
      <c r="G1045" s="5" t="s">
        <v>48</v>
      </c>
    </row>
    <row r="1046" spans="1:7" ht="15">
      <c r="A1046" s="16">
        <v>2020</v>
      </c>
      <c r="B1046">
        <v>44</v>
      </c>
      <c r="C1046" s="5" t="s">
        <v>807</v>
      </c>
      <c r="D1046" s="143" t="s">
        <v>543</v>
      </c>
      <c r="E1046" s="61">
        <v>51.918831707601662</v>
      </c>
      <c r="F1046" s="5" t="s">
        <v>5</v>
      </c>
      <c r="G1046" s="5" t="s">
        <v>127</v>
      </c>
    </row>
    <row r="1047" spans="1:7" ht="15">
      <c r="A1047" s="16">
        <v>2020</v>
      </c>
      <c r="B1047">
        <v>45</v>
      </c>
      <c r="C1047" s="5" t="s">
        <v>228</v>
      </c>
      <c r="D1047" s="143" t="s">
        <v>580</v>
      </c>
      <c r="E1047" s="61">
        <v>51.148864787843507</v>
      </c>
      <c r="F1047" s="5" t="s">
        <v>6</v>
      </c>
      <c r="G1047" s="5" t="s">
        <v>48</v>
      </c>
    </row>
    <row r="1048" spans="1:7" ht="15">
      <c r="A1048" s="16">
        <v>2020</v>
      </c>
      <c r="B1048">
        <v>46</v>
      </c>
      <c r="C1048" s="5" t="s">
        <v>161</v>
      </c>
      <c r="D1048" s="143" t="s">
        <v>549</v>
      </c>
      <c r="E1048" s="61">
        <v>50.769884591665779</v>
      </c>
      <c r="F1048" s="5" t="s">
        <v>5</v>
      </c>
      <c r="G1048" s="5" t="s">
        <v>27</v>
      </c>
    </row>
    <row r="1049" spans="1:7" ht="15">
      <c r="A1049" s="16">
        <v>2020</v>
      </c>
      <c r="B1049">
        <v>47</v>
      </c>
      <c r="C1049" s="5" t="s">
        <v>146</v>
      </c>
      <c r="D1049" s="143" t="s">
        <v>547</v>
      </c>
      <c r="E1049" s="61">
        <v>50.127334203917307</v>
      </c>
      <c r="F1049" s="5" t="s">
        <v>5</v>
      </c>
      <c r="G1049" s="5" t="s">
        <v>27</v>
      </c>
    </row>
    <row r="1050" spans="1:7" ht="15">
      <c r="A1050" s="16">
        <v>2020</v>
      </c>
      <c r="B1050">
        <v>48</v>
      </c>
      <c r="C1050" s="5" t="s">
        <v>128</v>
      </c>
      <c r="D1050" s="143" t="s">
        <v>553</v>
      </c>
      <c r="E1050" s="61">
        <v>50.086266082927487</v>
      </c>
      <c r="F1050" s="5" t="s">
        <v>7</v>
      </c>
      <c r="G1050" s="5" t="s">
        <v>111</v>
      </c>
    </row>
    <row r="1051" spans="1:7" ht="15">
      <c r="A1051" s="16">
        <v>2020</v>
      </c>
      <c r="B1051">
        <v>49</v>
      </c>
      <c r="C1051" s="5" t="s">
        <v>808</v>
      </c>
      <c r="D1051" s="143" t="s">
        <v>1073</v>
      </c>
      <c r="E1051" s="61">
        <v>49.305775776918438</v>
      </c>
      <c r="F1051" s="5" t="s">
        <v>6</v>
      </c>
      <c r="G1051" s="5" t="s">
        <v>221</v>
      </c>
    </row>
    <row r="1052" spans="1:7" ht="15">
      <c r="A1052" s="16">
        <v>2020</v>
      </c>
      <c r="B1052">
        <v>50</v>
      </c>
      <c r="C1052" s="5" t="s">
        <v>149</v>
      </c>
      <c r="D1052" s="143" t="s">
        <v>581</v>
      </c>
      <c r="E1052" s="61">
        <v>47.305013968206417</v>
      </c>
      <c r="F1052" s="5" t="s">
        <v>7</v>
      </c>
      <c r="G1052" s="5" t="s">
        <v>111</v>
      </c>
    </row>
    <row r="1053" spans="1:7" ht="15">
      <c r="A1053" s="16">
        <v>2020</v>
      </c>
      <c r="B1053">
        <v>51</v>
      </c>
      <c r="C1053" s="5" t="s">
        <v>177</v>
      </c>
      <c r="D1053" s="143" t="s">
        <v>550</v>
      </c>
      <c r="E1053" s="61">
        <v>45.845993496599199</v>
      </c>
      <c r="F1053" s="5" t="s">
        <v>7</v>
      </c>
      <c r="G1053" s="5" t="s">
        <v>44</v>
      </c>
    </row>
    <row r="1054" spans="1:7" ht="15">
      <c r="A1054" s="16">
        <v>2020</v>
      </c>
      <c r="B1054">
        <v>52</v>
      </c>
      <c r="C1054" s="5" t="s">
        <v>164</v>
      </c>
      <c r="D1054" s="143" t="s">
        <v>562</v>
      </c>
      <c r="E1054" s="61">
        <v>45.465853185373597</v>
      </c>
      <c r="F1054" s="5" t="s">
        <v>6</v>
      </c>
      <c r="G1054" s="5" t="s">
        <v>31</v>
      </c>
    </row>
    <row r="1055" spans="1:7" ht="15">
      <c r="A1055" s="16">
        <v>2020</v>
      </c>
      <c r="B1055">
        <v>53</v>
      </c>
      <c r="C1055" s="5" t="s">
        <v>235</v>
      </c>
      <c r="D1055" s="143" t="s">
        <v>599</v>
      </c>
      <c r="E1055" s="61">
        <v>45.453289013679907</v>
      </c>
      <c r="F1055" s="5" t="s">
        <v>7</v>
      </c>
      <c r="G1055" s="5" t="s">
        <v>44</v>
      </c>
    </row>
    <row r="1056" spans="1:7" ht="15">
      <c r="A1056" s="16">
        <v>2020</v>
      </c>
      <c r="B1056">
        <v>54</v>
      </c>
      <c r="C1056" s="5" t="s">
        <v>285</v>
      </c>
      <c r="D1056" s="143" t="s">
        <v>597</v>
      </c>
      <c r="E1056" s="61">
        <v>45.28066129948531</v>
      </c>
      <c r="F1056" s="5" t="s">
        <v>7</v>
      </c>
      <c r="G1056" s="5" t="s">
        <v>27</v>
      </c>
    </row>
    <row r="1057" spans="1:7" ht="15">
      <c r="A1057" s="16">
        <v>2020</v>
      </c>
      <c r="B1057">
        <v>55</v>
      </c>
      <c r="C1057" s="5" t="s">
        <v>185</v>
      </c>
      <c r="D1057" s="143" t="s">
        <v>565</v>
      </c>
      <c r="E1057" s="61">
        <v>44.285431613312078</v>
      </c>
      <c r="F1057" s="5" t="s">
        <v>7</v>
      </c>
      <c r="G1057" s="5" t="s">
        <v>27</v>
      </c>
    </row>
    <row r="1058" spans="1:7" ht="15">
      <c r="A1058" s="16">
        <v>2020</v>
      </c>
      <c r="B1058">
        <v>56</v>
      </c>
      <c r="C1058" s="5" t="s">
        <v>167</v>
      </c>
      <c r="D1058" s="143" t="s">
        <v>561</v>
      </c>
      <c r="E1058" s="61">
        <v>43.80795611136417</v>
      </c>
      <c r="F1058" s="5" t="s">
        <v>6</v>
      </c>
      <c r="G1058" s="5" t="s">
        <v>64</v>
      </c>
    </row>
    <row r="1059" spans="1:7" ht="15">
      <c r="A1059" s="16">
        <v>2020</v>
      </c>
      <c r="B1059">
        <v>57</v>
      </c>
      <c r="C1059" s="5" t="s">
        <v>225</v>
      </c>
      <c r="D1059" s="143" t="s">
        <v>578</v>
      </c>
      <c r="E1059" s="61">
        <v>43.762171950619937</v>
      </c>
      <c r="F1059" s="5" t="s">
        <v>5</v>
      </c>
      <c r="G1059" s="5" t="s">
        <v>44</v>
      </c>
    </row>
    <row r="1060" spans="1:7" ht="15">
      <c r="A1060" s="16">
        <v>2020</v>
      </c>
      <c r="B1060">
        <v>58</v>
      </c>
      <c r="C1060" s="5" t="s">
        <v>209</v>
      </c>
      <c r="D1060" s="143" t="s">
        <v>574</v>
      </c>
      <c r="E1060" s="61">
        <v>43.545299367689942</v>
      </c>
      <c r="F1060" s="5" t="s">
        <v>5</v>
      </c>
      <c r="G1060" s="5" t="s">
        <v>31</v>
      </c>
    </row>
    <row r="1061" spans="1:7" ht="15">
      <c r="A1061" s="16">
        <v>2020</v>
      </c>
      <c r="B1061">
        <v>59</v>
      </c>
      <c r="C1061" s="5" t="s">
        <v>282</v>
      </c>
      <c r="D1061" s="143" t="s">
        <v>595</v>
      </c>
      <c r="E1061" s="61">
        <v>43.487235401647801</v>
      </c>
      <c r="F1061" s="5" t="s">
        <v>5</v>
      </c>
      <c r="G1061" s="5" t="s">
        <v>48</v>
      </c>
    </row>
    <row r="1062" spans="1:7" ht="15">
      <c r="A1062" s="16">
        <v>2020</v>
      </c>
      <c r="B1062">
        <v>60</v>
      </c>
      <c r="C1062" s="5" t="s">
        <v>810</v>
      </c>
      <c r="D1062" s="143" t="s">
        <v>1077</v>
      </c>
      <c r="E1062" s="61">
        <v>42.875293181000004</v>
      </c>
      <c r="F1062" s="5" t="s">
        <v>7</v>
      </c>
      <c r="G1062" s="5" t="s">
        <v>27</v>
      </c>
    </row>
    <row r="1063" spans="1:7" ht="15">
      <c r="A1063" s="16">
        <v>2020</v>
      </c>
      <c r="B1063">
        <v>61</v>
      </c>
      <c r="C1063" s="5" t="s">
        <v>143</v>
      </c>
      <c r="D1063" s="143" t="s">
        <v>572</v>
      </c>
      <c r="E1063" s="61">
        <v>42.856846884150507</v>
      </c>
      <c r="F1063" s="5" t="s">
        <v>7</v>
      </c>
      <c r="G1063" s="5" t="s">
        <v>27</v>
      </c>
    </row>
    <row r="1064" spans="1:7" ht="15">
      <c r="A1064" s="16">
        <v>2020</v>
      </c>
      <c r="B1064">
        <v>62</v>
      </c>
      <c r="C1064" s="5" t="s">
        <v>222</v>
      </c>
      <c r="D1064" s="143" t="s">
        <v>579</v>
      </c>
      <c r="E1064" s="61">
        <v>42.597235650854422</v>
      </c>
      <c r="F1064" s="5" t="s">
        <v>5</v>
      </c>
      <c r="G1064" s="5" t="s">
        <v>176</v>
      </c>
    </row>
    <row r="1065" spans="1:7" ht="15">
      <c r="A1065" s="16">
        <v>2020</v>
      </c>
      <c r="B1065">
        <v>63</v>
      </c>
      <c r="C1065" s="5" t="s">
        <v>263</v>
      </c>
      <c r="D1065" s="143" t="s">
        <v>569</v>
      </c>
      <c r="E1065" s="61">
        <v>41.362482772181949</v>
      </c>
      <c r="F1065" s="5" t="s">
        <v>6</v>
      </c>
      <c r="G1065" s="5" t="s">
        <v>27</v>
      </c>
    </row>
    <row r="1066" spans="1:7" ht="15">
      <c r="A1066" s="16">
        <v>2020</v>
      </c>
      <c r="B1066">
        <v>64</v>
      </c>
      <c r="C1066" s="5" t="s">
        <v>811</v>
      </c>
      <c r="D1066" s="143" t="s">
        <v>564</v>
      </c>
      <c r="E1066" s="61">
        <v>41.351435569459383</v>
      </c>
      <c r="F1066" s="5" t="s">
        <v>5</v>
      </c>
      <c r="G1066" s="5" t="s">
        <v>64</v>
      </c>
    </row>
    <row r="1067" spans="1:7" ht="15">
      <c r="A1067" s="16">
        <v>2020</v>
      </c>
      <c r="B1067">
        <v>65</v>
      </c>
      <c r="C1067" s="5" t="s">
        <v>170</v>
      </c>
      <c r="D1067" s="143" t="s">
        <v>548</v>
      </c>
      <c r="E1067" s="61">
        <v>40.921275608974852</v>
      </c>
      <c r="F1067" s="5" t="s">
        <v>7</v>
      </c>
      <c r="G1067" s="5" t="s">
        <v>48</v>
      </c>
    </row>
    <row r="1068" spans="1:7" ht="15">
      <c r="A1068" s="16">
        <v>2020</v>
      </c>
      <c r="B1068">
        <v>66</v>
      </c>
      <c r="C1068" s="5" t="s">
        <v>812</v>
      </c>
      <c r="D1068" s="143" t="s">
        <v>1078</v>
      </c>
      <c r="E1068" s="61">
        <v>40.814983940249988</v>
      </c>
      <c r="F1068" s="5" t="s">
        <v>7</v>
      </c>
      <c r="G1068" s="5" t="s">
        <v>27</v>
      </c>
    </row>
    <row r="1069" spans="1:7" ht="15">
      <c r="A1069" s="16">
        <v>2020</v>
      </c>
      <c r="B1069">
        <v>67</v>
      </c>
      <c r="C1069" s="5" t="s">
        <v>294</v>
      </c>
      <c r="D1069" s="143" t="s">
        <v>592</v>
      </c>
      <c r="E1069" s="61">
        <v>39.781209072810313</v>
      </c>
      <c r="F1069" s="5" t="s">
        <v>6</v>
      </c>
      <c r="G1069" s="5" t="s">
        <v>234</v>
      </c>
    </row>
    <row r="1070" spans="1:7" ht="15">
      <c r="A1070" s="16">
        <v>2020</v>
      </c>
      <c r="B1070">
        <v>68</v>
      </c>
      <c r="C1070" s="5" t="s">
        <v>326</v>
      </c>
      <c r="D1070" s="143" t="s">
        <v>1079</v>
      </c>
      <c r="E1070" s="61">
        <v>39.747306774995799</v>
      </c>
      <c r="F1070" s="5" t="s">
        <v>7</v>
      </c>
      <c r="G1070" s="5" t="s">
        <v>111</v>
      </c>
    </row>
    <row r="1071" spans="1:7" ht="15">
      <c r="A1071" s="16">
        <v>2020</v>
      </c>
      <c r="B1071">
        <v>69</v>
      </c>
      <c r="C1071" s="5" t="s">
        <v>699</v>
      </c>
      <c r="D1071" s="143" t="s">
        <v>1080</v>
      </c>
      <c r="E1071" s="61">
        <v>38.882147756076009</v>
      </c>
      <c r="F1071" s="5" t="s">
        <v>6</v>
      </c>
      <c r="G1071" s="5" t="s">
        <v>48</v>
      </c>
    </row>
    <row r="1072" spans="1:7" ht="15">
      <c r="A1072" s="16">
        <v>2020</v>
      </c>
      <c r="B1072">
        <v>70</v>
      </c>
      <c r="C1072" s="5" t="s">
        <v>669</v>
      </c>
      <c r="D1072" s="143" t="s">
        <v>609</v>
      </c>
      <c r="E1072" s="61">
        <v>38.512062377409563</v>
      </c>
      <c r="F1072" s="5" t="s">
        <v>5</v>
      </c>
      <c r="G1072" s="5" t="s">
        <v>48</v>
      </c>
    </row>
    <row r="1073" spans="1:7" ht="15">
      <c r="A1073" s="16">
        <v>2020</v>
      </c>
      <c r="B1073">
        <v>71</v>
      </c>
      <c r="C1073" s="5" t="s">
        <v>256</v>
      </c>
      <c r="D1073" s="143" t="s">
        <v>570</v>
      </c>
      <c r="E1073" s="61">
        <v>37.115487789842661</v>
      </c>
      <c r="F1073" s="5" t="s">
        <v>7</v>
      </c>
      <c r="G1073" s="5" t="s">
        <v>44</v>
      </c>
    </row>
    <row r="1074" spans="1:7" ht="15">
      <c r="A1074" s="16">
        <v>2020</v>
      </c>
      <c r="B1074">
        <v>72</v>
      </c>
      <c r="C1074" s="5" t="s">
        <v>203</v>
      </c>
      <c r="D1074" s="143" t="s">
        <v>594</v>
      </c>
      <c r="E1074" s="61">
        <v>36.269674631028828</v>
      </c>
      <c r="F1074" s="5" t="s">
        <v>7</v>
      </c>
      <c r="G1074" s="5" t="s">
        <v>111</v>
      </c>
    </row>
    <row r="1075" spans="1:7" ht="15">
      <c r="A1075" s="16">
        <v>2020</v>
      </c>
      <c r="B1075">
        <v>73</v>
      </c>
      <c r="C1075" s="5" t="s">
        <v>270</v>
      </c>
      <c r="D1075" s="143" t="s">
        <v>615</v>
      </c>
      <c r="E1075" s="61">
        <v>35.48063383344298</v>
      </c>
      <c r="F1075" s="5" t="s">
        <v>7</v>
      </c>
      <c r="G1075" s="5" t="s">
        <v>221</v>
      </c>
    </row>
    <row r="1076" spans="1:7" ht="15">
      <c r="A1076" s="16">
        <v>2020</v>
      </c>
      <c r="B1076">
        <v>74</v>
      </c>
      <c r="C1076" s="5" t="s">
        <v>813</v>
      </c>
      <c r="D1076" s="143" t="s">
        <v>1081</v>
      </c>
      <c r="E1076" s="61">
        <v>34.621673086000001</v>
      </c>
      <c r="F1076" s="5" t="s">
        <v>7</v>
      </c>
      <c r="G1076" s="5" t="s">
        <v>48</v>
      </c>
    </row>
    <row r="1077" spans="1:7" ht="15">
      <c r="A1077" s="16">
        <v>2020</v>
      </c>
      <c r="B1077">
        <v>75</v>
      </c>
      <c r="C1077" s="5" t="s">
        <v>231</v>
      </c>
      <c r="D1077" s="143" t="s">
        <v>577</v>
      </c>
      <c r="E1077" s="61">
        <v>34.460644535975732</v>
      </c>
      <c r="F1077" s="5" t="s">
        <v>6</v>
      </c>
      <c r="G1077" s="5" t="s">
        <v>234</v>
      </c>
    </row>
    <row r="1078" spans="1:7" ht="15">
      <c r="A1078" s="16">
        <v>2020</v>
      </c>
      <c r="B1078">
        <v>76</v>
      </c>
      <c r="C1078" s="5" t="s">
        <v>247</v>
      </c>
      <c r="D1078" s="143" t="s">
        <v>1082</v>
      </c>
      <c r="E1078" s="61">
        <v>34.346028404473508</v>
      </c>
      <c r="F1078" s="5" t="s">
        <v>7</v>
      </c>
      <c r="G1078" s="5" t="s">
        <v>44</v>
      </c>
    </row>
    <row r="1079" spans="1:7" ht="15">
      <c r="A1079" s="16">
        <v>2020</v>
      </c>
      <c r="B1079">
        <v>77</v>
      </c>
      <c r="C1079" s="5" t="s">
        <v>814</v>
      </c>
      <c r="D1079" s="143" t="s">
        <v>598</v>
      </c>
      <c r="E1079" s="61">
        <v>33.590932140425863</v>
      </c>
      <c r="F1079" s="5" t="s">
        <v>6</v>
      </c>
      <c r="G1079" s="5" t="s">
        <v>44</v>
      </c>
    </row>
    <row r="1080" spans="1:7" ht="15">
      <c r="A1080" s="16">
        <v>2020</v>
      </c>
      <c r="B1080">
        <v>78</v>
      </c>
      <c r="C1080" s="5" t="s">
        <v>307</v>
      </c>
      <c r="D1080" s="143" t="s">
        <v>1083</v>
      </c>
      <c r="E1080" s="61">
        <v>33.556570735136667</v>
      </c>
      <c r="F1080" s="5" t="s">
        <v>7</v>
      </c>
      <c r="G1080" s="5" t="s">
        <v>44</v>
      </c>
    </row>
    <row r="1081" spans="1:7" ht="15">
      <c r="A1081" s="16">
        <v>2020</v>
      </c>
      <c r="B1081">
        <v>79</v>
      </c>
      <c r="C1081" s="5" t="s">
        <v>815</v>
      </c>
      <c r="D1081" s="143" t="s">
        <v>567</v>
      </c>
      <c r="E1081" s="61">
        <v>33.523162337000002</v>
      </c>
      <c r="F1081" s="5" t="s">
        <v>7</v>
      </c>
      <c r="G1081" s="5" t="s">
        <v>44</v>
      </c>
    </row>
    <row r="1082" spans="1:7" ht="15">
      <c r="A1082" s="16">
        <v>2020</v>
      </c>
      <c r="B1082">
        <v>80</v>
      </c>
      <c r="C1082" s="5" t="s">
        <v>816</v>
      </c>
      <c r="D1082" s="143" t="s">
        <v>1084</v>
      </c>
      <c r="E1082" s="61">
        <v>33.205220085452659</v>
      </c>
      <c r="F1082" s="5" t="s">
        <v>7</v>
      </c>
      <c r="G1082" s="5" t="s">
        <v>27</v>
      </c>
    </row>
    <row r="1083" spans="1:7" ht="15">
      <c r="A1083" s="16">
        <v>2020</v>
      </c>
      <c r="B1083">
        <v>81</v>
      </c>
      <c r="C1083" s="5" t="s">
        <v>688</v>
      </c>
      <c r="D1083" s="143" t="s">
        <v>1085</v>
      </c>
      <c r="E1083" s="61">
        <v>33.005095129900859</v>
      </c>
      <c r="F1083" s="5" t="s">
        <v>6</v>
      </c>
      <c r="G1083" s="5" t="s">
        <v>31</v>
      </c>
    </row>
    <row r="1084" spans="1:7" ht="15">
      <c r="A1084" s="16">
        <v>2020</v>
      </c>
      <c r="B1084">
        <v>82</v>
      </c>
      <c r="C1084" s="5" t="s">
        <v>273</v>
      </c>
      <c r="D1084" s="143" t="s">
        <v>596</v>
      </c>
      <c r="E1084" s="61">
        <v>32.984078848245332</v>
      </c>
      <c r="F1084" s="5" t="s">
        <v>5</v>
      </c>
      <c r="G1084" s="5" t="s">
        <v>31</v>
      </c>
    </row>
    <row r="1085" spans="1:7" ht="15">
      <c r="A1085" s="16">
        <v>2020</v>
      </c>
      <c r="B1085">
        <v>83</v>
      </c>
      <c r="C1085" s="5" t="s">
        <v>250</v>
      </c>
      <c r="D1085" s="143" t="s">
        <v>573</v>
      </c>
      <c r="E1085" s="61">
        <v>32.540467370724457</v>
      </c>
      <c r="F1085" s="5" t="s">
        <v>6</v>
      </c>
      <c r="G1085" s="5" t="s">
        <v>31</v>
      </c>
    </row>
    <row r="1086" spans="1:7" ht="15">
      <c r="A1086" s="16">
        <v>2020</v>
      </c>
      <c r="B1086">
        <v>84</v>
      </c>
      <c r="C1086" s="5" t="s">
        <v>818</v>
      </c>
      <c r="D1086" s="143" t="s">
        <v>1086</v>
      </c>
      <c r="E1086" s="61">
        <v>32.275734323999998</v>
      </c>
      <c r="F1086" s="5" t="s">
        <v>7</v>
      </c>
      <c r="G1086" s="5" t="s">
        <v>27</v>
      </c>
    </row>
    <row r="1087" spans="1:7" ht="15">
      <c r="A1087" s="16">
        <v>2020</v>
      </c>
      <c r="B1087">
        <v>85</v>
      </c>
      <c r="C1087" s="5" t="s">
        <v>319</v>
      </c>
      <c r="D1087" s="143" t="s">
        <v>590</v>
      </c>
      <c r="E1087" s="61">
        <v>31.96468994309031</v>
      </c>
      <c r="F1087" s="5" t="s">
        <v>5</v>
      </c>
      <c r="G1087" s="5" t="s">
        <v>322</v>
      </c>
    </row>
    <row r="1088" spans="1:7" ht="15">
      <c r="A1088" s="16">
        <v>2020</v>
      </c>
      <c r="B1088">
        <v>86</v>
      </c>
      <c r="C1088" s="5" t="s">
        <v>279</v>
      </c>
      <c r="D1088" s="143" t="s">
        <v>601</v>
      </c>
      <c r="E1088" s="61">
        <v>31.535472693738249</v>
      </c>
      <c r="F1088" s="5" t="s">
        <v>6</v>
      </c>
      <c r="G1088" s="5" t="s">
        <v>44</v>
      </c>
    </row>
    <row r="1089" spans="1:7" ht="15">
      <c r="A1089" s="16">
        <v>2020</v>
      </c>
      <c r="B1089">
        <v>87</v>
      </c>
      <c r="C1089" s="5" t="s">
        <v>676</v>
      </c>
      <c r="D1089" s="143" t="s">
        <v>568</v>
      </c>
      <c r="E1089" s="61">
        <v>30.728780120967372</v>
      </c>
      <c r="F1089" s="5" t="s">
        <v>7</v>
      </c>
      <c r="G1089" s="5" t="s">
        <v>44</v>
      </c>
    </row>
    <row r="1090" spans="1:7" ht="15">
      <c r="A1090" s="16">
        <v>2020</v>
      </c>
      <c r="B1090">
        <v>88</v>
      </c>
      <c r="C1090" s="5" t="s">
        <v>820</v>
      </c>
      <c r="D1090" s="143" t="s">
        <v>1087</v>
      </c>
      <c r="E1090" s="61">
        <v>30.554921082001471</v>
      </c>
      <c r="F1090" s="5" t="s">
        <v>7</v>
      </c>
      <c r="G1090" s="5" t="s">
        <v>27</v>
      </c>
    </row>
    <row r="1091" spans="1:7" ht="15">
      <c r="A1091" s="16">
        <v>2020</v>
      </c>
      <c r="B1091">
        <v>89</v>
      </c>
      <c r="C1091" s="5" t="s">
        <v>821</v>
      </c>
      <c r="D1091" s="143" t="s">
        <v>1088</v>
      </c>
      <c r="E1091" s="61">
        <v>30.47090302783948</v>
      </c>
      <c r="F1091" s="5" t="s">
        <v>7</v>
      </c>
      <c r="G1091" s="5" t="s">
        <v>221</v>
      </c>
    </row>
    <row r="1092" spans="1:7" ht="15">
      <c r="A1092" s="16">
        <v>2020</v>
      </c>
      <c r="B1092">
        <v>90</v>
      </c>
      <c r="C1092" s="5" t="s">
        <v>700</v>
      </c>
      <c r="D1092" s="143" t="s">
        <v>1089</v>
      </c>
      <c r="E1092" s="61">
        <v>30.174197461174881</v>
      </c>
      <c r="F1092" s="5" t="s">
        <v>7</v>
      </c>
      <c r="G1092" s="5" t="s">
        <v>64</v>
      </c>
    </row>
    <row r="1093" spans="1:7" ht="15">
      <c r="A1093" s="16">
        <v>2020</v>
      </c>
      <c r="B1093">
        <v>91</v>
      </c>
      <c r="C1093" s="5" t="s">
        <v>680</v>
      </c>
      <c r="D1093" s="143" t="s">
        <v>1090</v>
      </c>
      <c r="E1093" s="61">
        <v>30.113268265954069</v>
      </c>
      <c r="F1093" s="5" t="s">
        <v>5</v>
      </c>
      <c r="G1093" s="5" t="s">
        <v>31</v>
      </c>
    </row>
    <row r="1094" spans="1:7" ht="15">
      <c r="A1094" s="16">
        <v>2020</v>
      </c>
      <c r="B1094">
        <v>92</v>
      </c>
      <c r="C1094" s="5" t="s">
        <v>822</v>
      </c>
      <c r="D1094" s="143" t="s">
        <v>1091</v>
      </c>
      <c r="E1094" s="61">
        <v>29.879420432258819</v>
      </c>
      <c r="F1094" s="5" t="s">
        <v>5</v>
      </c>
      <c r="G1094" s="5" t="s">
        <v>27</v>
      </c>
    </row>
    <row r="1095" spans="1:7" ht="15">
      <c r="A1095" s="16">
        <v>2020</v>
      </c>
      <c r="B1095">
        <v>93</v>
      </c>
      <c r="C1095" s="5" t="s">
        <v>238</v>
      </c>
      <c r="D1095" s="143" t="s">
        <v>607</v>
      </c>
      <c r="E1095" s="61">
        <v>29.473808333526829</v>
      </c>
      <c r="F1095" s="5" t="s">
        <v>7</v>
      </c>
      <c r="G1095" s="5" t="s">
        <v>44</v>
      </c>
    </row>
    <row r="1096" spans="1:7" ht="15">
      <c r="A1096" s="16">
        <v>2020</v>
      </c>
      <c r="B1096">
        <v>94</v>
      </c>
      <c r="C1096" s="5" t="s">
        <v>823</v>
      </c>
      <c r="D1096" s="143" t="s">
        <v>1092</v>
      </c>
      <c r="E1096" s="61">
        <v>29.435143960889029</v>
      </c>
      <c r="F1096" s="5" t="s">
        <v>5</v>
      </c>
      <c r="G1096" s="5" t="s">
        <v>221</v>
      </c>
    </row>
    <row r="1097" spans="1:7" ht="15">
      <c r="A1097" s="16">
        <v>2020</v>
      </c>
      <c r="B1097">
        <v>95</v>
      </c>
      <c r="C1097" s="5" t="s">
        <v>824</v>
      </c>
      <c r="D1097" s="143" t="s">
        <v>1093</v>
      </c>
      <c r="E1097" s="61">
        <v>29.038146178485491</v>
      </c>
      <c r="F1097" s="5" t="s">
        <v>7</v>
      </c>
      <c r="G1097" s="5" t="s">
        <v>27</v>
      </c>
    </row>
    <row r="1098" spans="1:7" ht="15">
      <c r="A1098" s="16">
        <v>2020</v>
      </c>
      <c r="B1098">
        <v>96</v>
      </c>
      <c r="C1098" s="5" t="s">
        <v>434</v>
      </c>
      <c r="D1098" s="143" t="s">
        <v>1094</v>
      </c>
      <c r="E1098" s="61">
        <v>29.016181126395811</v>
      </c>
      <c r="F1098" s="5" t="s">
        <v>6</v>
      </c>
      <c r="G1098" s="5" t="s">
        <v>221</v>
      </c>
    </row>
    <row r="1099" spans="1:7" ht="15">
      <c r="A1099" s="16">
        <v>2020</v>
      </c>
      <c r="B1099">
        <v>97</v>
      </c>
      <c r="C1099" s="5" t="s">
        <v>826</v>
      </c>
      <c r="D1099" s="143" t="s">
        <v>1095</v>
      </c>
      <c r="E1099" s="61">
        <v>28.70813424661068</v>
      </c>
      <c r="F1099" s="5" t="s">
        <v>7</v>
      </c>
      <c r="G1099" s="5" t="s">
        <v>111</v>
      </c>
    </row>
    <row r="1100" spans="1:7" ht="15">
      <c r="A1100" s="16">
        <v>2020</v>
      </c>
      <c r="B1100">
        <v>98</v>
      </c>
      <c r="C1100" s="5" t="s">
        <v>500</v>
      </c>
      <c r="D1100" s="143" t="s">
        <v>1096</v>
      </c>
      <c r="E1100" s="61">
        <v>28.563987723949801</v>
      </c>
      <c r="F1100" s="5" t="s">
        <v>7</v>
      </c>
      <c r="G1100" s="5" t="s">
        <v>64</v>
      </c>
    </row>
    <row r="1101" spans="1:7" ht="15">
      <c r="A1101" s="16">
        <v>2020</v>
      </c>
      <c r="B1101">
        <v>99</v>
      </c>
      <c r="C1101" s="5" t="s">
        <v>827</v>
      </c>
      <c r="D1101" s="143" t="s">
        <v>1097</v>
      </c>
      <c r="E1101" s="61">
        <v>28.456035705288791</v>
      </c>
      <c r="F1101" s="5" t="s">
        <v>5</v>
      </c>
      <c r="G1101" s="5" t="s">
        <v>48</v>
      </c>
    </row>
    <row r="1102" spans="1:7" ht="15">
      <c r="A1102" s="16">
        <v>2020</v>
      </c>
      <c r="B1102">
        <v>100</v>
      </c>
      <c r="C1102" s="5" t="s">
        <v>828</v>
      </c>
      <c r="D1102" s="143" t="s">
        <v>1098</v>
      </c>
      <c r="E1102" s="62">
        <v>28.126116806999999</v>
      </c>
      <c r="F1102" s="5" t="s">
        <v>7</v>
      </c>
      <c r="G1102" s="5" t="s">
        <v>20</v>
      </c>
    </row>
    <row r="1103" spans="1:7">
      <c r="A1103" s="16">
        <v>2021</v>
      </c>
      <c r="B1103">
        <v>1</v>
      </c>
      <c r="C1103" s="59" t="s">
        <v>17</v>
      </c>
      <c r="D1103" s="17" t="s">
        <v>515</v>
      </c>
      <c r="E1103" s="60">
        <v>562.97311347690572</v>
      </c>
      <c r="F1103" s="59" t="s">
        <v>7</v>
      </c>
      <c r="G1103" s="5" t="s">
        <v>20</v>
      </c>
    </row>
    <row r="1104" spans="1:7">
      <c r="A1104" s="16">
        <v>2021</v>
      </c>
      <c r="B1104">
        <v>2</v>
      </c>
      <c r="C1104" s="59" t="s">
        <v>24</v>
      </c>
      <c r="D1104" s="17" t="s">
        <v>516</v>
      </c>
      <c r="E1104" s="60">
        <v>403.90945151120661</v>
      </c>
      <c r="F1104" s="59" t="s">
        <v>5</v>
      </c>
      <c r="G1104" s="5" t="s">
        <v>27</v>
      </c>
    </row>
    <row r="1105" spans="1:7">
      <c r="A1105" s="16">
        <v>2021</v>
      </c>
      <c r="B1105">
        <v>3</v>
      </c>
      <c r="C1105" s="59" t="s">
        <v>21</v>
      </c>
      <c r="D1105" s="17" t="s">
        <v>517</v>
      </c>
      <c r="E1105" s="60">
        <v>330.74933800649023</v>
      </c>
      <c r="F1105" s="59" t="s">
        <v>7</v>
      </c>
      <c r="G1105" s="5" t="s">
        <v>20</v>
      </c>
    </row>
    <row r="1106" spans="1:7">
      <c r="A1106" s="16">
        <v>2021</v>
      </c>
      <c r="B1106">
        <v>4</v>
      </c>
      <c r="C1106" s="59" t="s">
        <v>28</v>
      </c>
      <c r="D1106" s="17" t="s">
        <v>518</v>
      </c>
      <c r="E1106" s="60">
        <v>244.81934611289972</v>
      </c>
      <c r="F1106" s="59" t="s">
        <v>5</v>
      </c>
      <c r="G1106" s="5" t="s">
        <v>31</v>
      </c>
    </row>
    <row r="1107" spans="1:7">
      <c r="A1107" s="16">
        <v>2021</v>
      </c>
      <c r="B1107">
        <v>5</v>
      </c>
      <c r="C1107" s="59" t="s">
        <v>41</v>
      </c>
      <c r="D1107" s="17" t="s">
        <v>519</v>
      </c>
      <c r="E1107" s="60">
        <v>214.96314218046646</v>
      </c>
      <c r="F1107" s="59" t="s">
        <v>7</v>
      </c>
      <c r="G1107" s="5" t="s">
        <v>44</v>
      </c>
    </row>
    <row r="1108" spans="1:7">
      <c r="A1108" s="16">
        <v>2021</v>
      </c>
      <c r="B1108">
        <v>6</v>
      </c>
      <c r="C1108" s="59" t="s">
        <v>35</v>
      </c>
      <c r="D1108" s="17" t="s">
        <v>520</v>
      </c>
      <c r="E1108" s="60">
        <v>193.29499535677184</v>
      </c>
      <c r="F1108" s="59" t="s">
        <v>6</v>
      </c>
      <c r="G1108" s="5" t="s">
        <v>31</v>
      </c>
    </row>
    <row r="1109" spans="1:7">
      <c r="A1109" s="16">
        <v>2021</v>
      </c>
      <c r="B1109">
        <v>7</v>
      </c>
      <c r="C1109" s="59" t="s">
        <v>32</v>
      </c>
      <c r="D1109" s="17" t="s">
        <v>521</v>
      </c>
      <c r="E1109" s="60">
        <v>177.3782525428729</v>
      </c>
      <c r="F1109" s="59" t="s">
        <v>7</v>
      </c>
      <c r="G1109" s="5" t="s">
        <v>20</v>
      </c>
    </row>
    <row r="1110" spans="1:7">
      <c r="A1110" s="16">
        <v>2021</v>
      </c>
      <c r="B1110">
        <v>8</v>
      </c>
      <c r="C1110" s="59" t="s">
        <v>38</v>
      </c>
      <c r="D1110" s="17" t="s">
        <v>522</v>
      </c>
      <c r="E1110" s="60">
        <v>175.34142241832663</v>
      </c>
      <c r="F1110" s="59" t="s">
        <v>5</v>
      </c>
      <c r="G1110" s="5" t="s">
        <v>31</v>
      </c>
    </row>
    <row r="1111" spans="1:7">
      <c r="A1111" s="16">
        <v>2021</v>
      </c>
      <c r="B1111">
        <v>9</v>
      </c>
      <c r="C1111" s="59" t="s">
        <v>58</v>
      </c>
      <c r="D1111" s="17" t="s">
        <v>523</v>
      </c>
      <c r="E1111" s="60">
        <v>157.81168531226353</v>
      </c>
      <c r="F1111" s="59" t="s">
        <v>5</v>
      </c>
      <c r="G1111" s="5" t="s">
        <v>31</v>
      </c>
    </row>
    <row r="1112" spans="1:7">
      <c r="A1112" s="16">
        <v>2021</v>
      </c>
      <c r="B1112">
        <v>10</v>
      </c>
      <c r="C1112" s="59" t="s">
        <v>45</v>
      </c>
      <c r="D1112" s="17" t="s">
        <v>524</v>
      </c>
      <c r="E1112" s="60">
        <v>139.30722608160281</v>
      </c>
      <c r="F1112" s="59" t="s">
        <v>6</v>
      </c>
      <c r="G1112" s="5" t="s">
        <v>48</v>
      </c>
    </row>
    <row r="1113" spans="1:7">
      <c r="A1113" s="16">
        <v>2021</v>
      </c>
      <c r="B1113">
        <v>11</v>
      </c>
      <c r="C1113" s="59" t="s">
        <v>49</v>
      </c>
      <c r="D1113" s="17" t="s">
        <v>525</v>
      </c>
      <c r="E1113" s="60">
        <v>135.55826629232868</v>
      </c>
      <c r="F1113" s="59" t="s">
        <v>5</v>
      </c>
      <c r="G1113" s="5" t="s">
        <v>27</v>
      </c>
    </row>
    <row r="1114" spans="1:7">
      <c r="A1114" s="16">
        <v>2021</v>
      </c>
      <c r="B1114">
        <v>12</v>
      </c>
      <c r="C1114" s="59" t="s">
        <v>61</v>
      </c>
      <c r="D1114" s="17" t="s">
        <v>527</v>
      </c>
      <c r="E1114" s="60">
        <v>134.11708765696548</v>
      </c>
      <c r="F1114" s="59" t="s">
        <v>5</v>
      </c>
      <c r="G1114" s="5" t="s">
        <v>64</v>
      </c>
    </row>
    <row r="1115" spans="1:7">
      <c r="A1115" s="16">
        <v>2021</v>
      </c>
      <c r="B1115">
        <v>13</v>
      </c>
      <c r="C1115" s="59" t="s">
        <v>65</v>
      </c>
      <c r="D1115" s="17" t="s">
        <v>528</v>
      </c>
      <c r="E1115" s="60">
        <v>130.98838007772918</v>
      </c>
      <c r="F1115" s="59" t="s">
        <v>5</v>
      </c>
      <c r="G1115" s="5" t="s">
        <v>31</v>
      </c>
    </row>
    <row r="1116" spans="1:7">
      <c r="A1116" s="16">
        <v>2021</v>
      </c>
      <c r="B1116">
        <v>14</v>
      </c>
      <c r="C1116" s="59" t="s">
        <v>68</v>
      </c>
      <c r="D1116" s="17" t="s">
        <v>529</v>
      </c>
      <c r="E1116" s="60">
        <v>122.91120141605634</v>
      </c>
      <c r="F1116" s="59" t="s">
        <v>5</v>
      </c>
      <c r="G1116" s="5" t="s">
        <v>71</v>
      </c>
    </row>
    <row r="1117" spans="1:7">
      <c r="A1117" s="16">
        <v>2021</v>
      </c>
      <c r="B1117">
        <v>15</v>
      </c>
      <c r="C1117" s="59" t="s">
        <v>81</v>
      </c>
      <c r="D1117" s="17" t="s">
        <v>530</v>
      </c>
      <c r="E1117" s="60">
        <v>113.81303502943705</v>
      </c>
      <c r="F1117" s="59" t="s">
        <v>7</v>
      </c>
      <c r="G1117" s="5" t="s">
        <v>44</v>
      </c>
    </row>
    <row r="1118" spans="1:7">
      <c r="A1118" s="16">
        <v>2021</v>
      </c>
      <c r="B1118">
        <v>16</v>
      </c>
      <c r="C1118" s="59" t="s">
        <v>75</v>
      </c>
      <c r="D1118" s="17" t="s">
        <v>531</v>
      </c>
      <c r="E1118" s="60">
        <v>110.63003903133537</v>
      </c>
      <c r="F1118" s="59" t="s">
        <v>5</v>
      </c>
      <c r="G1118" s="5" t="s">
        <v>48</v>
      </c>
    </row>
    <row r="1119" spans="1:7">
      <c r="A1119" s="16">
        <v>2021</v>
      </c>
      <c r="B1119">
        <v>17</v>
      </c>
      <c r="C1119" s="59" t="s">
        <v>72</v>
      </c>
      <c r="D1119" s="17" t="s">
        <v>532</v>
      </c>
      <c r="E1119" s="60">
        <v>109.17892923566308</v>
      </c>
      <c r="F1119" s="59" t="s">
        <v>7</v>
      </c>
      <c r="G1119" s="5" t="s">
        <v>20</v>
      </c>
    </row>
    <row r="1120" spans="1:7">
      <c r="A1120" s="16">
        <v>2021</v>
      </c>
      <c r="B1120">
        <v>18</v>
      </c>
      <c r="C1120" s="59" t="s">
        <v>124</v>
      </c>
      <c r="D1120" s="17" t="s">
        <v>533</v>
      </c>
      <c r="E1120" s="60">
        <v>80.969964788180121</v>
      </c>
      <c r="F1120" s="59" t="s">
        <v>5</v>
      </c>
      <c r="G1120" s="5" t="s">
        <v>127</v>
      </c>
    </row>
    <row r="1121" spans="1:7">
      <c r="A1121" s="16">
        <v>2021</v>
      </c>
      <c r="B1121">
        <v>19</v>
      </c>
      <c r="C1121" s="59" t="s">
        <v>105</v>
      </c>
      <c r="D1121" s="17" t="s">
        <v>534</v>
      </c>
      <c r="E1121" s="60">
        <v>80.866718148595453</v>
      </c>
      <c r="F1121" s="59" t="s">
        <v>7</v>
      </c>
      <c r="G1121" s="5" t="s">
        <v>44</v>
      </c>
    </row>
    <row r="1122" spans="1:7">
      <c r="A1122" s="16">
        <v>2021</v>
      </c>
      <c r="B1122">
        <v>20</v>
      </c>
      <c r="C1122" s="59" t="s">
        <v>84</v>
      </c>
      <c r="D1122" s="17" t="s">
        <v>535</v>
      </c>
      <c r="E1122" s="60">
        <v>76.611097746129829</v>
      </c>
      <c r="F1122" s="59" t="s">
        <v>6</v>
      </c>
      <c r="G1122" s="5" t="s">
        <v>44</v>
      </c>
    </row>
    <row r="1123" spans="1:7">
      <c r="A1123" s="16">
        <v>2021</v>
      </c>
      <c r="B1123">
        <v>21</v>
      </c>
      <c r="C1123" s="59" t="s">
        <v>112</v>
      </c>
      <c r="D1123" s="17" t="s">
        <v>536</v>
      </c>
      <c r="E1123" s="60">
        <v>75.292000218052152</v>
      </c>
      <c r="F1123" s="59" t="s">
        <v>5</v>
      </c>
      <c r="G1123" s="5" t="s">
        <v>64</v>
      </c>
    </row>
    <row r="1124" spans="1:7">
      <c r="A1124" s="16">
        <v>2021</v>
      </c>
      <c r="B1124">
        <v>22</v>
      </c>
      <c r="C1124" s="59" t="s">
        <v>158</v>
      </c>
      <c r="D1124" s="17" t="s">
        <v>537</v>
      </c>
      <c r="E1124" s="60">
        <v>74.218628875235694</v>
      </c>
      <c r="F1124" s="59" t="s">
        <v>7</v>
      </c>
      <c r="G1124" s="5" t="s">
        <v>27</v>
      </c>
    </row>
    <row r="1125" spans="1:7">
      <c r="A1125" s="16">
        <v>2021</v>
      </c>
      <c r="B1125">
        <v>23</v>
      </c>
      <c r="C1125" s="59" t="s">
        <v>118</v>
      </c>
      <c r="D1125" s="17" t="s">
        <v>1072</v>
      </c>
      <c r="E1125" s="60">
        <v>73.183575670122494</v>
      </c>
      <c r="F1125" s="59" t="s">
        <v>7</v>
      </c>
      <c r="G1125" s="5" t="s">
        <v>44</v>
      </c>
    </row>
    <row r="1126" spans="1:7">
      <c r="A1126" s="16">
        <v>2021</v>
      </c>
      <c r="B1126">
        <v>24</v>
      </c>
      <c r="C1126" s="59" t="s">
        <v>90</v>
      </c>
      <c r="D1126" s="17" t="s">
        <v>538</v>
      </c>
      <c r="E1126" s="60">
        <v>72.609318835578833</v>
      </c>
      <c r="F1126" s="59" t="s">
        <v>7</v>
      </c>
      <c r="G1126" s="5" t="s">
        <v>44</v>
      </c>
    </row>
    <row r="1127" spans="1:7">
      <c r="A1127" s="16">
        <v>2021</v>
      </c>
      <c r="B1127">
        <v>25</v>
      </c>
      <c r="C1127" s="59" t="s">
        <v>131</v>
      </c>
      <c r="D1127" s="17" t="s">
        <v>539</v>
      </c>
      <c r="E1127" s="60">
        <v>71.960405012634197</v>
      </c>
      <c r="F1127" s="59" t="s">
        <v>5</v>
      </c>
      <c r="G1127" s="5" t="s">
        <v>31</v>
      </c>
    </row>
    <row r="1128" spans="1:7">
      <c r="A1128" s="16">
        <v>2021</v>
      </c>
      <c r="B1128">
        <v>26</v>
      </c>
      <c r="C1128" s="59" t="s">
        <v>99</v>
      </c>
      <c r="D1128" s="17" t="s">
        <v>540</v>
      </c>
      <c r="E1128" s="60">
        <v>69.799904993394307</v>
      </c>
      <c r="F1128" s="59" t="s">
        <v>7</v>
      </c>
      <c r="G1128" s="5" t="s">
        <v>20</v>
      </c>
    </row>
    <row r="1129" spans="1:7">
      <c r="A1129" s="16">
        <v>2021</v>
      </c>
      <c r="B1129">
        <v>27</v>
      </c>
      <c r="C1129" s="59" t="s">
        <v>96</v>
      </c>
      <c r="D1129" s="17" t="s">
        <v>541</v>
      </c>
      <c r="E1129" s="60">
        <v>69.448669353953292</v>
      </c>
      <c r="F1129" s="59" t="s">
        <v>7</v>
      </c>
      <c r="G1129" s="5" t="s">
        <v>27</v>
      </c>
    </row>
    <row r="1130" spans="1:7">
      <c r="A1130" s="16">
        <v>2021</v>
      </c>
      <c r="B1130">
        <v>28</v>
      </c>
      <c r="C1130" s="59" t="s">
        <v>87</v>
      </c>
      <c r="D1130" s="17" t="s">
        <v>542</v>
      </c>
      <c r="E1130" s="60">
        <v>67.191470599306726</v>
      </c>
      <c r="F1130" s="59" t="s">
        <v>5</v>
      </c>
      <c r="G1130" s="5" t="s">
        <v>27</v>
      </c>
    </row>
    <row r="1131" spans="1:7">
      <c r="A1131" s="16">
        <v>2021</v>
      </c>
      <c r="B1131">
        <v>29</v>
      </c>
      <c r="C1131" s="59" t="s">
        <v>155</v>
      </c>
      <c r="D1131" s="17" t="s">
        <v>543</v>
      </c>
      <c r="E1131" s="60">
        <v>66.18139844541642</v>
      </c>
      <c r="F1131" s="59" t="s">
        <v>5</v>
      </c>
      <c r="G1131" s="5" t="s">
        <v>127</v>
      </c>
    </row>
    <row r="1132" spans="1:7">
      <c r="A1132" s="16">
        <v>2021</v>
      </c>
      <c r="B1132">
        <v>30</v>
      </c>
      <c r="C1132" s="59" t="s">
        <v>55</v>
      </c>
      <c r="D1132" s="17" t="s">
        <v>544</v>
      </c>
      <c r="E1132" s="60">
        <v>62.438848066000006</v>
      </c>
      <c r="F1132" s="59" t="s">
        <v>7</v>
      </c>
      <c r="G1132" s="5" t="s">
        <v>20</v>
      </c>
    </row>
    <row r="1133" spans="1:7">
      <c r="A1133" s="16">
        <v>2021</v>
      </c>
      <c r="B1133">
        <v>31</v>
      </c>
      <c r="C1133" s="59" t="s">
        <v>140</v>
      </c>
      <c r="D1133" s="17" t="s">
        <v>545</v>
      </c>
      <c r="E1133" s="60">
        <v>62.038770942798436</v>
      </c>
      <c r="F1133" s="59" t="s">
        <v>6</v>
      </c>
      <c r="G1133" s="5" t="s">
        <v>31</v>
      </c>
    </row>
    <row r="1134" spans="1:7">
      <c r="A1134" s="16">
        <v>2021</v>
      </c>
      <c r="B1134">
        <v>32</v>
      </c>
      <c r="C1134" s="59" t="s">
        <v>93</v>
      </c>
      <c r="D1134" s="17" t="s">
        <v>546</v>
      </c>
      <c r="E1134" s="60">
        <v>60.583975013788596</v>
      </c>
      <c r="F1134" s="59" t="s">
        <v>7</v>
      </c>
      <c r="G1134" s="5" t="s">
        <v>44</v>
      </c>
    </row>
    <row r="1135" spans="1:7">
      <c r="A1135" s="16">
        <v>2021</v>
      </c>
      <c r="B1135">
        <v>33</v>
      </c>
      <c r="C1135" s="59" t="s">
        <v>146</v>
      </c>
      <c r="D1135" s="17" t="s">
        <v>547</v>
      </c>
      <c r="E1135" s="60">
        <v>60.430653324340845</v>
      </c>
      <c r="F1135" s="59" t="s">
        <v>5</v>
      </c>
      <c r="G1135" s="5" t="s">
        <v>27</v>
      </c>
    </row>
    <row r="1136" spans="1:7">
      <c r="A1136" s="16">
        <v>2021</v>
      </c>
      <c r="B1136">
        <v>34</v>
      </c>
      <c r="C1136" s="59" t="s">
        <v>170</v>
      </c>
      <c r="D1136" s="17" t="s">
        <v>548</v>
      </c>
      <c r="E1136" s="60">
        <v>60.337598491146068</v>
      </c>
      <c r="F1136" s="59" t="s">
        <v>7</v>
      </c>
      <c r="G1136" s="5" t="s">
        <v>48</v>
      </c>
    </row>
    <row r="1137" spans="1:7">
      <c r="A1137" s="16">
        <v>2021</v>
      </c>
      <c r="B1137">
        <v>35</v>
      </c>
      <c r="C1137" s="59" t="s">
        <v>161</v>
      </c>
      <c r="D1137" s="17" t="s">
        <v>549</v>
      </c>
      <c r="E1137" s="60">
        <v>58.324060275734432</v>
      </c>
      <c r="F1137" s="59" t="s">
        <v>5</v>
      </c>
      <c r="G1137" s="5" t="s">
        <v>27</v>
      </c>
    </row>
    <row r="1138" spans="1:7">
      <c r="A1138" s="16">
        <v>2021</v>
      </c>
      <c r="B1138">
        <v>36</v>
      </c>
      <c r="C1138" s="59" t="s">
        <v>177</v>
      </c>
      <c r="D1138" s="17" t="s">
        <v>550</v>
      </c>
      <c r="E1138" s="60">
        <v>57.379889280812698</v>
      </c>
      <c r="F1138" s="59" t="s">
        <v>7</v>
      </c>
      <c r="G1138" s="5" t="s">
        <v>44</v>
      </c>
    </row>
    <row r="1139" spans="1:7">
      <c r="A1139" s="16">
        <v>2021</v>
      </c>
      <c r="B1139">
        <v>37</v>
      </c>
      <c r="C1139" s="59" t="s">
        <v>316</v>
      </c>
      <c r="D1139" s="17" t="s">
        <v>551</v>
      </c>
      <c r="E1139" s="60">
        <v>57.361491694778294</v>
      </c>
      <c r="F1139" s="59" t="s">
        <v>5</v>
      </c>
      <c r="G1139" s="5" t="s">
        <v>71</v>
      </c>
    </row>
    <row r="1140" spans="1:7">
      <c r="A1140" s="16">
        <v>2021</v>
      </c>
      <c r="B1140">
        <v>38</v>
      </c>
      <c r="C1140" s="59" t="s">
        <v>182</v>
      </c>
      <c r="D1140" s="17" t="s">
        <v>552</v>
      </c>
      <c r="E1140" s="60">
        <v>54.567981554966515</v>
      </c>
      <c r="F1140" s="59" t="s">
        <v>7</v>
      </c>
      <c r="G1140" s="5" t="s">
        <v>44</v>
      </c>
    </row>
    <row r="1141" spans="1:7">
      <c r="A1141" s="16">
        <v>2021</v>
      </c>
      <c r="B1141">
        <v>39</v>
      </c>
      <c r="C1141" s="59" t="s">
        <v>128</v>
      </c>
      <c r="D1141" s="17" t="s">
        <v>553</v>
      </c>
      <c r="E1141" s="60">
        <v>54.48247215987071</v>
      </c>
      <c r="F1141" s="59" t="s">
        <v>7</v>
      </c>
      <c r="G1141" s="5" t="s">
        <v>111</v>
      </c>
    </row>
    <row r="1142" spans="1:7">
      <c r="A1142" s="16">
        <v>2021</v>
      </c>
      <c r="B1142">
        <v>40</v>
      </c>
      <c r="C1142" s="59" t="s">
        <v>197</v>
      </c>
      <c r="D1142" s="17" t="s">
        <v>554</v>
      </c>
      <c r="E1142" s="60">
        <v>53.035150179588122</v>
      </c>
      <c r="F1142" s="59" t="s">
        <v>7</v>
      </c>
      <c r="G1142" s="5" t="s">
        <v>176</v>
      </c>
    </row>
    <row r="1143" spans="1:7">
      <c r="A1143" s="16">
        <v>2021</v>
      </c>
      <c r="B1143">
        <v>41</v>
      </c>
      <c r="C1143" s="59" t="s">
        <v>121</v>
      </c>
      <c r="D1143" s="17" t="s">
        <v>555</v>
      </c>
      <c r="E1143" s="60">
        <v>51.644276797968267</v>
      </c>
      <c r="F1143" s="59" t="s">
        <v>7</v>
      </c>
      <c r="G1143" s="5" t="s">
        <v>20</v>
      </c>
    </row>
    <row r="1144" spans="1:7">
      <c r="A1144" s="16">
        <v>2021</v>
      </c>
      <c r="B1144">
        <v>42</v>
      </c>
      <c r="C1144" s="59" t="s">
        <v>137</v>
      </c>
      <c r="D1144" s="17" t="s">
        <v>556</v>
      </c>
      <c r="E1144" s="60">
        <v>50.871553586272874</v>
      </c>
      <c r="F1144" s="59" t="s">
        <v>7</v>
      </c>
      <c r="G1144" s="5" t="s">
        <v>111</v>
      </c>
    </row>
    <row r="1145" spans="1:7">
      <c r="A1145" s="16">
        <v>2021</v>
      </c>
      <c r="B1145">
        <v>43</v>
      </c>
      <c r="C1145" s="59" t="s">
        <v>108</v>
      </c>
      <c r="D1145" s="17" t="s">
        <v>557</v>
      </c>
      <c r="E1145" s="60">
        <v>50.558698934109771</v>
      </c>
      <c r="F1145" s="59" t="s">
        <v>7</v>
      </c>
      <c r="G1145" s="5" t="s">
        <v>111</v>
      </c>
    </row>
    <row r="1146" spans="1:7">
      <c r="A1146" s="16">
        <v>2021</v>
      </c>
      <c r="B1146">
        <v>44</v>
      </c>
      <c r="C1146" s="59" t="s">
        <v>115</v>
      </c>
      <c r="D1146" s="17" t="s">
        <v>558</v>
      </c>
      <c r="E1146" s="60">
        <v>50.230307246000002</v>
      </c>
      <c r="F1146" s="59" t="s">
        <v>7</v>
      </c>
      <c r="G1146" s="5" t="s">
        <v>44</v>
      </c>
    </row>
    <row r="1147" spans="1:7">
      <c r="A1147" s="16">
        <v>2021</v>
      </c>
      <c r="B1147">
        <v>45</v>
      </c>
      <c r="C1147" s="59" t="s">
        <v>134</v>
      </c>
      <c r="D1147" s="17" t="s">
        <v>559</v>
      </c>
      <c r="E1147" s="60">
        <v>50.160693241526417</v>
      </c>
      <c r="F1147" s="59" t="s">
        <v>6</v>
      </c>
      <c r="G1147" s="5" t="s">
        <v>31</v>
      </c>
    </row>
    <row r="1148" spans="1:7">
      <c r="A1148" s="16">
        <v>2021</v>
      </c>
      <c r="B1148">
        <v>46</v>
      </c>
      <c r="C1148" s="59" t="s">
        <v>200</v>
      </c>
      <c r="D1148" s="17" t="s">
        <v>560</v>
      </c>
      <c r="E1148" s="60">
        <v>50.065883329271578</v>
      </c>
      <c r="F1148" s="59" t="s">
        <v>6</v>
      </c>
      <c r="G1148" s="5" t="s">
        <v>48</v>
      </c>
    </row>
    <row r="1149" spans="1:7">
      <c r="A1149" s="16">
        <v>2021</v>
      </c>
      <c r="B1149">
        <v>47</v>
      </c>
      <c r="C1149" s="59" t="s">
        <v>167</v>
      </c>
      <c r="D1149" s="17" t="s">
        <v>561</v>
      </c>
      <c r="E1149" s="60">
        <v>49.737975312514706</v>
      </c>
      <c r="F1149" s="59" t="s">
        <v>6</v>
      </c>
      <c r="G1149" s="5" t="s">
        <v>64</v>
      </c>
    </row>
    <row r="1150" spans="1:7">
      <c r="A1150" s="16">
        <v>2021</v>
      </c>
      <c r="B1150">
        <v>48</v>
      </c>
      <c r="C1150" s="59" t="s">
        <v>164</v>
      </c>
      <c r="D1150" s="17" t="s">
        <v>562</v>
      </c>
      <c r="E1150" s="60">
        <v>49.538892128317279</v>
      </c>
      <c r="F1150" s="59" t="s">
        <v>6</v>
      </c>
      <c r="G1150" s="5" t="s">
        <v>31</v>
      </c>
    </row>
    <row r="1151" spans="1:7">
      <c r="A1151" s="16">
        <v>2021</v>
      </c>
      <c r="B1151">
        <v>49</v>
      </c>
      <c r="C1151" s="17" t="s">
        <v>563</v>
      </c>
      <c r="D1151" s="17" t="s">
        <v>564</v>
      </c>
      <c r="E1151" s="60">
        <v>45.985797314110549</v>
      </c>
      <c r="F1151" s="59" t="s">
        <v>5</v>
      </c>
      <c r="G1151" s="5" t="s">
        <v>64</v>
      </c>
    </row>
    <row r="1152" spans="1:7">
      <c r="A1152" s="16">
        <v>2021</v>
      </c>
      <c r="B1152">
        <v>50</v>
      </c>
      <c r="C1152" s="59" t="s">
        <v>185</v>
      </c>
      <c r="D1152" s="17" t="s">
        <v>565</v>
      </c>
      <c r="E1152" s="60">
        <v>44.042137271201597</v>
      </c>
      <c r="F1152" s="59" t="s">
        <v>7</v>
      </c>
      <c r="G1152" s="5" t="s">
        <v>27</v>
      </c>
    </row>
    <row r="1153" spans="1:7">
      <c r="A1153" s="16">
        <v>2021</v>
      </c>
      <c r="B1153">
        <v>51</v>
      </c>
      <c r="C1153" s="59" t="s">
        <v>173</v>
      </c>
      <c r="D1153" s="17" t="s">
        <v>566</v>
      </c>
      <c r="E1153" s="60">
        <v>43.624759706527456</v>
      </c>
      <c r="F1153" s="59" t="s">
        <v>5</v>
      </c>
      <c r="G1153" s="5" t="s">
        <v>176</v>
      </c>
    </row>
    <row r="1154" spans="1:7">
      <c r="A1154" s="16">
        <v>2021</v>
      </c>
      <c r="B1154">
        <v>52</v>
      </c>
      <c r="C1154" s="59" t="s">
        <v>241</v>
      </c>
      <c r="D1154" s="17" t="s">
        <v>567</v>
      </c>
      <c r="E1154" s="60">
        <v>42.987552415889589</v>
      </c>
      <c r="F1154" s="59" t="s">
        <v>7</v>
      </c>
      <c r="G1154" s="5" t="s">
        <v>44</v>
      </c>
    </row>
    <row r="1155" spans="1:7">
      <c r="A1155" s="16">
        <v>2021</v>
      </c>
      <c r="B1155">
        <v>53</v>
      </c>
      <c r="C1155" s="59" t="s">
        <v>212</v>
      </c>
      <c r="D1155" s="17" t="s">
        <v>568</v>
      </c>
      <c r="E1155" s="60">
        <v>42.685339648979713</v>
      </c>
      <c r="F1155" s="59" t="s">
        <v>7</v>
      </c>
      <c r="G1155" s="5" t="s">
        <v>44</v>
      </c>
    </row>
    <row r="1156" spans="1:7">
      <c r="A1156" s="16">
        <v>2021</v>
      </c>
      <c r="B1156">
        <v>54</v>
      </c>
      <c r="C1156" s="59" t="s">
        <v>263</v>
      </c>
      <c r="D1156" s="17" t="s">
        <v>569</v>
      </c>
      <c r="E1156" s="60">
        <v>41.618869755477832</v>
      </c>
      <c r="F1156" s="59" t="s">
        <v>844</v>
      </c>
      <c r="G1156" s="5" t="s">
        <v>27</v>
      </c>
    </row>
    <row r="1157" spans="1:7">
      <c r="A1157" s="16">
        <v>2021</v>
      </c>
      <c r="B1157">
        <v>55</v>
      </c>
      <c r="C1157" s="59" t="s">
        <v>256</v>
      </c>
      <c r="D1157" s="17" t="s">
        <v>570</v>
      </c>
      <c r="E1157" s="60">
        <v>41.496613072867902</v>
      </c>
      <c r="F1157" s="59" t="s">
        <v>7</v>
      </c>
      <c r="G1157" s="5" t="s">
        <v>44</v>
      </c>
    </row>
    <row r="1158" spans="1:7">
      <c r="A1158" s="16">
        <v>2021</v>
      </c>
      <c r="B1158">
        <v>56</v>
      </c>
      <c r="C1158" s="59" t="s">
        <v>215</v>
      </c>
      <c r="D1158" s="17" t="s">
        <v>571</v>
      </c>
      <c r="E1158" s="60">
        <v>41.366456765531623</v>
      </c>
      <c r="F1158" s="59" t="s">
        <v>5</v>
      </c>
      <c r="G1158" s="5" t="s">
        <v>111</v>
      </c>
    </row>
    <row r="1159" spans="1:7">
      <c r="A1159" s="16">
        <v>2021</v>
      </c>
      <c r="B1159">
        <v>57</v>
      </c>
      <c r="C1159" s="59" t="s">
        <v>143</v>
      </c>
      <c r="D1159" s="17" t="s">
        <v>572</v>
      </c>
      <c r="E1159" s="60">
        <v>40.534504842040455</v>
      </c>
      <c r="F1159" s="59" t="s">
        <v>7</v>
      </c>
      <c r="G1159" s="5" t="s">
        <v>27</v>
      </c>
    </row>
    <row r="1160" spans="1:7">
      <c r="A1160" s="16">
        <v>2021</v>
      </c>
      <c r="B1160">
        <v>58</v>
      </c>
      <c r="C1160" s="59" t="s">
        <v>250</v>
      </c>
      <c r="D1160" s="17" t="s">
        <v>573</v>
      </c>
      <c r="E1160" s="60">
        <v>39.648266935395334</v>
      </c>
      <c r="F1160" s="59" t="s">
        <v>6</v>
      </c>
      <c r="G1160" s="5" t="s">
        <v>31</v>
      </c>
    </row>
    <row r="1161" spans="1:7">
      <c r="A1161" s="16">
        <v>2021</v>
      </c>
      <c r="B1161">
        <v>59</v>
      </c>
      <c r="C1161" s="59" t="s">
        <v>209</v>
      </c>
      <c r="D1161" s="17" t="s">
        <v>574</v>
      </c>
      <c r="E1161" s="60">
        <v>39.270036607745034</v>
      </c>
      <c r="F1161" s="59" t="s">
        <v>5</v>
      </c>
      <c r="G1161" s="5" t="s">
        <v>31</v>
      </c>
    </row>
    <row r="1162" spans="1:7">
      <c r="A1162" s="16">
        <v>2021</v>
      </c>
      <c r="B1162">
        <v>60</v>
      </c>
      <c r="C1162" s="59" t="s">
        <v>191</v>
      </c>
      <c r="D1162" s="17" t="s">
        <v>575</v>
      </c>
      <c r="E1162" s="60">
        <v>38.936294555891905</v>
      </c>
      <c r="F1162" s="59" t="s">
        <v>6</v>
      </c>
      <c r="G1162" s="5" t="s">
        <v>27</v>
      </c>
    </row>
    <row r="1163" spans="1:7">
      <c r="A1163" s="16">
        <v>2021</v>
      </c>
      <c r="B1163">
        <v>61</v>
      </c>
      <c r="C1163" s="59" t="s">
        <v>78</v>
      </c>
      <c r="D1163" s="17" t="s">
        <v>576</v>
      </c>
      <c r="E1163" s="60">
        <v>38.889709041468393</v>
      </c>
      <c r="F1163" s="59" t="s">
        <v>7</v>
      </c>
      <c r="G1163" s="5" t="s">
        <v>20</v>
      </c>
    </row>
    <row r="1164" spans="1:7">
      <c r="A1164" s="16">
        <v>2021</v>
      </c>
      <c r="B1164">
        <v>62</v>
      </c>
      <c r="C1164" s="59" t="s">
        <v>231</v>
      </c>
      <c r="D1164" s="17" t="s">
        <v>577</v>
      </c>
      <c r="E1164" s="60">
        <v>38.166314469684337</v>
      </c>
      <c r="F1164" s="59" t="s">
        <v>6</v>
      </c>
      <c r="G1164" s="5" t="s">
        <v>234</v>
      </c>
    </row>
    <row r="1165" spans="1:7">
      <c r="A1165" s="16">
        <v>2021</v>
      </c>
      <c r="B1165">
        <v>63</v>
      </c>
      <c r="C1165" s="59" t="s">
        <v>225</v>
      </c>
      <c r="D1165" s="17" t="s">
        <v>578</v>
      </c>
      <c r="E1165" s="60">
        <v>37.804446256881597</v>
      </c>
      <c r="F1165" s="59" t="s">
        <v>5</v>
      </c>
      <c r="G1165" s="5" t="s">
        <v>44</v>
      </c>
    </row>
    <row r="1166" spans="1:7">
      <c r="A1166" s="16">
        <v>2021</v>
      </c>
      <c r="B1166">
        <v>64</v>
      </c>
      <c r="C1166" s="59" t="s">
        <v>222</v>
      </c>
      <c r="D1166" s="17" t="s">
        <v>579</v>
      </c>
      <c r="E1166" s="60">
        <v>37.201298790721019</v>
      </c>
      <c r="F1166" s="59" t="s">
        <v>5</v>
      </c>
      <c r="G1166" s="5" t="s">
        <v>176</v>
      </c>
    </row>
    <row r="1167" spans="1:7">
      <c r="A1167" s="16">
        <v>2021</v>
      </c>
      <c r="B1167">
        <v>65</v>
      </c>
      <c r="C1167" s="59" t="s">
        <v>228</v>
      </c>
      <c r="D1167" s="17" t="s">
        <v>580</v>
      </c>
      <c r="E1167" s="60">
        <v>36.651919692674731</v>
      </c>
      <c r="F1167" s="59" t="s">
        <v>6</v>
      </c>
      <c r="G1167" s="5" t="s">
        <v>48</v>
      </c>
    </row>
    <row r="1168" spans="1:7">
      <c r="A1168" s="16">
        <v>2021</v>
      </c>
      <c r="B1168">
        <v>66</v>
      </c>
      <c r="C1168" s="59" t="s">
        <v>149</v>
      </c>
      <c r="D1168" s="17" t="s">
        <v>581</v>
      </c>
      <c r="E1168" s="60">
        <v>35.850218815188917</v>
      </c>
      <c r="F1168" s="59" t="s">
        <v>7</v>
      </c>
      <c r="G1168" s="5" t="s">
        <v>111</v>
      </c>
    </row>
    <row r="1169" spans="1:7">
      <c r="A1169" s="16">
        <v>2021</v>
      </c>
      <c r="B1169">
        <v>67</v>
      </c>
      <c r="C1169" s="59" t="s">
        <v>313</v>
      </c>
      <c r="D1169" s="17" t="s">
        <v>582</v>
      </c>
      <c r="E1169" s="60">
        <v>35.185993851655503</v>
      </c>
      <c r="F1169" s="59" t="s">
        <v>7</v>
      </c>
      <c r="G1169" s="5" t="s">
        <v>44</v>
      </c>
    </row>
    <row r="1170" spans="1:7">
      <c r="A1170" s="16">
        <v>2021</v>
      </c>
      <c r="B1170">
        <v>68</v>
      </c>
      <c r="C1170" s="59" t="s">
        <v>297</v>
      </c>
      <c r="D1170" s="17" t="s">
        <v>583</v>
      </c>
      <c r="E1170" s="60">
        <v>35.048491647975908</v>
      </c>
      <c r="F1170" s="59" t="s">
        <v>7</v>
      </c>
      <c r="G1170" s="5" t="s">
        <v>44</v>
      </c>
    </row>
    <row r="1171" spans="1:7">
      <c r="A1171" s="16">
        <v>2021</v>
      </c>
      <c r="B1171">
        <v>69</v>
      </c>
      <c r="C1171" s="59" t="s">
        <v>845</v>
      </c>
      <c r="D1171" s="129" t="s">
        <v>846</v>
      </c>
      <c r="E1171" s="60">
        <v>34.817171228257287</v>
      </c>
      <c r="F1171" s="59" t="s">
        <v>847</v>
      </c>
      <c r="G1171" s="5" t="s">
        <v>44</v>
      </c>
    </row>
    <row r="1172" spans="1:7">
      <c r="A1172" s="16">
        <v>2021</v>
      </c>
      <c r="B1172">
        <v>70</v>
      </c>
      <c r="C1172" s="59" t="s">
        <v>267</v>
      </c>
      <c r="D1172" s="17" t="s">
        <v>584</v>
      </c>
      <c r="E1172" s="60">
        <v>34.693782435257752</v>
      </c>
      <c r="F1172" s="59" t="s">
        <v>7</v>
      </c>
      <c r="G1172" s="5" t="s">
        <v>44</v>
      </c>
    </row>
    <row r="1173" spans="1:7">
      <c r="A1173" s="16">
        <v>2021</v>
      </c>
      <c r="B1173">
        <v>71</v>
      </c>
      <c r="C1173" s="59" t="s">
        <v>218</v>
      </c>
      <c r="D1173" s="17" t="s">
        <v>1073</v>
      </c>
      <c r="E1173" s="60">
        <v>34.568295678719387</v>
      </c>
      <c r="F1173" s="59" t="s">
        <v>6</v>
      </c>
      <c r="G1173" s="5" t="s">
        <v>221</v>
      </c>
    </row>
    <row r="1174" spans="1:7">
      <c r="A1174" s="16">
        <v>2021</v>
      </c>
      <c r="B1174">
        <v>72</v>
      </c>
      <c r="C1174" s="59" t="s">
        <v>188</v>
      </c>
      <c r="D1174" s="17" t="s">
        <v>585</v>
      </c>
      <c r="E1174" s="60">
        <v>34.351175337609988</v>
      </c>
      <c r="F1174" s="59" t="s">
        <v>7</v>
      </c>
      <c r="G1174" s="5" t="s">
        <v>44</v>
      </c>
    </row>
    <row r="1175" spans="1:7">
      <c r="A1175" s="16">
        <v>2021</v>
      </c>
      <c r="B1175">
        <v>73</v>
      </c>
      <c r="C1175" s="59" t="s">
        <v>848</v>
      </c>
      <c r="D1175" s="129" t="s">
        <v>849</v>
      </c>
      <c r="E1175" s="60">
        <v>33.964033831579279</v>
      </c>
      <c r="F1175" s="59" t="s">
        <v>850</v>
      </c>
      <c r="G1175" s="5" t="s">
        <v>851</v>
      </c>
    </row>
    <row r="1176" spans="1:7">
      <c r="A1176" s="16">
        <v>2021</v>
      </c>
      <c r="B1176">
        <v>74</v>
      </c>
      <c r="C1176" s="59" t="s">
        <v>852</v>
      </c>
      <c r="D1176" s="129" t="s">
        <v>853</v>
      </c>
      <c r="E1176" s="60">
        <v>33.654063083269286</v>
      </c>
      <c r="F1176" s="59" t="s">
        <v>847</v>
      </c>
      <c r="G1176" s="5" t="s">
        <v>854</v>
      </c>
    </row>
    <row r="1177" spans="1:7">
      <c r="A1177" s="16">
        <v>2021</v>
      </c>
      <c r="B1177">
        <v>75</v>
      </c>
      <c r="C1177" s="59" t="s">
        <v>319</v>
      </c>
      <c r="D1177" s="17" t="s">
        <v>590</v>
      </c>
      <c r="E1177" s="60">
        <v>32.896911586178774</v>
      </c>
      <c r="F1177" s="59" t="s">
        <v>5</v>
      </c>
      <c r="G1177" s="5" t="s">
        <v>322</v>
      </c>
    </row>
    <row r="1178" spans="1:7">
      <c r="A1178" s="16">
        <v>2021</v>
      </c>
      <c r="B1178">
        <v>76</v>
      </c>
      <c r="C1178" s="59" t="s">
        <v>304</v>
      </c>
      <c r="D1178" s="17" t="s">
        <v>591</v>
      </c>
      <c r="E1178" s="60">
        <v>32.510714159280688</v>
      </c>
      <c r="F1178" s="59" t="s">
        <v>7</v>
      </c>
      <c r="G1178" s="5" t="s">
        <v>44</v>
      </c>
    </row>
    <row r="1179" spans="1:7">
      <c r="A1179" s="16">
        <v>2021</v>
      </c>
      <c r="B1179">
        <v>77</v>
      </c>
      <c r="C1179" s="59" t="s">
        <v>294</v>
      </c>
      <c r="D1179" s="17" t="s">
        <v>592</v>
      </c>
      <c r="E1179" s="60">
        <v>31.780099098290215</v>
      </c>
      <c r="F1179" s="59" t="s">
        <v>6</v>
      </c>
      <c r="G1179" s="5" t="s">
        <v>234</v>
      </c>
    </row>
    <row r="1180" spans="1:7">
      <c r="A1180" s="16">
        <v>2021</v>
      </c>
      <c r="B1180">
        <v>78</v>
      </c>
      <c r="C1180" s="59" t="s">
        <v>323</v>
      </c>
      <c r="D1180" s="17" t="s">
        <v>593</v>
      </c>
      <c r="E1180" s="60">
        <v>31.743903634110762</v>
      </c>
      <c r="F1180" s="59" t="s">
        <v>7</v>
      </c>
      <c r="G1180" s="5" t="s">
        <v>44</v>
      </c>
    </row>
    <row r="1181" spans="1:7">
      <c r="A1181" s="16">
        <v>2021</v>
      </c>
      <c r="B1181">
        <v>79</v>
      </c>
      <c r="C1181" s="59" t="s">
        <v>203</v>
      </c>
      <c r="D1181" s="17" t="s">
        <v>594</v>
      </c>
      <c r="E1181" s="60">
        <v>31.268723434289569</v>
      </c>
      <c r="F1181" s="59" t="s">
        <v>7</v>
      </c>
      <c r="G1181" s="5" t="s">
        <v>111</v>
      </c>
    </row>
    <row r="1182" spans="1:7">
      <c r="A1182" s="16">
        <v>2021</v>
      </c>
      <c r="B1182">
        <v>80</v>
      </c>
      <c r="C1182" s="59" t="s">
        <v>282</v>
      </c>
      <c r="D1182" s="17" t="s">
        <v>595</v>
      </c>
      <c r="E1182" s="60">
        <v>31.186848133088777</v>
      </c>
      <c r="F1182" s="59" t="s">
        <v>5</v>
      </c>
      <c r="G1182" s="5" t="s">
        <v>48</v>
      </c>
    </row>
    <row r="1183" spans="1:7">
      <c r="A1183" s="16">
        <v>2021</v>
      </c>
      <c r="B1183">
        <v>81</v>
      </c>
      <c r="C1183" s="59" t="s">
        <v>273</v>
      </c>
      <c r="D1183" s="17" t="s">
        <v>596</v>
      </c>
      <c r="E1183" s="60">
        <v>31.133059746289909</v>
      </c>
      <c r="F1183" s="59" t="s">
        <v>5</v>
      </c>
      <c r="G1183" s="5" t="s">
        <v>31</v>
      </c>
    </row>
    <row r="1184" spans="1:7">
      <c r="A1184" s="16">
        <v>2021</v>
      </c>
      <c r="B1184">
        <v>82</v>
      </c>
      <c r="C1184" s="59" t="s">
        <v>285</v>
      </c>
      <c r="D1184" s="17" t="s">
        <v>597</v>
      </c>
      <c r="E1184" s="60">
        <v>30.643573515642039</v>
      </c>
      <c r="F1184" s="59" t="s">
        <v>7</v>
      </c>
      <c r="G1184" s="5" t="s">
        <v>27</v>
      </c>
    </row>
    <row r="1185" spans="1:7">
      <c r="A1185" s="16">
        <v>2021</v>
      </c>
      <c r="B1185">
        <v>83</v>
      </c>
      <c r="C1185" s="59" t="s">
        <v>244</v>
      </c>
      <c r="D1185" s="17" t="s">
        <v>598</v>
      </c>
      <c r="E1185" s="60">
        <v>30.392521747495607</v>
      </c>
      <c r="F1185" s="59" t="s">
        <v>6</v>
      </c>
      <c r="G1185" s="5" t="s">
        <v>44</v>
      </c>
    </row>
    <row r="1186" spans="1:7">
      <c r="A1186" s="16">
        <v>2021</v>
      </c>
      <c r="B1186">
        <v>84</v>
      </c>
      <c r="C1186" s="59" t="s">
        <v>235</v>
      </c>
      <c r="D1186" s="17" t="s">
        <v>599</v>
      </c>
      <c r="E1186" s="60">
        <v>30.370155841711497</v>
      </c>
      <c r="F1186" s="59" t="s">
        <v>7</v>
      </c>
      <c r="G1186" s="5" t="s">
        <v>44</v>
      </c>
    </row>
    <row r="1187" spans="1:7">
      <c r="A1187" s="16">
        <v>2021</v>
      </c>
      <c r="B1187">
        <v>85</v>
      </c>
      <c r="C1187" s="59" t="s">
        <v>855</v>
      </c>
      <c r="D1187" s="130" t="s">
        <v>856</v>
      </c>
      <c r="E1187" s="60">
        <v>30.291182150507296</v>
      </c>
      <c r="F1187" s="59" t="s">
        <v>850</v>
      </c>
      <c r="G1187" s="5" t="s">
        <v>44</v>
      </c>
    </row>
    <row r="1188" spans="1:7">
      <c r="A1188" s="16">
        <v>2021</v>
      </c>
      <c r="B1188">
        <v>86</v>
      </c>
      <c r="C1188" s="59" t="s">
        <v>486</v>
      </c>
      <c r="D1188" s="130" t="s">
        <v>857</v>
      </c>
      <c r="E1188" s="60">
        <v>30.156611101526106</v>
      </c>
      <c r="F1188" s="59" t="s">
        <v>847</v>
      </c>
      <c r="G1188" s="5" t="s">
        <v>858</v>
      </c>
    </row>
    <row r="1189" spans="1:7">
      <c r="A1189" s="16">
        <v>2021</v>
      </c>
      <c r="B1189">
        <v>87</v>
      </c>
      <c r="C1189" s="59" t="s">
        <v>279</v>
      </c>
      <c r="D1189" s="17" t="s">
        <v>601</v>
      </c>
      <c r="E1189" s="60">
        <v>30.129205467634925</v>
      </c>
      <c r="F1189" s="59" t="s">
        <v>6</v>
      </c>
      <c r="G1189" s="5" t="s">
        <v>44</v>
      </c>
    </row>
    <row r="1190" spans="1:7">
      <c r="A1190" s="16">
        <v>2021</v>
      </c>
      <c r="B1190">
        <v>88</v>
      </c>
      <c r="C1190" s="59" t="s">
        <v>859</v>
      </c>
      <c r="D1190" s="130" t="s">
        <v>860</v>
      </c>
      <c r="E1190" s="60">
        <v>30.000746277080157</v>
      </c>
      <c r="F1190" s="59" t="s">
        <v>847</v>
      </c>
      <c r="G1190" s="5" t="s">
        <v>861</v>
      </c>
    </row>
    <row r="1191" spans="1:7">
      <c r="A1191" s="16">
        <v>2021</v>
      </c>
      <c r="B1191">
        <v>89</v>
      </c>
      <c r="C1191" s="59" t="s">
        <v>434</v>
      </c>
      <c r="D1191" s="130" t="s">
        <v>862</v>
      </c>
      <c r="E1191" s="60">
        <v>29.344665134808729</v>
      </c>
      <c r="F1191" s="59" t="s">
        <v>844</v>
      </c>
      <c r="G1191" s="5" t="s">
        <v>861</v>
      </c>
    </row>
    <row r="1192" spans="1:7">
      <c r="A1192" s="16">
        <v>2021</v>
      </c>
      <c r="B1192">
        <v>90</v>
      </c>
      <c r="C1192" s="59" t="s">
        <v>604</v>
      </c>
      <c r="D1192" s="130" t="s">
        <v>863</v>
      </c>
      <c r="E1192" s="60">
        <v>28.988655049641604</v>
      </c>
      <c r="F1192" s="59" t="s">
        <v>850</v>
      </c>
      <c r="G1192" s="5" t="s">
        <v>44</v>
      </c>
    </row>
    <row r="1193" spans="1:7">
      <c r="A1193" s="16">
        <v>2021</v>
      </c>
      <c r="B1193">
        <v>91</v>
      </c>
      <c r="C1193" s="59" t="s">
        <v>238</v>
      </c>
      <c r="D1193" s="17" t="s">
        <v>607</v>
      </c>
      <c r="E1193" s="60">
        <v>28.902561125149109</v>
      </c>
      <c r="F1193" s="59" t="s">
        <v>7</v>
      </c>
      <c r="G1193" s="5" t="s">
        <v>44</v>
      </c>
    </row>
    <row r="1194" spans="1:7">
      <c r="A1194" s="16">
        <v>2021</v>
      </c>
      <c r="B1194">
        <v>92</v>
      </c>
      <c r="C1194" s="59" t="s">
        <v>500</v>
      </c>
      <c r="D1194" s="130" t="s">
        <v>864</v>
      </c>
      <c r="E1194" s="60">
        <v>28.840681650642285</v>
      </c>
      <c r="F1194" s="59" t="s">
        <v>850</v>
      </c>
      <c r="G1194" s="5" t="s">
        <v>858</v>
      </c>
    </row>
    <row r="1195" spans="1:7">
      <c r="A1195" s="16">
        <v>2021</v>
      </c>
      <c r="B1195">
        <v>93</v>
      </c>
      <c r="C1195" s="59" t="s">
        <v>253</v>
      </c>
      <c r="D1195" s="17" t="s">
        <v>609</v>
      </c>
      <c r="E1195" s="60">
        <v>28.815452483870555</v>
      </c>
      <c r="F1195" s="59" t="s">
        <v>847</v>
      </c>
      <c r="G1195" s="5" t="s">
        <v>48</v>
      </c>
    </row>
    <row r="1196" spans="1:7">
      <c r="A1196" s="16">
        <v>2021</v>
      </c>
      <c r="B1196">
        <v>94</v>
      </c>
      <c r="C1196" s="59" t="s">
        <v>300</v>
      </c>
      <c r="D1196" s="17" t="s">
        <v>610</v>
      </c>
      <c r="E1196" s="60">
        <v>28.730939330195095</v>
      </c>
      <c r="F1196" s="59" t="s">
        <v>5</v>
      </c>
      <c r="G1196" s="5" t="s">
        <v>303</v>
      </c>
    </row>
    <row r="1197" spans="1:7">
      <c r="A1197" s="16">
        <v>2021</v>
      </c>
      <c r="B1197">
        <v>95</v>
      </c>
      <c r="C1197" s="59" t="s">
        <v>310</v>
      </c>
      <c r="D1197" s="17" t="s">
        <v>611</v>
      </c>
      <c r="E1197" s="60">
        <v>28.64463735361646</v>
      </c>
      <c r="F1197" s="59" t="s">
        <v>7</v>
      </c>
      <c r="G1197" s="5" t="s">
        <v>27</v>
      </c>
    </row>
    <row r="1198" spans="1:7">
      <c r="A1198" s="16">
        <v>2021</v>
      </c>
      <c r="B1198">
        <v>96</v>
      </c>
      <c r="C1198" s="59" t="s">
        <v>865</v>
      </c>
      <c r="D1198" s="130" t="s">
        <v>866</v>
      </c>
      <c r="E1198" s="60">
        <v>28.610560377684017</v>
      </c>
      <c r="F1198" s="59" t="s">
        <v>847</v>
      </c>
      <c r="G1198" s="5" t="s">
        <v>44</v>
      </c>
    </row>
    <row r="1199" spans="1:7">
      <c r="A1199" s="16">
        <v>2021</v>
      </c>
      <c r="B1199">
        <v>97</v>
      </c>
      <c r="C1199" s="59" t="s">
        <v>270</v>
      </c>
      <c r="D1199" s="17" t="s">
        <v>615</v>
      </c>
      <c r="E1199" s="60">
        <v>28.593971614740326</v>
      </c>
      <c r="F1199" s="59" t="s">
        <v>7</v>
      </c>
      <c r="G1199" s="5" t="s">
        <v>221</v>
      </c>
    </row>
    <row r="1200" spans="1:7">
      <c r="A1200" s="16">
        <v>2021</v>
      </c>
      <c r="B1200">
        <v>98</v>
      </c>
      <c r="C1200" s="59" t="s">
        <v>329</v>
      </c>
      <c r="D1200" s="17" t="s">
        <v>1074</v>
      </c>
      <c r="E1200" s="60">
        <v>28.351356400081556</v>
      </c>
      <c r="F1200" s="59" t="s">
        <v>7</v>
      </c>
      <c r="G1200" s="5" t="s">
        <v>44</v>
      </c>
    </row>
    <row r="1201" spans="1:7">
      <c r="A1201" s="16">
        <v>2021</v>
      </c>
      <c r="B1201">
        <v>99</v>
      </c>
      <c r="C1201" s="59" t="s">
        <v>291</v>
      </c>
      <c r="D1201" s="17" t="s">
        <v>616</v>
      </c>
      <c r="E1201" s="60">
        <v>27.884699998717345</v>
      </c>
      <c r="F1201" s="59" t="s">
        <v>7</v>
      </c>
      <c r="G1201" s="5" t="s">
        <v>111</v>
      </c>
    </row>
    <row r="1202" spans="1:7">
      <c r="A1202" s="16">
        <v>2021</v>
      </c>
      <c r="B1202">
        <v>100</v>
      </c>
      <c r="C1202" s="59" t="s">
        <v>259</v>
      </c>
      <c r="D1202" s="17" t="s">
        <v>617</v>
      </c>
      <c r="E1202" s="60">
        <v>20.162817118376665</v>
      </c>
      <c r="F1202" s="59" t="s">
        <v>7</v>
      </c>
      <c r="G1202" s="5" t="s">
        <v>262</v>
      </c>
    </row>
    <row r="1203" spans="1:7">
      <c r="A1203" s="138" t="s">
        <v>1042</v>
      </c>
      <c r="B1203">
        <v>1</v>
      </c>
      <c r="C1203" t="s">
        <v>1005</v>
      </c>
      <c r="D1203" s="141" t="s">
        <v>336</v>
      </c>
      <c r="E1203" s="65">
        <v>409.22939476420345</v>
      </c>
      <c r="F1203" t="s">
        <v>7</v>
      </c>
      <c r="G1203" t="s">
        <v>20</v>
      </c>
    </row>
    <row r="1204" spans="1:7">
      <c r="A1204" s="138" t="s">
        <v>1042</v>
      </c>
      <c r="B1204">
        <v>2</v>
      </c>
      <c r="C1204" t="s">
        <v>24</v>
      </c>
      <c r="D1204" s="141" t="s">
        <v>338</v>
      </c>
      <c r="E1204" s="65">
        <v>311.49722892915605</v>
      </c>
      <c r="F1204" t="s">
        <v>5</v>
      </c>
      <c r="G1204" t="s">
        <v>27</v>
      </c>
    </row>
    <row r="1205" spans="1:7">
      <c r="A1205" s="138" t="s">
        <v>1042</v>
      </c>
      <c r="B1205">
        <v>3</v>
      </c>
      <c r="C1205" t="s">
        <v>21</v>
      </c>
      <c r="D1205" s="141" t="s">
        <v>341</v>
      </c>
      <c r="E1205" s="65">
        <v>233.91418751552555</v>
      </c>
      <c r="F1205" t="s">
        <v>7</v>
      </c>
      <c r="G1205" t="s">
        <v>20</v>
      </c>
    </row>
    <row r="1206" spans="1:7">
      <c r="A1206" s="138" t="s">
        <v>1042</v>
      </c>
      <c r="B1206">
        <v>4</v>
      </c>
      <c r="C1206" t="s">
        <v>28</v>
      </c>
      <c r="D1206" s="141" t="s">
        <v>626</v>
      </c>
      <c r="E1206" s="65">
        <v>212.76019835216377</v>
      </c>
      <c r="F1206" t="s">
        <v>5</v>
      </c>
      <c r="G1206" t="s">
        <v>31</v>
      </c>
    </row>
    <row r="1207" spans="1:7">
      <c r="A1207" s="138" t="s">
        <v>1042</v>
      </c>
      <c r="B1207">
        <v>5</v>
      </c>
      <c r="C1207" t="s">
        <v>38</v>
      </c>
      <c r="D1207" s="141" t="s">
        <v>629</v>
      </c>
      <c r="E1207" s="65">
        <v>158.5413168368047</v>
      </c>
      <c r="F1207" t="s">
        <v>5</v>
      </c>
      <c r="G1207" t="s">
        <v>31</v>
      </c>
    </row>
    <row r="1208" spans="1:7">
      <c r="A1208" s="138" t="s">
        <v>1042</v>
      </c>
      <c r="B1208">
        <v>6</v>
      </c>
      <c r="C1208" t="s">
        <v>68</v>
      </c>
      <c r="D1208" s="141" t="s">
        <v>354</v>
      </c>
      <c r="E1208" s="65">
        <v>144.57280626671596</v>
      </c>
      <c r="F1208" t="s">
        <v>5</v>
      </c>
      <c r="G1208" t="s">
        <v>71</v>
      </c>
    </row>
    <row r="1209" spans="1:7">
      <c r="A1209" s="138" t="s">
        <v>1042</v>
      </c>
      <c r="B1209">
        <v>7</v>
      </c>
      <c r="C1209" t="s">
        <v>58</v>
      </c>
      <c r="D1209" s="141" t="s">
        <v>632</v>
      </c>
      <c r="E1209" s="65">
        <v>143.95489718860091</v>
      </c>
      <c r="F1209" t="s">
        <v>5</v>
      </c>
      <c r="G1209" t="s">
        <v>31</v>
      </c>
    </row>
    <row r="1210" spans="1:7">
      <c r="A1210" s="138" t="s">
        <v>1042</v>
      </c>
      <c r="B1210">
        <v>8</v>
      </c>
      <c r="C1210" t="s">
        <v>32</v>
      </c>
      <c r="D1210" s="141" t="s">
        <v>350</v>
      </c>
      <c r="E1210" s="65">
        <v>138.44936969413678</v>
      </c>
      <c r="F1210" t="s">
        <v>7</v>
      </c>
      <c r="G1210" t="s">
        <v>20</v>
      </c>
    </row>
    <row r="1211" spans="1:7">
      <c r="A1211" s="138" t="s">
        <v>1042</v>
      </c>
      <c r="B1211">
        <v>9</v>
      </c>
      <c r="C1211" t="s">
        <v>41</v>
      </c>
      <c r="D1211" s="141" t="s">
        <v>344</v>
      </c>
      <c r="E1211" s="65">
        <v>137.97404933981565</v>
      </c>
      <c r="F1211" t="s">
        <v>7</v>
      </c>
      <c r="G1211" t="s">
        <v>44</v>
      </c>
    </row>
    <row r="1212" spans="1:7">
      <c r="A1212" s="138" t="s">
        <v>1042</v>
      </c>
      <c r="B1212">
        <v>10</v>
      </c>
      <c r="C1212" t="s">
        <v>35</v>
      </c>
      <c r="D1212" s="141" t="s">
        <v>347</v>
      </c>
      <c r="E1212" s="65">
        <v>136.06515495207449</v>
      </c>
      <c r="F1212" t="s">
        <v>6</v>
      </c>
      <c r="G1212" t="s">
        <v>31</v>
      </c>
    </row>
    <row r="1213" spans="1:7">
      <c r="A1213" s="138" t="s">
        <v>1042</v>
      </c>
      <c r="B1213">
        <v>11</v>
      </c>
      <c r="C1213" t="s">
        <v>65</v>
      </c>
      <c r="D1213" s="141" t="s">
        <v>356</v>
      </c>
      <c r="E1213" s="65">
        <v>126.0889751149796</v>
      </c>
      <c r="F1213" t="s">
        <v>5</v>
      </c>
      <c r="G1213" t="s">
        <v>31</v>
      </c>
    </row>
    <row r="1214" spans="1:7">
      <c r="A1214" s="138" t="s">
        <v>1042</v>
      </c>
      <c r="B1214">
        <v>12</v>
      </c>
      <c r="C1214" t="s">
        <v>61</v>
      </c>
      <c r="D1214" s="141" t="s">
        <v>352</v>
      </c>
      <c r="E1214" s="65">
        <v>125.20985672891048</v>
      </c>
      <c r="F1214" t="s">
        <v>5</v>
      </c>
      <c r="G1214" t="s">
        <v>64</v>
      </c>
    </row>
    <row r="1215" spans="1:7">
      <c r="A1215" s="138" t="s">
        <v>1042</v>
      </c>
      <c r="B1215">
        <v>13</v>
      </c>
      <c r="C1215" t="s">
        <v>75</v>
      </c>
      <c r="D1215" s="141" t="s">
        <v>362</v>
      </c>
      <c r="E1215" s="65">
        <v>123.77436522645236</v>
      </c>
      <c r="F1215" t="s">
        <v>5</v>
      </c>
      <c r="G1215" t="s">
        <v>48</v>
      </c>
    </row>
    <row r="1216" spans="1:7">
      <c r="A1216" s="138" t="s">
        <v>1042</v>
      </c>
      <c r="B1216">
        <v>14</v>
      </c>
      <c r="C1216" t="s">
        <v>45</v>
      </c>
      <c r="D1216" s="141" t="s">
        <v>358</v>
      </c>
      <c r="E1216" s="65">
        <v>122.44020229612799</v>
      </c>
      <c r="F1216" t="s">
        <v>6</v>
      </c>
      <c r="G1216" t="s">
        <v>48</v>
      </c>
    </row>
    <row r="1217" spans="1:7">
      <c r="A1217" s="138" t="s">
        <v>1042</v>
      </c>
      <c r="B1217">
        <v>15</v>
      </c>
      <c r="C1217" t="s">
        <v>55</v>
      </c>
      <c r="D1217" s="141" t="s">
        <v>367</v>
      </c>
      <c r="E1217" s="65">
        <v>103.11065130700001</v>
      </c>
      <c r="F1217" t="s">
        <v>7</v>
      </c>
      <c r="G1217" t="s">
        <v>20</v>
      </c>
    </row>
    <row r="1218" spans="1:7">
      <c r="A1218" s="138" t="s">
        <v>1042</v>
      </c>
      <c r="B1218">
        <v>16</v>
      </c>
      <c r="C1218" t="s">
        <v>49</v>
      </c>
      <c r="D1218" s="141" t="s">
        <v>360</v>
      </c>
      <c r="E1218" s="65">
        <v>100.70467082437614</v>
      </c>
      <c r="F1218" t="s">
        <v>5</v>
      </c>
      <c r="G1218" t="s">
        <v>27</v>
      </c>
    </row>
    <row r="1219" spans="1:7">
      <c r="A1219" s="138" t="s">
        <v>1042</v>
      </c>
      <c r="B1219">
        <v>17</v>
      </c>
      <c r="C1219" t="s">
        <v>81</v>
      </c>
      <c r="D1219" s="141" t="s">
        <v>357</v>
      </c>
      <c r="E1219" s="65">
        <v>94.022257422587089</v>
      </c>
      <c r="F1219" t="s">
        <v>7</v>
      </c>
      <c r="G1219" t="s">
        <v>44</v>
      </c>
    </row>
    <row r="1220" spans="1:7">
      <c r="A1220" s="138" t="s">
        <v>1042</v>
      </c>
      <c r="B1220">
        <v>18</v>
      </c>
      <c r="C1220" t="s">
        <v>1030</v>
      </c>
      <c r="D1220" s="141" t="s">
        <v>640</v>
      </c>
      <c r="E1220" s="65">
        <v>88.069149982432094</v>
      </c>
      <c r="F1220" t="s">
        <v>7</v>
      </c>
      <c r="G1220" t="s">
        <v>20</v>
      </c>
    </row>
    <row r="1221" spans="1:7">
      <c r="A1221" s="138" t="s">
        <v>1042</v>
      </c>
      <c r="B1221">
        <v>19</v>
      </c>
      <c r="C1221" t="s">
        <v>155</v>
      </c>
      <c r="D1221" s="141" t="s">
        <v>365</v>
      </c>
      <c r="E1221" s="65">
        <v>75.168120749584617</v>
      </c>
      <c r="F1221" t="s">
        <v>5</v>
      </c>
      <c r="G1221" t="s">
        <v>127</v>
      </c>
    </row>
    <row r="1222" spans="1:7">
      <c r="A1222" s="138" t="s">
        <v>1042</v>
      </c>
      <c r="B1222">
        <v>20</v>
      </c>
      <c r="C1222" t="s">
        <v>112</v>
      </c>
      <c r="D1222" s="141" t="s">
        <v>371</v>
      </c>
      <c r="E1222" s="65">
        <v>71.526925773605242</v>
      </c>
      <c r="F1222" t="s">
        <v>5</v>
      </c>
      <c r="G1222" t="s">
        <v>64</v>
      </c>
    </row>
    <row r="1223" spans="1:7">
      <c r="A1223" s="138" t="s">
        <v>1042</v>
      </c>
      <c r="B1223">
        <v>21</v>
      </c>
      <c r="C1223" t="s">
        <v>124</v>
      </c>
      <c r="D1223" s="141" t="s">
        <v>366</v>
      </c>
      <c r="E1223" s="65">
        <v>68.572357899951186</v>
      </c>
      <c r="F1223" t="s">
        <v>5</v>
      </c>
      <c r="G1223" t="s">
        <v>127</v>
      </c>
    </row>
    <row r="1224" spans="1:7">
      <c r="A1224" s="138" t="s">
        <v>1042</v>
      </c>
      <c r="B1224">
        <v>22</v>
      </c>
      <c r="C1224" t="s">
        <v>1007</v>
      </c>
      <c r="D1224" s="141" t="s">
        <v>373</v>
      </c>
      <c r="E1224" s="65">
        <v>63.995710629565231</v>
      </c>
      <c r="F1224" t="s">
        <v>5</v>
      </c>
      <c r="G1224" t="s">
        <v>27</v>
      </c>
    </row>
    <row r="1225" spans="1:7">
      <c r="A1225" s="138" t="s">
        <v>1042</v>
      </c>
      <c r="B1225">
        <v>23</v>
      </c>
      <c r="C1225" t="s">
        <v>1032</v>
      </c>
      <c r="D1225" s="141" t="s">
        <v>376</v>
      </c>
      <c r="E1225" s="65">
        <v>63.584768388794338</v>
      </c>
      <c r="F1225" t="s">
        <v>5</v>
      </c>
      <c r="G1225" t="s">
        <v>64</v>
      </c>
    </row>
    <row r="1226" spans="1:7">
      <c r="A1226" s="138" t="s">
        <v>1042</v>
      </c>
      <c r="B1226">
        <v>24</v>
      </c>
      <c r="C1226" t="s">
        <v>158</v>
      </c>
      <c r="D1226" s="141" t="s">
        <v>377</v>
      </c>
      <c r="E1226" s="65">
        <v>63.506814376992715</v>
      </c>
      <c r="F1226" t="s">
        <v>7</v>
      </c>
      <c r="G1226" t="s">
        <v>27</v>
      </c>
    </row>
    <row r="1227" spans="1:7">
      <c r="A1227" s="138" t="s">
        <v>1042</v>
      </c>
      <c r="B1227">
        <v>25</v>
      </c>
      <c r="C1227" t="s">
        <v>131</v>
      </c>
      <c r="D1227" s="141" t="s">
        <v>644</v>
      </c>
      <c r="E1227" s="65">
        <v>60.463270328681766</v>
      </c>
      <c r="F1227" t="s">
        <v>5</v>
      </c>
      <c r="G1227" t="s">
        <v>31</v>
      </c>
    </row>
    <row r="1228" spans="1:7">
      <c r="A1228" s="138" t="s">
        <v>1042</v>
      </c>
      <c r="B1228">
        <v>26</v>
      </c>
      <c r="C1228" t="s">
        <v>90</v>
      </c>
      <c r="D1228" s="141" t="s">
        <v>383</v>
      </c>
      <c r="E1228" s="65">
        <v>55.006045898139163</v>
      </c>
      <c r="F1228" t="s">
        <v>7</v>
      </c>
      <c r="G1228" t="s">
        <v>44</v>
      </c>
    </row>
    <row r="1229" spans="1:7">
      <c r="A1229" s="138" t="s">
        <v>1042</v>
      </c>
      <c r="B1229">
        <v>27</v>
      </c>
      <c r="C1229" t="s">
        <v>96</v>
      </c>
      <c r="D1229" s="141" t="s">
        <v>379</v>
      </c>
      <c r="E1229" s="65">
        <v>52.961141981621346</v>
      </c>
      <c r="F1229" t="s">
        <v>7</v>
      </c>
      <c r="G1229" t="s">
        <v>27</v>
      </c>
    </row>
    <row r="1230" spans="1:7">
      <c r="A1230" s="138" t="s">
        <v>1042</v>
      </c>
      <c r="B1230">
        <v>28</v>
      </c>
      <c r="C1230" t="s">
        <v>140</v>
      </c>
      <c r="D1230" s="141" t="s">
        <v>380</v>
      </c>
      <c r="E1230" s="65">
        <v>52.468045959892883</v>
      </c>
      <c r="F1230" t="s">
        <v>6</v>
      </c>
      <c r="G1230" t="s">
        <v>31</v>
      </c>
    </row>
    <row r="1231" spans="1:7">
      <c r="A1231" s="138" t="s">
        <v>1042</v>
      </c>
      <c r="B1231">
        <v>29</v>
      </c>
      <c r="C1231" t="s">
        <v>1006</v>
      </c>
      <c r="D1231" s="141" t="s">
        <v>391</v>
      </c>
      <c r="E1231" s="65">
        <v>52.167407248522387</v>
      </c>
      <c r="F1231" t="s">
        <v>5</v>
      </c>
      <c r="G1231" t="s">
        <v>71</v>
      </c>
    </row>
    <row r="1232" spans="1:7">
      <c r="A1232" s="138" t="s">
        <v>1042</v>
      </c>
      <c r="B1232">
        <v>30</v>
      </c>
      <c r="C1232" t="s">
        <v>105</v>
      </c>
      <c r="D1232" s="141" t="s">
        <v>378</v>
      </c>
      <c r="E1232" s="65">
        <v>52.03871685564139</v>
      </c>
      <c r="F1232" t="s">
        <v>7</v>
      </c>
      <c r="G1232" t="s">
        <v>44</v>
      </c>
    </row>
    <row r="1233" spans="1:7">
      <c r="A1233" s="138" t="s">
        <v>1042</v>
      </c>
      <c r="B1233">
        <v>31</v>
      </c>
      <c r="C1233" t="s">
        <v>146</v>
      </c>
      <c r="D1233" s="141" t="s">
        <v>382</v>
      </c>
      <c r="E1233" s="65">
        <v>49.925153567438187</v>
      </c>
      <c r="F1233" t="s">
        <v>5</v>
      </c>
      <c r="G1233" t="s">
        <v>27</v>
      </c>
    </row>
    <row r="1234" spans="1:7">
      <c r="A1234" s="138" t="s">
        <v>1042</v>
      </c>
      <c r="B1234">
        <v>32</v>
      </c>
      <c r="C1234" t="s">
        <v>99</v>
      </c>
      <c r="D1234" s="141" t="s">
        <v>381</v>
      </c>
      <c r="E1234" s="65">
        <v>48.147424776816003</v>
      </c>
      <c r="F1234" t="s">
        <v>7</v>
      </c>
      <c r="G1234" t="s">
        <v>20</v>
      </c>
    </row>
    <row r="1235" spans="1:7">
      <c r="A1235" s="138" t="s">
        <v>1042</v>
      </c>
      <c r="B1235">
        <v>33</v>
      </c>
      <c r="C1235" t="s">
        <v>161</v>
      </c>
      <c r="D1235" s="141" t="s">
        <v>384</v>
      </c>
      <c r="E1235" s="65">
        <v>47.399223649312241</v>
      </c>
      <c r="F1235" t="s">
        <v>5</v>
      </c>
      <c r="G1235" t="s">
        <v>27</v>
      </c>
    </row>
    <row r="1236" spans="1:7">
      <c r="A1236" s="138" t="s">
        <v>1042</v>
      </c>
      <c r="B1236">
        <v>34</v>
      </c>
      <c r="C1236" t="s">
        <v>84</v>
      </c>
      <c r="D1236" s="141" t="s">
        <v>389</v>
      </c>
      <c r="E1236" s="65">
        <v>46.960963621790192</v>
      </c>
      <c r="F1236" t="s">
        <v>6</v>
      </c>
      <c r="G1236" t="s">
        <v>44</v>
      </c>
    </row>
    <row r="1237" spans="1:7">
      <c r="A1237" s="138" t="s">
        <v>1042</v>
      </c>
      <c r="B1237">
        <v>35</v>
      </c>
      <c r="C1237" t="s">
        <v>164</v>
      </c>
      <c r="D1237" s="141" t="s">
        <v>386</v>
      </c>
      <c r="E1237" s="65">
        <v>46.876210314667745</v>
      </c>
      <c r="F1237" t="s">
        <v>6</v>
      </c>
      <c r="G1237" t="s">
        <v>31</v>
      </c>
    </row>
    <row r="1238" spans="1:7">
      <c r="A1238" s="138" t="s">
        <v>1042</v>
      </c>
      <c r="B1238">
        <v>36</v>
      </c>
      <c r="C1238" t="s">
        <v>1031</v>
      </c>
      <c r="D1238" s="141" t="s">
        <v>646</v>
      </c>
      <c r="E1238" s="65">
        <v>46.004236145627885</v>
      </c>
      <c r="F1238" t="s">
        <v>7</v>
      </c>
      <c r="G1238" t="s">
        <v>44</v>
      </c>
    </row>
    <row r="1239" spans="1:7">
      <c r="A1239" s="138" t="s">
        <v>1042</v>
      </c>
      <c r="B1239">
        <v>37</v>
      </c>
      <c r="C1239" t="s">
        <v>167</v>
      </c>
      <c r="D1239" s="141" t="s">
        <v>394</v>
      </c>
      <c r="E1239" s="65">
        <v>41.768016095525951</v>
      </c>
      <c r="F1239" t="s">
        <v>6</v>
      </c>
      <c r="G1239" t="s">
        <v>64</v>
      </c>
    </row>
    <row r="1240" spans="1:7">
      <c r="A1240" s="138" t="s">
        <v>1042</v>
      </c>
      <c r="B1240">
        <v>38</v>
      </c>
      <c r="C1240" t="s">
        <v>197</v>
      </c>
      <c r="D1240" s="141" t="s">
        <v>402</v>
      </c>
      <c r="E1240" s="65">
        <v>40.59772119927635</v>
      </c>
      <c r="F1240" t="s">
        <v>7</v>
      </c>
      <c r="G1240" t="s">
        <v>176</v>
      </c>
    </row>
    <row r="1241" spans="1:7">
      <c r="A1241" s="138" t="s">
        <v>1042</v>
      </c>
      <c r="B1241">
        <v>39</v>
      </c>
      <c r="C1241" t="s">
        <v>200</v>
      </c>
      <c r="D1241" s="141" t="s">
        <v>395</v>
      </c>
      <c r="E1241" s="65">
        <v>40.18083423126884</v>
      </c>
      <c r="F1241" t="s">
        <v>6</v>
      </c>
      <c r="G1241" t="s">
        <v>48</v>
      </c>
    </row>
    <row r="1242" spans="1:7">
      <c r="A1242" s="138" t="s">
        <v>1042</v>
      </c>
      <c r="B1242">
        <v>40</v>
      </c>
      <c r="C1242" t="s">
        <v>121</v>
      </c>
      <c r="D1242" s="141" t="s">
        <v>387</v>
      </c>
      <c r="E1242" s="65">
        <v>39.537494765022991</v>
      </c>
      <c r="F1242" t="s">
        <v>7</v>
      </c>
      <c r="G1242" t="s">
        <v>20</v>
      </c>
    </row>
    <row r="1243" spans="1:7">
      <c r="A1243" s="138" t="s">
        <v>1042</v>
      </c>
      <c r="B1243">
        <v>41</v>
      </c>
      <c r="C1243" t="s">
        <v>78</v>
      </c>
      <c r="D1243" s="141" t="s">
        <v>393</v>
      </c>
      <c r="E1243" s="65">
        <v>39.161714687894545</v>
      </c>
      <c r="F1243" t="s">
        <v>7</v>
      </c>
      <c r="G1243" t="s">
        <v>20</v>
      </c>
    </row>
    <row r="1244" spans="1:7">
      <c r="A1244" s="138" t="s">
        <v>1042</v>
      </c>
      <c r="B1244">
        <v>42</v>
      </c>
      <c r="C1244" t="s">
        <v>1001</v>
      </c>
      <c r="D1244" s="141" t="s">
        <v>398</v>
      </c>
      <c r="E1244" s="65">
        <v>38.304258186579276</v>
      </c>
      <c r="F1244" t="s">
        <v>7</v>
      </c>
      <c r="G1244" t="s">
        <v>27</v>
      </c>
    </row>
    <row r="1245" spans="1:7">
      <c r="A1245" s="138" t="s">
        <v>1042</v>
      </c>
      <c r="B1245">
        <v>43</v>
      </c>
      <c r="C1245" t="s">
        <v>1008</v>
      </c>
      <c r="D1245" s="141" t="s">
        <v>418</v>
      </c>
      <c r="E1245" s="65">
        <v>37.35209135433535</v>
      </c>
      <c r="F1245" t="s">
        <v>6</v>
      </c>
      <c r="G1245" t="s">
        <v>234</v>
      </c>
    </row>
    <row r="1246" spans="1:7">
      <c r="A1246" s="138" t="s">
        <v>1042</v>
      </c>
      <c r="B1246">
        <v>44</v>
      </c>
      <c r="C1246" t="s">
        <v>170</v>
      </c>
      <c r="D1246" s="141" t="s">
        <v>390</v>
      </c>
      <c r="E1246" s="65">
        <v>36.80825221169917</v>
      </c>
      <c r="F1246" t="s">
        <v>7</v>
      </c>
      <c r="G1246" t="s">
        <v>48</v>
      </c>
    </row>
    <row r="1247" spans="1:7">
      <c r="A1247" s="138" t="s">
        <v>1042</v>
      </c>
      <c r="B1247">
        <v>45</v>
      </c>
      <c r="C1247" t="s">
        <v>134</v>
      </c>
      <c r="D1247" s="141" t="s">
        <v>400</v>
      </c>
      <c r="E1247" s="65">
        <v>36.668564380679442</v>
      </c>
      <c r="F1247" t="s">
        <v>6</v>
      </c>
      <c r="G1247" t="s">
        <v>31</v>
      </c>
    </row>
    <row r="1248" spans="1:7">
      <c r="A1248" s="138" t="s">
        <v>1042</v>
      </c>
      <c r="B1248">
        <v>46</v>
      </c>
      <c r="C1248" t="s">
        <v>143</v>
      </c>
      <c r="D1248" s="141" t="s">
        <v>424</v>
      </c>
      <c r="E1248" s="65">
        <v>35.546011248831576</v>
      </c>
      <c r="F1248" t="s">
        <v>7</v>
      </c>
      <c r="G1248" t="s">
        <v>27</v>
      </c>
    </row>
    <row r="1249" spans="1:7">
      <c r="A1249" s="138" t="s">
        <v>1042</v>
      </c>
      <c r="B1249">
        <v>47</v>
      </c>
      <c r="C1249" t="s">
        <v>137</v>
      </c>
      <c r="D1249" s="141" t="s">
        <v>419</v>
      </c>
      <c r="E1249" s="65">
        <v>35.290319274218191</v>
      </c>
      <c r="F1249" t="s">
        <v>7</v>
      </c>
      <c r="G1249" t="s">
        <v>111</v>
      </c>
    </row>
    <row r="1250" spans="1:7">
      <c r="A1250" s="138" t="s">
        <v>1042</v>
      </c>
      <c r="B1250">
        <v>48</v>
      </c>
      <c r="C1250" t="s">
        <v>1010</v>
      </c>
      <c r="D1250" s="141" t="s">
        <v>399</v>
      </c>
      <c r="E1250" s="65">
        <v>34.949645560638693</v>
      </c>
      <c r="F1250" t="s">
        <v>7</v>
      </c>
      <c r="G1250" t="s">
        <v>44</v>
      </c>
    </row>
    <row r="1251" spans="1:7">
      <c r="A1251" s="138" t="s">
        <v>1042</v>
      </c>
      <c r="B1251">
        <v>49</v>
      </c>
      <c r="C1251" t="s">
        <v>1011</v>
      </c>
      <c r="D1251" s="141" t="s">
        <v>401</v>
      </c>
      <c r="E1251" s="65">
        <v>34.72871004795681</v>
      </c>
      <c r="F1251" t="s">
        <v>6</v>
      </c>
      <c r="G1251" t="s">
        <v>27</v>
      </c>
    </row>
    <row r="1252" spans="1:7">
      <c r="A1252" s="138" t="s">
        <v>1042</v>
      </c>
      <c r="B1252">
        <v>50</v>
      </c>
      <c r="C1252" t="s">
        <v>222</v>
      </c>
      <c r="D1252" s="141" t="s">
        <v>413</v>
      </c>
      <c r="E1252" s="65">
        <v>34.690277156781441</v>
      </c>
      <c r="F1252" t="s">
        <v>5</v>
      </c>
      <c r="G1252" t="s">
        <v>176</v>
      </c>
    </row>
    <row r="1253" spans="1:7">
      <c r="A1253" s="138" t="s">
        <v>1042</v>
      </c>
      <c r="B1253">
        <v>51</v>
      </c>
      <c r="C1253" t="s">
        <v>128</v>
      </c>
      <c r="D1253" s="141" t="s">
        <v>396</v>
      </c>
      <c r="E1253" s="65">
        <v>34.014453693675158</v>
      </c>
      <c r="F1253" t="s">
        <v>7</v>
      </c>
      <c r="G1253" t="s">
        <v>111</v>
      </c>
    </row>
    <row r="1254" spans="1:7">
      <c r="A1254" s="138" t="s">
        <v>1042</v>
      </c>
      <c r="B1254">
        <v>52</v>
      </c>
      <c r="C1254" t="s">
        <v>319</v>
      </c>
      <c r="D1254" s="141" t="s">
        <v>432</v>
      </c>
      <c r="E1254" s="65">
        <v>32.694479272739279</v>
      </c>
      <c r="F1254" t="s">
        <v>5</v>
      </c>
      <c r="G1254" t="s">
        <v>322</v>
      </c>
    </row>
    <row r="1255" spans="1:7">
      <c r="A1255" s="138" t="s">
        <v>1042</v>
      </c>
      <c r="B1255">
        <v>53</v>
      </c>
      <c r="C1255" t="s">
        <v>1002</v>
      </c>
      <c r="D1255" s="141" t="s">
        <v>659</v>
      </c>
      <c r="E1255" s="65">
        <v>32.642878721237686</v>
      </c>
      <c r="F1255" t="s">
        <v>5</v>
      </c>
      <c r="G1255" t="s">
        <v>221</v>
      </c>
    </row>
    <row r="1256" spans="1:7">
      <c r="A1256" s="138" t="s">
        <v>1042</v>
      </c>
      <c r="B1256">
        <v>54</v>
      </c>
      <c r="C1256" t="s">
        <v>182</v>
      </c>
      <c r="D1256" s="141" t="s">
        <v>416</v>
      </c>
      <c r="E1256" s="65">
        <v>32.366840651186003</v>
      </c>
      <c r="F1256" t="s">
        <v>7</v>
      </c>
      <c r="G1256" t="s">
        <v>44</v>
      </c>
    </row>
    <row r="1257" spans="1:7">
      <c r="A1257" s="138" t="s">
        <v>1042</v>
      </c>
      <c r="B1257">
        <v>55</v>
      </c>
      <c r="C1257" t="s">
        <v>108</v>
      </c>
      <c r="D1257" s="141" t="s">
        <v>408</v>
      </c>
      <c r="E1257" s="65">
        <v>32.35493267643443</v>
      </c>
      <c r="F1257" t="s">
        <v>7</v>
      </c>
      <c r="G1257" t="s">
        <v>111</v>
      </c>
    </row>
    <row r="1258" spans="1:7">
      <c r="A1258" s="138" t="s">
        <v>1042</v>
      </c>
      <c r="B1258">
        <v>56</v>
      </c>
      <c r="C1258" t="s">
        <v>149</v>
      </c>
      <c r="D1258" s="141" t="s">
        <v>415</v>
      </c>
      <c r="E1258" s="65">
        <v>32.015426895794448</v>
      </c>
      <c r="F1258" t="s">
        <v>7</v>
      </c>
      <c r="G1258" t="s">
        <v>111</v>
      </c>
    </row>
    <row r="1259" spans="1:7">
      <c r="A1259" s="138" t="s">
        <v>1042</v>
      </c>
      <c r="B1259">
        <v>57</v>
      </c>
      <c r="C1259" t="s">
        <v>256</v>
      </c>
      <c r="D1259" s="141" t="s">
        <v>414</v>
      </c>
      <c r="E1259" s="65">
        <v>31.937324538134565</v>
      </c>
      <c r="F1259" t="s">
        <v>7</v>
      </c>
      <c r="G1259" t="s">
        <v>44</v>
      </c>
    </row>
    <row r="1260" spans="1:7">
      <c r="A1260" s="138" t="s">
        <v>1042</v>
      </c>
      <c r="B1260">
        <v>58</v>
      </c>
      <c r="C1260" t="s">
        <v>273</v>
      </c>
      <c r="D1260" s="141" t="s">
        <v>441</v>
      </c>
      <c r="E1260" s="65">
        <v>30.953516673768483</v>
      </c>
      <c r="F1260" t="s">
        <v>5</v>
      </c>
      <c r="G1260" t="s">
        <v>31</v>
      </c>
    </row>
    <row r="1261" spans="1:7">
      <c r="A1261" s="138" t="s">
        <v>1042</v>
      </c>
      <c r="B1261">
        <v>59</v>
      </c>
      <c r="C1261" t="s">
        <v>250</v>
      </c>
      <c r="D1261" s="141" t="s">
        <v>420</v>
      </c>
      <c r="E1261" s="65">
        <v>30.767958131177668</v>
      </c>
      <c r="F1261" t="s">
        <v>6</v>
      </c>
      <c r="G1261" t="s">
        <v>31</v>
      </c>
    </row>
    <row r="1262" spans="1:7">
      <c r="A1262" s="138" t="s">
        <v>1042</v>
      </c>
      <c r="B1262">
        <v>60</v>
      </c>
      <c r="C1262" t="s">
        <v>300</v>
      </c>
      <c r="D1262" s="141" t="s">
        <v>452</v>
      </c>
      <c r="E1262" s="65">
        <v>30.693082201774715</v>
      </c>
      <c r="F1262" t="s">
        <v>5</v>
      </c>
      <c r="G1262" t="s">
        <v>303</v>
      </c>
    </row>
    <row r="1263" spans="1:7">
      <c r="A1263" s="138" t="s">
        <v>1042</v>
      </c>
      <c r="B1263">
        <v>61</v>
      </c>
      <c r="C1263" t="s">
        <v>209</v>
      </c>
      <c r="D1263" s="141" t="s">
        <v>654</v>
      </c>
      <c r="E1263" s="65">
        <v>30.681420930947937</v>
      </c>
      <c r="F1263" t="s">
        <v>5</v>
      </c>
      <c r="G1263" t="s">
        <v>31</v>
      </c>
    </row>
    <row r="1264" spans="1:7">
      <c r="A1264" s="138" t="s">
        <v>1042</v>
      </c>
      <c r="B1264">
        <v>62</v>
      </c>
      <c r="C1264" t="s">
        <v>1012</v>
      </c>
      <c r="D1264" s="141" t="s">
        <v>440</v>
      </c>
      <c r="E1264" s="65">
        <v>30.285592776524137</v>
      </c>
      <c r="F1264" t="s">
        <v>6</v>
      </c>
      <c r="G1264" t="s">
        <v>48</v>
      </c>
    </row>
    <row r="1265" spans="1:7">
      <c r="A1265" s="138" t="s">
        <v>1042</v>
      </c>
      <c r="B1265">
        <v>63</v>
      </c>
      <c r="C1265" t="s">
        <v>177</v>
      </c>
      <c r="D1265" s="141" t="s">
        <v>403</v>
      </c>
      <c r="E1265" s="65">
        <v>29.616628265085001</v>
      </c>
      <c r="F1265" t="s">
        <v>7</v>
      </c>
      <c r="G1265" t="s">
        <v>44</v>
      </c>
    </row>
    <row r="1266" spans="1:7">
      <c r="A1266" s="138" t="s">
        <v>1042</v>
      </c>
      <c r="B1266">
        <v>64</v>
      </c>
      <c r="C1266" t="s">
        <v>669</v>
      </c>
      <c r="D1266" s="141" t="s">
        <v>668</v>
      </c>
      <c r="E1266" s="65">
        <v>29.504499389810757</v>
      </c>
      <c r="F1266" t="s">
        <v>5</v>
      </c>
      <c r="G1266" t="s">
        <v>48</v>
      </c>
    </row>
    <row r="1267" spans="1:7">
      <c r="A1267" s="138" t="s">
        <v>1042</v>
      </c>
      <c r="B1267">
        <v>65</v>
      </c>
      <c r="C1267" t="s">
        <v>808</v>
      </c>
      <c r="D1267" s="141" t="s">
        <v>809</v>
      </c>
      <c r="E1267" s="65">
        <v>29.274942384661141</v>
      </c>
      <c r="F1267" t="s">
        <v>7</v>
      </c>
      <c r="G1267" t="s">
        <v>221</v>
      </c>
    </row>
    <row r="1268" spans="1:7">
      <c r="A1268" s="138" t="s">
        <v>1042</v>
      </c>
      <c r="B1268">
        <v>66</v>
      </c>
      <c r="C1268" t="s">
        <v>206</v>
      </c>
      <c r="D1268" s="141" t="s">
        <v>483</v>
      </c>
      <c r="E1268" s="65">
        <v>29.051940941374188</v>
      </c>
      <c r="F1268" t="s">
        <v>7</v>
      </c>
      <c r="G1268" t="s">
        <v>111</v>
      </c>
    </row>
    <row r="1269" spans="1:7">
      <c r="A1269" s="138" t="s">
        <v>1042</v>
      </c>
      <c r="B1269">
        <v>67</v>
      </c>
      <c r="C1269" t="s">
        <v>662</v>
      </c>
      <c r="D1269" s="141" t="s">
        <v>661</v>
      </c>
      <c r="E1269" s="65">
        <v>28.869815847087594</v>
      </c>
      <c r="F1269" t="s">
        <v>5</v>
      </c>
      <c r="G1269" t="s">
        <v>221</v>
      </c>
    </row>
    <row r="1270" spans="1:7">
      <c r="A1270" s="138" t="s">
        <v>1042</v>
      </c>
      <c r="B1270">
        <v>68</v>
      </c>
      <c r="C1270" t="s">
        <v>1009</v>
      </c>
      <c r="D1270" s="141" t="s">
        <v>409</v>
      </c>
      <c r="E1270" s="65">
        <v>28.484005521925166</v>
      </c>
      <c r="F1270" t="s">
        <v>6</v>
      </c>
      <c r="G1270" t="s">
        <v>27</v>
      </c>
    </row>
    <row r="1271" spans="1:7">
      <c r="A1271" s="138" t="s">
        <v>1042</v>
      </c>
      <c r="B1271">
        <v>69</v>
      </c>
      <c r="C1271" t="s">
        <v>329</v>
      </c>
      <c r="D1271" s="141" t="s">
        <v>697</v>
      </c>
      <c r="E1271" s="65">
        <v>26.529078559357323</v>
      </c>
      <c r="F1271" t="s">
        <v>7</v>
      </c>
      <c r="G1271" t="s">
        <v>44</v>
      </c>
    </row>
    <row r="1272" spans="1:7">
      <c r="A1272" s="138" t="s">
        <v>1042</v>
      </c>
      <c r="B1272">
        <v>70</v>
      </c>
      <c r="C1272" t="s">
        <v>188</v>
      </c>
      <c r="D1272" s="141" t="s">
        <v>450</v>
      </c>
      <c r="E1272" s="65">
        <v>26.133163936065245</v>
      </c>
      <c r="F1272" t="s">
        <v>7</v>
      </c>
      <c r="G1272" t="s">
        <v>44</v>
      </c>
    </row>
    <row r="1273" spans="1:7">
      <c r="A1273" s="138" t="s">
        <v>1042</v>
      </c>
      <c r="B1273">
        <v>71</v>
      </c>
      <c r="C1273" t="s">
        <v>434</v>
      </c>
      <c r="D1273" s="141" t="s">
        <v>658</v>
      </c>
      <c r="E1273" s="65">
        <v>26.004768244312668</v>
      </c>
      <c r="F1273" t="s">
        <v>6</v>
      </c>
      <c r="G1273" t="s">
        <v>221</v>
      </c>
    </row>
    <row r="1274" spans="1:7">
      <c r="A1274" s="138" t="s">
        <v>1042</v>
      </c>
      <c r="B1274">
        <v>72</v>
      </c>
      <c r="C1274" t="s">
        <v>682</v>
      </c>
      <c r="D1274" s="141" t="s">
        <v>443</v>
      </c>
      <c r="E1274" s="65">
        <v>25.864098440685755</v>
      </c>
      <c r="F1274" t="s">
        <v>5</v>
      </c>
      <c r="G1274" t="s">
        <v>127</v>
      </c>
    </row>
    <row r="1275" spans="1:7">
      <c r="A1275" s="138" t="s">
        <v>1042</v>
      </c>
      <c r="B1275">
        <v>73</v>
      </c>
      <c r="C1275" t="s">
        <v>313</v>
      </c>
      <c r="D1275" s="141" t="s">
        <v>464</v>
      </c>
      <c r="E1275" s="65">
        <v>25.768980348648881</v>
      </c>
      <c r="F1275" t="s">
        <v>7</v>
      </c>
      <c r="G1275" t="s">
        <v>44</v>
      </c>
    </row>
    <row r="1276" spans="1:7">
      <c r="A1276" s="138" t="s">
        <v>1042</v>
      </c>
      <c r="B1276">
        <v>74</v>
      </c>
      <c r="C1276" t="s">
        <v>215</v>
      </c>
      <c r="D1276" s="141" t="s">
        <v>433</v>
      </c>
      <c r="E1276" s="65">
        <v>24.988209286477328</v>
      </c>
      <c r="F1276" t="s">
        <v>5</v>
      </c>
      <c r="G1276" t="s">
        <v>111</v>
      </c>
    </row>
    <row r="1277" spans="1:7">
      <c r="A1277" s="138" t="s">
        <v>1042</v>
      </c>
      <c r="B1277">
        <v>75</v>
      </c>
      <c r="C1277" t="s">
        <v>323</v>
      </c>
      <c r="D1277" s="141" t="s">
        <v>406</v>
      </c>
      <c r="E1277" s="65">
        <v>24.936981842977339</v>
      </c>
      <c r="F1277" t="s">
        <v>7</v>
      </c>
      <c r="G1277" t="s">
        <v>44</v>
      </c>
    </row>
    <row r="1278" spans="1:7">
      <c r="A1278" s="138" t="s">
        <v>1042</v>
      </c>
      <c r="B1278">
        <v>76</v>
      </c>
      <c r="C1278" t="s">
        <v>244</v>
      </c>
      <c r="D1278" s="141" t="s">
        <v>475</v>
      </c>
      <c r="E1278" s="65">
        <v>24.33337315691368</v>
      </c>
      <c r="F1278" t="s">
        <v>6</v>
      </c>
      <c r="G1278" t="s">
        <v>44</v>
      </c>
    </row>
    <row r="1279" spans="1:7">
      <c r="A1279" s="138" t="s">
        <v>1042</v>
      </c>
      <c r="B1279">
        <v>77</v>
      </c>
      <c r="C1279" t="s">
        <v>225</v>
      </c>
      <c r="D1279" s="141" t="s">
        <v>437</v>
      </c>
      <c r="E1279" s="65">
        <v>24.173488537697786</v>
      </c>
      <c r="F1279" t="s">
        <v>5</v>
      </c>
      <c r="G1279" t="s">
        <v>44</v>
      </c>
    </row>
    <row r="1280" spans="1:7">
      <c r="A1280" s="138" t="s">
        <v>1042</v>
      </c>
      <c r="B1280">
        <v>78</v>
      </c>
      <c r="C1280" t="s">
        <v>1014</v>
      </c>
      <c r="D1280" s="141" t="s">
        <v>684</v>
      </c>
      <c r="E1280" s="65">
        <v>23.841190019699624</v>
      </c>
      <c r="F1280" t="s">
        <v>7</v>
      </c>
      <c r="G1280" t="s">
        <v>44</v>
      </c>
    </row>
    <row r="1281" spans="1:7">
      <c r="A1281" s="138" t="s">
        <v>1042</v>
      </c>
      <c r="B1281">
        <v>79</v>
      </c>
      <c r="C1281" t="s">
        <v>1013</v>
      </c>
      <c r="D1281" s="141" t="s">
        <v>672</v>
      </c>
      <c r="E1281" s="65">
        <v>23.454946225081127</v>
      </c>
      <c r="F1281" t="s">
        <v>5</v>
      </c>
      <c r="G1281" t="s">
        <v>44</v>
      </c>
    </row>
    <row r="1282" spans="1:7">
      <c r="A1282" s="138" t="s">
        <v>1042</v>
      </c>
      <c r="B1282">
        <v>80</v>
      </c>
      <c r="C1282" t="s">
        <v>282</v>
      </c>
      <c r="D1282" s="141" t="s">
        <v>455</v>
      </c>
      <c r="E1282" s="65">
        <v>23.255569028245986</v>
      </c>
      <c r="F1282" t="s">
        <v>5</v>
      </c>
      <c r="G1282" t="s">
        <v>48</v>
      </c>
    </row>
    <row r="1283" spans="1:7">
      <c r="A1283" s="138" t="s">
        <v>1042</v>
      </c>
      <c r="B1283">
        <v>81</v>
      </c>
      <c r="C1283" t="s">
        <v>291</v>
      </c>
      <c r="D1283" s="141" t="s">
        <v>714</v>
      </c>
      <c r="E1283" s="65">
        <v>23.241145485219253</v>
      </c>
      <c r="F1283" t="s">
        <v>7</v>
      </c>
      <c r="G1283" t="s">
        <v>111</v>
      </c>
    </row>
    <row r="1284" spans="1:7">
      <c r="A1284" s="138" t="s">
        <v>1042</v>
      </c>
      <c r="B1284">
        <v>82</v>
      </c>
      <c r="C1284" t="s">
        <v>1004</v>
      </c>
      <c r="D1284" s="141" t="s">
        <v>477</v>
      </c>
      <c r="E1284" s="65">
        <v>23.217463242684431</v>
      </c>
      <c r="F1284" t="s">
        <v>5</v>
      </c>
      <c r="G1284" t="s">
        <v>127</v>
      </c>
    </row>
    <row r="1285" spans="1:7">
      <c r="A1285" s="138" t="s">
        <v>1042</v>
      </c>
      <c r="B1285">
        <v>83</v>
      </c>
      <c r="C1285" t="s">
        <v>282</v>
      </c>
      <c r="D1285" s="141" t="s">
        <v>795</v>
      </c>
      <c r="E1285" s="65">
        <v>23.216997200627425</v>
      </c>
      <c r="F1285" t="s">
        <v>5</v>
      </c>
      <c r="G1285" t="s">
        <v>48</v>
      </c>
    </row>
    <row r="1286" spans="1:7">
      <c r="A1286" s="138" t="s">
        <v>1042</v>
      </c>
      <c r="B1286">
        <v>84</v>
      </c>
      <c r="C1286" t="s">
        <v>310</v>
      </c>
      <c r="D1286" s="141" t="s">
        <v>485</v>
      </c>
      <c r="E1286" s="65">
        <v>22.849539924901084</v>
      </c>
      <c r="F1286" t="s">
        <v>7</v>
      </c>
      <c r="G1286" t="s">
        <v>339</v>
      </c>
    </row>
    <row r="1287" spans="1:7">
      <c r="A1287" s="138" t="s">
        <v>1042</v>
      </c>
      <c r="B1287">
        <v>85</v>
      </c>
      <c r="C1287" t="s">
        <v>1033</v>
      </c>
      <c r="D1287" s="141" t="s">
        <v>712</v>
      </c>
      <c r="E1287" s="65">
        <v>22.660262259465792</v>
      </c>
      <c r="F1287" t="s">
        <v>5</v>
      </c>
      <c r="G1287" t="s">
        <v>27</v>
      </c>
    </row>
    <row r="1288" spans="1:7">
      <c r="A1288" s="138" t="s">
        <v>1042</v>
      </c>
      <c r="B1288">
        <v>86</v>
      </c>
      <c r="C1288" t="s">
        <v>1034</v>
      </c>
      <c r="D1288" s="141" t="s">
        <v>1027</v>
      </c>
      <c r="E1288" s="65">
        <v>22.482809524975348</v>
      </c>
      <c r="F1288" t="s">
        <v>7</v>
      </c>
      <c r="G1288" t="s">
        <v>27</v>
      </c>
    </row>
    <row r="1289" spans="1:7">
      <c r="A1289" s="138" t="s">
        <v>1042</v>
      </c>
      <c r="B1289">
        <v>87</v>
      </c>
      <c r="C1289" t="s">
        <v>1035</v>
      </c>
      <c r="D1289" s="141" t="s">
        <v>708</v>
      </c>
      <c r="E1289" s="65">
        <v>22.405624311356391</v>
      </c>
      <c r="F1289" t="s">
        <v>7</v>
      </c>
      <c r="G1289" t="s">
        <v>176</v>
      </c>
    </row>
    <row r="1290" spans="1:7">
      <c r="A1290" s="138" t="s">
        <v>1042</v>
      </c>
      <c r="B1290">
        <v>88</v>
      </c>
      <c r="C1290" t="s">
        <v>173</v>
      </c>
      <c r="D1290" s="141" t="s">
        <v>438</v>
      </c>
      <c r="E1290" s="65">
        <v>22.247864398527696</v>
      </c>
      <c r="F1290" t="s">
        <v>5</v>
      </c>
      <c r="G1290" t="s">
        <v>176</v>
      </c>
    </row>
    <row r="1291" spans="1:7">
      <c r="A1291" s="138" t="s">
        <v>1042</v>
      </c>
      <c r="B1291">
        <v>89</v>
      </c>
      <c r="C1291" t="s">
        <v>680</v>
      </c>
      <c r="D1291" s="141" t="s">
        <v>679</v>
      </c>
      <c r="E1291" s="65">
        <v>22.098768953292648</v>
      </c>
      <c r="F1291" t="s">
        <v>5</v>
      </c>
      <c r="G1291" t="s">
        <v>31</v>
      </c>
    </row>
    <row r="1292" spans="1:7">
      <c r="A1292" s="138" t="s">
        <v>1042</v>
      </c>
      <c r="B1292">
        <v>90</v>
      </c>
      <c r="C1292" t="s">
        <v>304</v>
      </c>
      <c r="D1292" s="141" t="s">
        <v>404</v>
      </c>
      <c r="E1292" s="65">
        <v>21.262695335</v>
      </c>
      <c r="F1292" t="s">
        <v>7</v>
      </c>
      <c r="G1292" t="s">
        <v>44</v>
      </c>
    </row>
    <row r="1293" spans="1:7">
      <c r="A1293" s="138" t="s">
        <v>1042</v>
      </c>
      <c r="B1293">
        <v>91</v>
      </c>
      <c r="C1293" t="s">
        <v>1036</v>
      </c>
      <c r="D1293" s="141" t="s">
        <v>504</v>
      </c>
      <c r="E1293" s="65">
        <v>21.104381845042703</v>
      </c>
      <c r="F1293" t="s">
        <v>5</v>
      </c>
      <c r="G1293" t="s">
        <v>48</v>
      </c>
    </row>
    <row r="1294" spans="1:7">
      <c r="A1294" s="138" t="s">
        <v>1042</v>
      </c>
      <c r="B1294">
        <v>92</v>
      </c>
      <c r="C1294" t="s">
        <v>1037</v>
      </c>
      <c r="D1294" s="141" t="s">
        <v>716</v>
      </c>
      <c r="E1294" s="65">
        <v>21.034948166441719</v>
      </c>
      <c r="F1294" t="s">
        <v>7</v>
      </c>
      <c r="G1294" t="s">
        <v>44</v>
      </c>
    </row>
    <row r="1295" spans="1:7">
      <c r="A1295" s="138" t="s">
        <v>1042</v>
      </c>
      <c r="B1295">
        <v>93</v>
      </c>
      <c r="C1295" t="s">
        <v>1038</v>
      </c>
      <c r="D1295" s="141" t="s">
        <v>1029</v>
      </c>
      <c r="E1295" s="65">
        <v>20.942980317066308</v>
      </c>
      <c r="F1295" t="s">
        <v>7</v>
      </c>
      <c r="G1295" t="s">
        <v>111</v>
      </c>
    </row>
    <row r="1296" spans="1:7">
      <c r="A1296" s="138" t="s">
        <v>1042</v>
      </c>
      <c r="B1296">
        <v>94</v>
      </c>
      <c r="C1296" t="s">
        <v>1039</v>
      </c>
      <c r="D1296" s="141" t="s">
        <v>738</v>
      </c>
      <c r="E1296" s="65">
        <v>20.620029597019212</v>
      </c>
      <c r="F1296" t="s">
        <v>5</v>
      </c>
      <c r="G1296" t="s">
        <v>322</v>
      </c>
    </row>
    <row r="1297" spans="1:7">
      <c r="A1297" s="138" t="s">
        <v>1042</v>
      </c>
      <c r="B1297">
        <v>95</v>
      </c>
      <c r="C1297" t="s">
        <v>693</v>
      </c>
      <c r="D1297" s="141" t="s">
        <v>492</v>
      </c>
      <c r="E1297" s="65">
        <v>20.499258770238058</v>
      </c>
      <c r="F1297" t="s">
        <v>5</v>
      </c>
      <c r="G1297" t="s">
        <v>127</v>
      </c>
    </row>
    <row r="1298" spans="1:7">
      <c r="A1298" s="138" t="s">
        <v>1042</v>
      </c>
      <c r="B1298">
        <v>96</v>
      </c>
      <c r="C1298" t="s">
        <v>869</v>
      </c>
      <c r="D1298" s="141" t="s">
        <v>725</v>
      </c>
      <c r="E1298" s="65">
        <v>20.458299736059505</v>
      </c>
      <c r="F1298" t="s">
        <v>5</v>
      </c>
      <c r="G1298" t="s">
        <v>71</v>
      </c>
    </row>
    <row r="1299" spans="1:7">
      <c r="A1299" s="138" t="s">
        <v>1042</v>
      </c>
      <c r="B1299">
        <v>97</v>
      </c>
      <c r="C1299" t="s">
        <v>688</v>
      </c>
      <c r="D1299" s="141" t="s">
        <v>687</v>
      </c>
      <c r="E1299" s="65">
        <v>20.447901466189585</v>
      </c>
      <c r="F1299" t="s">
        <v>6</v>
      </c>
      <c r="G1299" t="s">
        <v>31</v>
      </c>
    </row>
    <row r="1300" spans="1:7">
      <c r="A1300" s="138" t="s">
        <v>1042</v>
      </c>
      <c r="B1300">
        <v>98</v>
      </c>
      <c r="C1300" t="s">
        <v>1040</v>
      </c>
      <c r="D1300" s="141" t="s">
        <v>462</v>
      </c>
      <c r="E1300" s="65">
        <v>20.322242448231055</v>
      </c>
      <c r="F1300" t="s">
        <v>7</v>
      </c>
      <c r="G1300" t="s">
        <v>44</v>
      </c>
    </row>
    <row r="1301" spans="1:7">
      <c r="A1301" s="138" t="s">
        <v>1042</v>
      </c>
      <c r="B1301">
        <v>99</v>
      </c>
      <c r="C1301" t="s">
        <v>294</v>
      </c>
      <c r="D1301" s="141" t="s">
        <v>480</v>
      </c>
      <c r="E1301" s="65">
        <v>20.274567728888954</v>
      </c>
      <c r="F1301" t="s">
        <v>6</v>
      </c>
      <c r="G1301" t="s">
        <v>234</v>
      </c>
    </row>
    <row r="1302" spans="1:7">
      <c r="A1302" s="138" t="s">
        <v>1042</v>
      </c>
      <c r="B1302">
        <v>100</v>
      </c>
      <c r="C1302" t="s">
        <v>203</v>
      </c>
      <c r="D1302" s="141" t="s">
        <v>481</v>
      </c>
      <c r="E1302" s="65">
        <v>20.177468914223358</v>
      </c>
      <c r="F1302" t="s">
        <v>7</v>
      </c>
      <c r="G1302" t="s">
        <v>111</v>
      </c>
    </row>
    <row r="1303" spans="1:7">
      <c r="A1303" s="138" t="s">
        <v>1060</v>
      </c>
      <c r="B1303">
        <v>1</v>
      </c>
      <c r="C1303" t="s">
        <v>1005</v>
      </c>
      <c r="D1303" s="141" t="s">
        <v>336</v>
      </c>
      <c r="E1303" s="65">
        <v>356.44233103557758</v>
      </c>
      <c r="F1303" s="138" t="s">
        <v>7</v>
      </c>
      <c r="G1303" t="s">
        <v>20</v>
      </c>
    </row>
    <row r="1304" spans="1:7">
      <c r="A1304" s="138" t="s">
        <v>1060</v>
      </c>
      <c r="B1304">
        <v>2</v>
      </c>
      <c r="C1304" t="s">
        <v>24</v>
      </c>
      <c r="D1304" s="141" t="s">
        <v>338</v>
      </c>
      <c r="E1304" s="65">
        <v>306.12582811639629</v>
      </c>
      <c r="F1304" s="138" t="s">
        <v>5</v>
      </c>
      <c r="G1304" t="s">
        <v>27</v>
      </c>
    </row>
    <row r="1305" spans="1:7">
      <c r="A1305" s="138" t="s">
        <v>1060</v>
      </c>
      <c r="B1305">
        <v>3</v>
      </c>
      <c r="C1305" t="s">
        <v>28</v>
      </c>
      <c r="D1305" s="141" t="s">
        <v>626</v>
      </c>
      <c r="E1305" s="65">
        <v>224.50938965625841</v>
      </c>
      <c r="F1305" s="138" t="s">
        <v>5</v>
      </c>
      <c r="G1305" t="s">
        <v>31</v>
      </c>
    </row>
    <row r="1306" spans="1:7">
      <c r="A1306" s="138" t="s">
        <v>1060</v>
      </c>
      <c r="B1306">
        <v>4</v>
      </c>
      <c r="C1306" t="s">
        <v>21</v>
      </c>
      <c r="D1306" s="141" t="s">
        <v>341</v>
      </c>
      <c r="E1306" s="65">
        <v>197.40089881</v>
      </c>
      <c r="F1306" s="138" t="s">
        <v>7</v>
      </c>
      <c r="G1306" t="s">
        <v>20</v>
      </c>
    </row>
    <row r="1307" spans="1:7">
      <c r="A1307" s="138" t="s">
        <v>1060</v>
      </c>
      <c r="B1307">
        <v>5</v>
      </c>
      <c r="C1307" t="s">
        <v>55</v>
      </c>
      <c r="D1307" s="141" t="s">
        <v>367</v>
      </c>
      <c r="E1307" s="65">
        <v>194.385578455</v>
      </c>
      <c r="F1307" s="138" t="s">
        <v>7</v>
      </c>
      <c r="G1307" t="s">
        <v>20</v>
      </c>
    </row>
    <row r="1308" spans="1:7">
      <c r="A1308" s="138" t="s">
        <v>1060</v>
      </c>
      <c r="B1308">
        <v>6</v>
      </c>
      <c r="C1308" t="s">
        <v>68</v>
      </c>
      <c r="D1308" s="141" t="s">
        <v>354</v>
      </c>
      <c r="E1308" s="65">
        <v>182.6402858937461</v>
      </c>
      <c r="F1308" s="138" t="s">
        <v>5</v>
      </c>
      <c r="G1308" t="s">
        <v>71</v>
      </c>
    </row>
    <row r="1309" spans="1:7">
      <c r="A1309" s="138" t="s">
        <v>1060</v>
      </c>
      <c r="B1309">
        <v>7</v>
      </c>
      <c r="C1309" t="s">
        <v>58</v>
      </c>
      <c r="D1309" s="141" t="s">
        <v>632</v>
      </c>
      <c r="E1309" s="65">
        <v>176.00942138731548</v>
      </c>
      <c r="F1309" s="138" t="s">
        <v>5</v>
      </c>
      <c r="G1309" t="s">
        <v>31</v>
      </c>
    </row>
    <row r="1310" spans="1:7">
      <c r="A1310" s="138" t="s">
        <v>1060</v>
      </c>
      <c r="B1310">
        <v>8</v>
      </c>
      <c r="C1310" t="s">
        <v>61</v>
      </c>
      <c r="D1310" s="141" t="s">
        <v>352</v>
      </c>
      <c r="E1310" s="65">
        <v>175.43507373194302</v>
      </c>
      <c r="F1310" s="138" t="s">
        <v>5</v>
      </c>
      <c r="G1310" t="s">
        <v>64</v>
      </c>
    </row>
    <row r="1311" spans="1:7">
      <c r="A1311" s="138" t="s">
        <v>1060</v>
      </c>
      <c r="B1311">
        <v>9</v>
      </c>
      <c r="C1311" t="s">
        <v>38</v>
      </c>
      <c r="D1311" s="141" t="s">
        <v>629</v>
      </c>
      <c r="E1311" s="65">
        <v>151.94509890395335</v>
      </c>
      <c r="F1311" s="138" t="s">
        <v>5</v>
      </c>
      <c r="G1311" t="s">
        <v>31</v>
      </c>
    </row>
    <row r="1312" spans="1:7">
      <c r="A1312" s="138" t="s">
        <v>1060</v>
      </c>
      <c r="B1312">
        <v>10</v>
      </c>
      <c r="C1312" t="s">
        <v>65</v>
      </c>
      <c r="D1312" s="141" t="s">
        <v>356</v>
      </c>
      <c r="E1312" s="65">
        <v>150.70537958044576</v>
      </c>
      <c r="F1312" s="138" t="s">
        <v>5</v>
      </c>
      <c r="G1312" t="s">
        <v>31</v>
      </c>
    </row>
    <row r="1313" spans="1:7">
      <c r="A1313" s="138" t="s">
        <v>1060</v>
      </c>
      <c r="B1313">
        <v>11</v>
      </c>
      <c r="C1313" t="s">
        <v>41</v>
      </c>
      <c r="D1313" s="141" t="s">
        <v>344</v>
      </c>
      <c r="E1313" s="65">
        <v>101.40023891868356</v>
      </c>
      <c r="F1313" s="138" t="s">
        <v>7</v>
      </c>
      <c r="G1313" t="s">
        <v>44</v>
      </c>
    </row>
    <row r="1314" spans="1:7">
      <c r="A1314" s="138" t="s">
        <v>1060</v>
      </c>
      <c r="B1314">
        <v>12</v>
      </c>
      <c r="C1314" t="s">
        <v>35</v>
      </c>
      <c r="D1314" s="141" t="s">
        <v>347</v>
      </c>
      <c r="E1314" s="65">
        <v>97.061795298153655</v>
      </c>
      <c r="F1314" s="138" t="s">
        <v>6</v>
      </c>
      <c r="G1314" t="s">
        <v>31</v>
      </c>
    </row>
    <row r="1315" spans="1:7">
      <c r="A1315" s="138" t="s">
        <v>1060</v>
      </c>
      <c r="B1315">
        <v>13</v>
      </c>
      <c r="C1315" t="s">
        <v>45</v>
      </c>
      <c r="D1315" s="141" t="s">
        <v>358</v>
      </c>
      <c r="E1315" s="65">
        <v>94.979188811778371</v>
      </c>
      <c r="F1315" s="138" t="s">
        <v>6</v>
      </c>
      <c r="G1315" t="s">
        <v>48</v>
      </c>
    </row>
    <row r="1316" spans="1:7">
      <c r="A1316" s="138" t="s">
        <v>1060</v>
      </c>
      <c r="B1316">
        <v>14</v>
      </c>
      <c r="C1316" t="s">
        <v>75</v>
      </c>
      <c r="D1316" s="141" t="s">
        <v>362</v>
      </c>
      <c r="E1316" s="65">
        <v>93.039868712324918</v>
      </c>
      <c r="F1316" s="138" t="s">
        <v>5</v>
      </c>
      <c r="G1316" t="s">
        <v>48</v>
      </c>
    </row>
    <row r="1317" spans="1:7">
      <c r="A1317" s="138" t="s">
        <v>1060</v>
      </c>
      <c r="B1317">
        <v>15</v>
      </c>
      <c r="C1317" t="s">
        <v>112</v>
      </c>
      <c r="D1317" s="141" t="s">
        <v>371</v>
      </c>
      <c r="E1317" s="65">
        <v>87.630139934636858</v>
      </c>
      <c r="F1317" s="138" t="s">
        <v>5</v>
      </c>
      <c r="G1317" t="s">
        <v>64</v>
      </c>
    </row>
    <row r="1318" spans="1:7">
      <c r="A1318" s="138" t="s">
        <v>1060</v>
      </c>
      <c r="B1318">
        <v>16</v>
      </c>
      <c r="C1318" t="s">
        <v>155</v>
      </c>
      <c r="D1318" s="141" t="s">
        <v>365</v>
      </c>
      <c r="E1318" s="65">
        <v>84.603027845080845</v>
      </c>
      <c r="F1318" s="138" t="s">
        <v>5</v>
      </c>
      <c r="G1318" t="s">
        <v>127</v>
      </c>
    </row>
    <row r="1319" spans="1:7">
      <c r="A1319" s="138" t="s">
        <v>1060</v>
      </c>
      <c r="B1319">
        <v>17</v>
      </c>
      <c r="C1319" t="s">
        <v>1032</v>
      </c>
      <c r="D1319" s="141" t="s">
        <v>376</v>
      </c>
      <c r="E1319" s="65">
        <v>83.04678727859509</v>
      </c>
      <c r="F1319" s="138" t="s">
        <v>5</v>
      </c>
      <c r="G1319" t="s">
        <v>64</v>
      </c>
    </row>
    <row r="1320" spans="1:7">
      <c r="A1320" s="138" t="s">
        <v>1060</v>
      </c>
      <c r="B1320">
        <v>18</v>
      </c>
      <c r="C1320" t="s">
        <v>81</v>
      </c>
      <c r="D1320" s="141" t="s">
        <v>357</v>
      </c>
      <c r="E1320" s="65">
        <v>80.854779324666168</v>
      </c>
      <c r="F1320" s="138" t="s">
        <v>7</v>
      </c>
      <c r="G1320" t="s">
        <v>44</v>
      </c>
    </row>
    <row r="1321" spans="1:7">
      <c r="A1321" s="138" t="s">
        <v>1060</v>
      </c>
      <c r="B1321">
        <v>19</v>
      </c>
      <c r="C1321" t="s">
        <v>124</v>
      </c>
      <c r="D1321" s="141" t="s">
        <v>366</v>
      </c>
      <c r="E1321" s="65">
        <v>80.631426079240967</v>
      </c>
      <c r="F1321" s="138" t="s">
        <v>5</v>
      </c>
      <c r="G1321" t="s">
        <v>127</v>
      </c>
    </row>
    <row r="1322" spans="1:7">
      <c r="A1322" s="138" t="s">
        <v>1060</v>
      </c>
      <c r="B1322">
        <v>20</v>
      </c>
      <c r="C1322" t="s">
        <v>49</v>
      </c>
      <c r="D1322" s="141" t="s">
        <v>360</v>
      </c>
      <c r="E1322" s="65">
        <v>76.89559337280275</v>
      </c>
      <c r="F1322" s="138" t="s">
        <v>5</v>
      </c>
      <c r="G1322" t="s">
        <v>27</v>
      </c>
    </row>
    <row r="1323" spans="1:7">
      <c r="A1323" s="138" t="s">
        <v>1060</v>
      </c>
      <c r="B1323">
        <v>21</v>
      </c>
      <c r="C1323" t="s">
        <v>1006</v>
      </c>
      <c r="D1323" s="141" t="s">
        <v>391</v>
      </c>
      <c r="E1323" s="65">
        <v>65.975287252586327</v>
      </c>
      <c r="F1323" t="s">
        <v>5</v>
      </c>
      <c r="G1323" t="s">
        <v>71</v>
      </c>
    </row>
    <row r="1324" spans="1:7">
      <c r="A1324" s="138" t="s">
        <v>1060</v>
      </c>
      <c r="B1324">
        <v>22</v>
      </c>
      <c r="C1324" t="s">
        <v>32</v>
      </c>
      <c r="D1324" s="141" t="s">
        <v>350</v>
      </c>
      <c r="E1324" s="65">
        <v>65.472681289664706</v>
      </c>
      <c r="F1324" t="s">
        <v>7</v>
      </c>
      <c r="G1324" t="s">
        <v>20</v>
      </c>
    </row>
    <row r="1325" spans="1:7">
      <c r="A1325" s="138" t="s">
        <v>1060</v>
      </c>
      <c r="B1325">
        <v>23</v>
      </c>
      <c r="C1325" t="s">
        <v>158</v>
      </c>
      <c r="D1325" s="141" t="s">
        <v>377</v>
      </c>
      <c r="E1325" s="65">
        <v>65.007227914122211</v>
      </c>
      <c r="F1325" t="s">
        <v>7</v>
      </c>
      <c r="G1325" t="s">
        <v>27</v>
      </c>
    </row>
    <row r="1326" spans="1:7">
      <c r="A1326" s="138" t="s">
        <v>1060</v>
      </c>
      <c r="B1326">
        <v>24</v>
      </c>
      <c r="C1326" t="s">
        <v>99</v>
      </c>
      <c r="D1326" s="141" t="s">
        <v>381</v>
      </c>
      <c r="E1326" s="65">
        <v>60.062554841000001</v>
      </c>
      <c r="F1326" t="s">
        <v>7</v>
      </c>
      <c r="G1326" t="s">
        <v>20</v>
      </c>
    </row>
    <row r="1327" spans="1:7">
      <c r="A1327" s="138" t="s">
        <v>1060</v>
      </c>
      <c r="B1327">
        <v>25</v>
      </c>
      <c r="C1327" t="s">
        <v>131</v>
      </c>
      <c r="D1327" s="141" t="s">
        <v>644</v>
      </c>
      <c r="E1327" s="65">
        <v>58.217110008339418</v>
      </c>
      <c r="F1327" t="s">
        <v>5</v>
      </c>
      <c r="G1327" t="s">
        <v>31</v>
      </c>
    </row>
    <row r="1328" spans="1:7">
      <c r="A1328" s="138" t="s">
        <v>1060</v>
      </c>
      <c r="B1328">
        <v>26</v>
      </c>
      <c r="C1328" t="s">
        <v>105</v>
      </c>
      <c r="D1328" s="141" t="s">
        <v>378</v>
      </c>
      <c r="E1328" s="65">
        <v>54.181845397805915</v>
      </c>
      <c r="F1328" t="s">
        <v>7</v>
      </c>
      <c r="G1328" t="s">
        <v>44</v>
      </c>
    </row>
    <row r="1329" spans="1:7">
      <c r="A1329" s="138" t="s">
        <v>1060</v>
      </c>
      <c r="B1329">
        <v>27</v>
      </c>
      <c r="C1329" t="s">
        <v>164</v>
      </c>
      <c r="D1329" s="141" t="s">
        <v>386</v>
      </c>
      <c r="E1329" s="65">
        <v>53.657340557308828</v>
      </c>
      <c r="F1329" t="s">
        <v>6</v>
      </c>
      <c r="G1329" t="s">
        <v>31</v>
      </c>
    </row>
    <row r="1330" spans="1:7">
      <c r="A1330" s="138" t="s">
        <v>1060</v>
      </c>
      <c r="B1330">
        <v>28</v>
      </c>
      <c r="C1330" t="s">
        <v>1010</v>
      </c>
      <c r="D1330" s="141" t="s">
        <v>399</v>
      </c>
      <c r="E1330" s="65">
        <v>50.075591595191462</v>
      </c>
      <c r="F1330" t="s">
        <v>7</v>
      </c>
      <c r="G1330" t="s">
        <v>44</v>
      </c>
    </row>
    <row r="1331" spans="1:7">
      <c r="A1331" s="138" t="s">
        <v>1060</v>
      </c>
      <c r="B1331">
        <v>29</v>
      </c>
      <c r="C1331" t="s">
        <v>90</v>
      </c>
      <c r="D1331" s="141" t="s">
        <v>383</v>
      </c>
      <c r="E1331" s="65">
        <v>49.745925861098172</v>
      </c>
      <c r="F1331" t="s">
        <v>7</v>
      </c>
      <c r="G1331" t="s">
        <v>44</v>
      </c>
    </row>
    <row r="1332" spans="1:7">
      <c r="A1332" s="138" t="s">
        <v>1060</v>
      </c>
      <c r="B1332">
        <v>30</v>
      </c>
      <c r="C1332" t="s">
        <v>140</v>
      </c>
      <c r="D1332" s="141" t="s">
        <v>380</v>
      </c>
      <c r="E1332" s="65">
        <v>47.545603222991232</v>
      </c>
      <c r="F1332" t="s">
        <v>6</v>
      </c>
      <c r="G1332" t="s">
        <v>31</v>
      </c>
    </row>
    <row r="1333" spans="1:7">
      <c r="A1333" s="138" t="s">
        <v>1060</v>
      </c>
      <c r="B1333">
        <v>31</v>
      </c>
      <c r="C1333" t="s">
        <v>1030</v>
      </c>
      <c r="D1333" s="141" t="s">
        <v>640</v>
      </c>
      <c r="E1333" s="65">
        <v>45.930377452999991</v>
      </c>
      <c r="F1333" t="s">
        <v>7</v>
      </c>
      <c r="G1333" t="s">
        <v>20</v>
      </c>
    </row>
    <row r="1334" spans="1:7">
      <c r="A1334" s="138" t="s">
        <v>1060</v>
      </c>
      <c r="B1334">
        <v>32</v>
      </c>
      <c r="C1334" t="s">
        <v>84</v>
      </c>
      <c r="D1334" s="141" t="s">
        <v>389</v>
      </c>
      <c r="E1334" s="65">
        <v>45.739402251164108</v>
      </c>
      <c r="F1334" t="s">
        <v>6</v>
      </c>
      <c r="G1334" t="s">
        <v>44</v>
      </c>
    </row>
    <row r="1335" spans="1:7">
      <c r="A1335" s="138" t="s">
        <v>1060</v>
      </c>
      <c r="B1335">
        <v>33</v>
      </c>
      <c r="C1335" t="s">
        <v>1008</v>
      </c>
      <c r="D1335" s="141" t="s">
        <v>418</v>
      </c>
      <c r="E1335" s="65">
        <v>45.585049246426628</v>
      </c>
      <c r="F1335" t="s">
        <v>6</v>
      </c>
      <c r="G1335" t="s">
        <v>234</v>
      </c>
    </row>
    <row r="1336" spans="1:7">
      <c r="A1336" s="138" t="s">
        <v>1060</v>
      </c>
      <c r="B1336">
        <v>34</v>
      </c>
      <c r="C1336" t="s">
        <v>121</v>
      </c>
      <c r="D1336" s="141" t="s">
        <v>387</v>
      </c>
      <c r="E1336" s="65">
        <v>41.633533168</v>
      </c>
      <c r="F1336" t="s">
        <v>7</v>
      </c>
      <c r="G1336" t="s">
        <v>20</v>
      </c>
    </row>
    <row r="1337" spans="1:7">
      <c r="A1337" s="138" t="s">
        <v>1060</v>
      </c>
      <c r="B1337">
        <v>35</v>
      </c>
      <c r="C1337" t="s">
        <v>137</v>
      </c>
      <c r="D1337" s="141" t="s">
        <v>419</v>
      </c>
      <c r="E1337" s="65">
        <v>40.736198462877155</v>
      </c>
      <c r="F1337" t="s">
        <v>7</v>
      </c>
      <c r="G1337" t="s">
        <v>111</v>
      </c>
    </row>
    <row r="1338" spans="1:7">
      <c r="A1338" s="138" t="s">
        <v>1060</v>
      </c>
      <c r="B1338">
        <v>36</v>
      </c>
      <c r="C1338" t="s">
        <v>200</v>
      </c>
      <c r="D1338" s="141" t="s">
        <v>395</v>
      </c>
      <c r="E1338" s="65">
        <v>40.456019250906408</v>
      </c>
      <c r="F1338" t="s">
        <v>6</v>
      </c>
      <c r="G1338" t="s">
        <v>48</v>
      </c>
    </row>
    <row r="1339" spans="1:7">
      <c r="A1339" s="138" t="s">
        <v>1060</v>
      </c>
      <c r="B1339">
        <v>37</v>
      </c>
      <c r="C1339" t="s">
        <v>304</v>
      </c>
      <c r="D1339" s="141" t="s">
        <v>404</v>
      </c>
      <c r="E1339" s="65">
        <v>39.962256458475764</v>
      </c>
      <c r="F1339" t="s">
        <v>7</v>
      </c>
      <c r="G1339" t="s">
        <v>44</v>
      </c>
    </row>
    <row r="1340" spans="1:7">
      <c r="A1340" s="138" t="s">
        <v>1060</v>
      </c>
      <c r="B1340">
        <v>38</v>
      </c>
      <c r="C1340" t="s">
        <v>146</v>
      </c>
      <c r="D1340" s="141" t="s">
        <v>382</v>
      </c>
      <c r="E1340" s="65">
        <v>39.742237415400908</v>
      </c>
      <c r="F1340" t="s">
        <v>5</v>
      </c>
      <c r="G1340" t="s">
        <v>27</v>
      </c>
    </row>
    <row r="1341" spans="1:7">
      <c r="A1341" s="138" t="s">
        <v>1060</v>
      </c>
      <c r="B1341">
        <v>39</v>
      </c>
      <c r="C1341" t="s">
        <v>161</v>
      </c>
      <c r="D1341" s="141" t="s">
        <v>384</v>
      </c>
      <c r="E1341" s="65">
        <v>37.288611054256144</v>
      </c>
      <c r="F1341" t="s">
        <v>5</v>
      </c>
      <c r="G1341" t="s">
        <v>27</v>
      </c>
    </row>
    <row r="1342" spans="1:7">
      <c r="A1342" s="138" t="s">
        <v>1060</v>
      </c>
      <c r="B1342">
        <v>40</v>
      </c>
      <c r="C1342" t="s">
        <v>182</v>
      </c>
      <c r="D1342" s="141" t="s">
        <v>416</v>
      </c>
      <c r="E1342" s="65">
        <v>34.829302627684356</v>
      </c>
      <c r="F1342" t="s">
        <v>7</v>
      </c>
      <c r="G1342" t="s">
        <v>44</v>
      </c>
    </row>
    <row r="1343" spans="1:7">
      <c r="A1343" s="138" t="s">
        <v>1060</v>
      </c>
      <c r="B1343">
        <v>41</v>
      </c>
      <c r="C1343" t="s">
        <v>222</v>
      </c>
      <c r="D1343" s="141" t="s">
        <v>413</v>
      </c>
      <c r="E1343" s="65">
        <v>34.11183648694989</v>
      </c>
      <c r="F1343" t="s">
        <v>5</v>
      </c>
      <c r="G1343" t="s">
        <v>176</v>
      </c>
    </row>
    <row r="1344" spans="1:7">
      <c r="A1344" s="138" t="s">
        <v>1060</v>
      </c>
      <c r="B1344">
        <v>42</v>
      </c>
      <c r="C1344" t="s">
        <v>167</v>
      </c>
      <c r="D1344" s="141" t="s">
        <v>394</v>
      </c>
      <c r="E1344" s="65">
        <v>34.054151073647056</v>
      </c>
      <c r="F1344" t="s">
        <v>6</v>
      </c>
      <c r="G1344" t="s">
        <v>64</v>
      </c>
    </row>
    <row r="1345" spans="1:7">
      <c r="A1345" s="138" t="s">
        <v>1060</v>
      </c>
      <c r="B1345">
        <v>43</v>
      </c>
      <c r="C1345" t="s">
        <v>273</v>
      </c>
      <c r="D1345" s="141" t="s">
        <v>441</v>
      </c>
      <c r="E1345" s="65">
        <v>32.483719946672302</v>
      </c>
      <c r="F1345" t="s">
        <v>5</v>
      </c>
      <c r="G1345" t="s">
        <v>31</v>
      </c>
    </row>
    <row r="1346" spans="1:7">
      <c r="A1346" s="138" t="s">
        <v>1060</v>
      </c>
      <c r="B1346">
        <v>44</v>
      </c>
      <c r="C1346" t="s">
        <v>1001</v>
      </c>
      <c r="D1346" s="141" t="s">
        <v>398</v>
      </c>
      <c r="E1346" s="65">
        <v>31.776460258443816</v>
      </c>
      <c r="F1346" t="s">
        <v>7</v>
      </c>
      <c r="G1346" t="s">
        <v>27</v>
      </c>
    </row>
    <row r="1347" spans="1:7">
      <c r="A1347" s="138" t="s">
        <v>1060</v>
      </c>
      <c r="B1347">
        <v>45</v>
      </c>
      <c r="C1347" t="s">
        <v>170</v>
      </c>
      <c r="D1347" s="141" t="s">
        <v>390</v>
      </c>
      <c r="E1347" s="65">
        <v>31.433240223372444</v>
      </c>
      <c r="F1347" t="s">
        <v>7</v>
      </c>
      <c r="G1347" t="s">
        <v>48</v>
      </c>
    </row>
    <row r="1348" spans="1:7">
      <c r="A1348" s="138" t="s">
        <v>1060</v>
      </c>
      <c r="B1348">
        <v>46</v>
      </c>
      <c r="C1348" t="s">
        <v>128</v>
      </c>
      <c r="D1348" s="141" t="s">
        <v>396</v>
      </c>
      <c r="E1348" s="65">
        <v>30.472342679212279</v>
      </c>
      <c r="F1348" t="s">
        <v>7</v>
      </c>
      <c r="G1348" t="s">
        <v>111</v>
      </c>
    </row>
    <row r="1349" spans="1:7">
      <c r="A1349" s="138" t="s">
        <v>1060</v>
      </c>
      <c r="B1349">
        <v>47</v>
      </c>
      <c r="C1349" t="s">
        <v>244</v>
      </c>
      <c r="D1349" s="141" t="s">
        <v>475</v>
      </c>
      <c r="E1349" s="65">
        <v>29.969172844577464</v>
      </c>
      <c r="F1349" t="s">
        <v>6</v>
      </c>
      <c r="G1349" t="s">
        <v>44</v>
      </c>
    </row>
    <row r="1350" spans="1:7">
      <c r="A1350" s="138" t="s">
        <v>1060</v>
      </c>
      <c r="B1350">
        <v>48</v>
      </c>
      <c r="C1350" t="s">
        <v>96</v>
      </c>
      <c r="D1350" s="141" t="s">
        <v>379</v>
      </c>
      <c r="E1350" s="65">
        <v>29.794399119657758</v>
      </c>
      <c r="F1350" t="s">
        <v>7</v>
      </c>
      <c r="G1350" t="s">
        <v>27</v>
      </c>
    </row>
    <row r="1351" spans="1:7">
      <c r="A1351" s="138" t="s">
        <v>1060</v>
      </c>
      <c r="B1351">
        <v>49</v>
      </c>
      <c r="C1351" t="s">
        <v>78</v>
      </c>
      <c r="D1351" s="141" t="s">
        <v>393</v>
      </c>
      <c r="E1351" s="65">
        <v>29.460189104601149</v>
      </c>
      <c r="F1351" t="s">
        <v>7</v>
      </c>
      <c r="G1351" t="s">
        <v>20</v>
      </c>
    </row>
    <row r="1352" spans="1:7">
      <c r="A1352" s="138" t="s">
        <v>1060</v>
      </c>
      <c r="B1352">
        <v>50</v>
      </c>
      <c r="C1352" t="s">
        <v>300</v>
      </c>
      <c r="D1352" s="141" t="s">
        <v>452</v>
      </c>
      <c r="E1352" s="65">
        <v>29.048923776932828</v>
      </c>
      <c r="F1352" t="s">
        <v>5</v>
      </c>
      <c r="G1352" t="s">
        <v>303</v>
      </c>
    </row>
    <row r="1353" spans="1:7">
      <c r="A1353" s="138" t="s">
        <v>1060</v>
      </c>
      <c r="B1353">
        <v>51</v>
      </c>
      <c r="C1353" t="s">
        <v>1012</v>
      </c>
      <c r="D1353" s="141" t="s">
        <v>440</v>
      </c>
      <c r="E1353" s="65">
        <v>28.595020139939059</v>
      </c>
      <c r="F1353" t="s">
        <v>6</v>
      </c>
      <c r="G1353" t="s">
        <v>48</v>
      </c>
    </row>
    <row r="1354" spans="1:7">
      <c r="A1354" s="138" t="s">
        <v>1060</v>
      </c>
      <c r="B1354">
        <v>52</v>
      </c>
      <c r="C1354" t="s">
        <v>682</v>
      </c>
      <c r="D1354" s="141" t="s">
        <v>443</v>
      </c>
      <c r="E1354" s="65">
        <v>28.594822595902688</v>
      </c>
      <c r="F1354" t="s">
        <v>5</v>
      </c>
      <c r="G1354" t="s">
        <v>127</v>
      </c>
    </row>
    <row r="1355" spans="1:7">
      <c r="A1355" s="138" t="s">
        <v>1060</v>
      </c>
      <c r="B1355">
        <v>53</v>
      </c>
      <c r="C1355" t="s">
        <v>319</v>
      </c>
      <c r="D1355" s="141" t="s">
        <v>432</v>
      </c>
      <c r="E1355" s="65">
        <v>28.468361567712879</v>
      </c>
      <c r="F1355" t="s">
        <v>5</v>
      </c>
      <c r="G1355" t="s">
        <v>322</v>
      </c>
    </row>
    <row r="1356" spans="1:7">
      <c r="A1356" s="138" t="s">
        <v>1060</v>
      </c>
      <c r="B1356">
        <v>54</v>
      </c>
      <c r="C1356" t="s">
        <v>197</v>
      </c>
      <c r="D1356" s="141" t="s">
        <v>402</v>
      </c>
      <c r="E1356" s="65">
        <v>27.922427304446046</v>
      </c>
      <c r="F1356" t="s">
        <v>7</v>
      </c>
      <c r="G1356" t="s">
        <v>176</v>
      </c>
    </row>
    <row r="1357" spans="1:7">
      <c r="A1357" s="138" t="s">
        <v>1060</v>
      </c>
      <c r="B1357">
        <v>55</v>
      </c>
      <c r="C1357" t="s">
        <v>143</v>
      </c>
      <c r="D1357" s="141" t="s">
        <v>424</v>
      </c>
      <c r="E1357" s="65">
        <v>27.470040087183623</v>
      </c>
      <c r="F1357" t="s">
        <v>7</v>
      </c>
      <c r="G1357" t="s">
        <v>27</v>
      </c>
    </row>
    <row r="1358" spans="1:7">
      <c r="A1358" s="138" t="s">
        <v>1060</v>
      </c>
      <c r="B1358">
        <v>56</v>
      </c>
      <c r="C1358" t="s">
        <v>209</v>
      </c>
      <c r="D1358" s="141" t="s">
        <v>654</v>
      </c>
      <c r="E1358" s="65">
        <v>27.434651720603725</v>
      </c>
      <c r="F1358" t="s">
        <v>5</v>
      </c>
      <c r="G1358" t="s">
        <v>31</v>
      </c>
    </row>
    <row r="1359" spans="1:7">
      <c r="A1359" s="138" t="s">
        <v>1060</v>
      </c>
      <c r="B1359">
        <v>57</v>
      </c>
      <c r="C1359" t="s">
        <v>669</v>
      </c>
      <c r="D1359" s="141" t="s">
        <v>668</v>
      </c>
      <c r="E1359" s="65">
        <v>26.952892551233887</v>
      </c>
      <c r="F1359" t="s">
        <v>5</v>
      </c>
      <c r="G1359" t="s">
        <v>48</v>
      </c>
    </row>
    <row r="1360" spans="1:7">
      <c r="A1360" s="138" t="s">
        <v>1060</v>
      </c>
      <c r="B1360">
        <v>58</v>
      </c>
      <c r="C1360" t="s">
        <v>256</v>
      </c>
      <c r="D1360" s="141" t="s">
        <v>414</v>
      </c>
      <c r="E1360" s="65">
        <v>26.78498817926361</v>
      </c>
      <c r="F1360" t="s">
        <v>7</v>
      </c>
      <c r="G1360" t="s">
        <v>44</v>
      </c>
    </row>
    <row r="1361" spans="1:7">
      <c r="A1361" s="138" t="s">
        <v>1060</v>
      </c>
      <c r="B1361">
        <v>59</v>
      </c>
      <c r="C1361" t="s">
        <v>1036</v>
      </c>
      <c r="D1361" s="141" t="s">
        <v>504</v>
      </c>
      <c r="E1361" s="65">
        <v>26.425581801774403</v>
      </c>
      <c r="F1361" t="s">
        <v>5</v>
      </c>
      <c r="G1361" t="s">
        <v>48</v>
      </c>
    </row>
    <row r="1362" spans="1:7">
      <c r="A1362" s="138" t="s">
        <v>1060</v>
      </c>
      <c r="B1362">
        <v>60</v>
      </c>
      <c r="C1362" t="s">
        <v>134</v>
      </c>
      <c r="D1362" s="141" t="s">
        <v>400</v>
      </c>
      <c r="E1362" s="65">
        <v>25.727698741895036</v>
      </c>
      <c r="F1362" t="s">
        <v>6</v>
      </c>
      <c r="G1362" t="s">
        <v>31</v>
      </c>
    </row>
    <row r="1363" spans="1:7">
      <c r="A1363" s="138" t="s">
        <v>1060</v>
      </c>
      <c r="B1363">
        <v>61</v>
      </c>
      <c r="C1363" t="s">
        <v>188</v>
      </c>
      <c r="D1363" s="141" t="s">
        <v>450</v>
      </c>
      <c r="E1363" s="65">
        <v>25.578144307675039</v>
      </c>
      <c r="F1363" t="s">
        <v>7</v>
      </c>
      <c r="G1363" t="s">
        <v>44</v>
      </c>
    </row>
    <row r="1364" spans="1:7">
      <c r="A1364" s="138" t="s">
        <v>1060</v>
      </c>
      <c r="B1364">
        <v>62</v>
      </c>
      <c r="C1364" t="s">
        <v>1002</v>
      </c>
      <c r="D1364" s="141" t="s">
        <v>659</v>
      </c>
      <c r="E1364" s="65">
        <v>25.561868137906313</v>
      </c>
      <c r="F1364" t="s">
        <v>5</v>
      </c>
      <c r="G1364" t="s">
        <v>221</v>
      </c>
    </row>
    <row r="1365" spans="1:7">
      <c r="A1365" s="138" t="s">
        <v>1060</v>
      </c>
      <c r="B1365">
        <v>63</v>
      </c>
      <c r="C1365" t="s">
        <v>1013</v>
      </c>
      <c r="D1365" s="141" t="s">
        <v>672</v>
      </c>
      <c r="E1365" s="65">
        <v>25.314822891168625</v>
      </c>
      <c r="F1365" t="s">
        <v>5</v>
      </c>
      <c r="G1365" t="s">
        <v>44</v>
      </c>
    </row>
    <row r="1366" spans="1:7">
      <c r="A1366" s="138" t="s">
        <v>1060</v>
      </c>
      <c r="B1366">
        <v>64</v>
      </c>
      <c r="C1366" t="s">
        <v>177</v>
      </c>
      <c r="D1366" s="141" t="s">
        <v>403</v>
      </c>
      <c r="E1366" s="65">
        <v>25.02136128627351</v>
      </c>
      <c r="F1366" t="s">
        <v>7</v>
      </c>
      <c r="G1366" t="s">
        <v>44</v>
      </c>
    </row>
    <row r="1367" spans="1:7">
      <c r="A1367" s="138" t="s">
        <v>1060</v>
      </c>
      <c r="B1367">
        <v>65</v>
      </c>
      <c r="C1367" t="s">
        <v>1034</v>
      </c>
      <c r="D1367" s="141" t="s">
        <v>1027</v>
      </c>
      <c r="E1367" s="65">
        <v>24.613835141999999</v>
      </c>
      <c r="F1367" t="s">
        <v>7</v>
      </c>
      <c r="G1367" t="s">
        <v>27</v>
      </c>
    </row>
    <row r="1368" spans="1:7">
      <c r="A1368" s="138" t="s">
        <v>1060</v>
      </c>
      <c r="B1368">
        <v>66</v>
      </c>
      <c r="C1368" t="s">
        <v>1031</v>
      </c>
      <c r="D1368" s="141" t="s">
        <v>1046</v>
      </c>
      <c r="E1368" s="65">
        <v>24.5015577465091</v>
      </c>
      <c r="F1368" t="s">
        <v>7</v>
      </c>
      <c r="G1368" t="s">
        <v>44</v>
      </c>
    </row>
    <row r="1369" spans="1:7">
      <c r="A1369" s="138" t="s">
        <v>1060</v>
      </c>
      <c r="B1369">
        <v>67</v>
      </c>
      <c r="C1369" t="s">
        <v>1007</v>
      </c>
      <c r="D1369" s="141" t="s">
        <v>373</v>
      </c>
      <c r="E1369" s="65">
        <v>24.226186817822843</v>
      </c>
      <c r="F1369" t="s">
        <v>5</v>
      </c>
      <c r="G1369" t="s">
        <v>27</v>
      </c>
    </row>
    <row r="1370" spans="1:7">
      <c r="A1370" s="138" t="s">
        <v>1060</v>
      </c>
      <c r="B1370">
        <v>68</v>
      </c>
      <c r="C1370" t="s">
        <v>1009</v>
      </c>
      <c r="D1370" s="141" t="s">
        <v>409</v>
      </c>
      <c r="E1370" s="65">
        <v>24.043534296066476</v>
      </c>
      <c r="F1370" t="s">
        <v>6</v>
      </c>
      <c r="G1370" t="s">
        <v>27</v>
      </c>
    </row>
    <row r="1371" spans="1:7">
      <c r="A1371" s="138" t="s">
        <v>1060</v>
      </c>
      <c r="B1371">
        <v>69</v>
      </c>
      <c r="C1371" t="s">
        <v>329</v>
      </c>
      <c r="D1371" s="141" t="s">
        <v>697</v>
      </c>
      <c r="E1371" s="65">
        <v>23.861799274415127</v>
      </c>
      <c r="F1371" t="s">
        <v>7</v>
      </c>
      <c r="G1371" t="s">
        <v>44</v>
      </c>
    </row>
    <row r="1372" spans="1:7">
      <c r="A1372" s="138" t="s">
        <v>1060</v>
      </c>
      <c r="B1372">
        <v>70</v>
      </c>
      <c r="C1372" t="s">
        <v>1011</v>
      </c>
      <c r="D1372" s="141" t="s">
        <v>401</v>
      </c>
      <c r="E1372" s="65">
        <v>23.375028397729682</v>
      </c>
      <c r="F1372" t="s">
        <v>6</v>
      </c>
      <c r="G1372" t="s">
        <v>27</v>
      </c>
    </row>
    <row r="1373" spans="1:7">
      <c r="A1373" s="138" t="s">
        <v>1060</v>
      </c>
      <c r="B1373">
        <v>71</v>
      </c>
      <c r="C1373" s="86" t="s">
        <v>1050</v>
      </c>
      <c r="D1373" s="141" t="s">
        <v>1048</v>
      </c>
      <c r="E1373" s="65">
        <v>23.293591102147484</v>
      </c>
      <c r="F1373" t="s">
        <v>6</v>
      </c>
      <c r="G1373" t="s">
        <v>44</v>
      </c>
    </row>
    <row r="1374" spans="1:7">
      <c r="A1374" s="138" t="s">
        <v>1060</v>
      </c>
      <c r="B1374">
        <v>72</v>
      </c>
      <c r="C1374" t="s">
        <v>282</v>
      </c>
      <c r="D1374" s="141" t="s">
        <v>795</v>
      </c>
      <c r="E1374" s="65">
        <v>22.82559044853836</v>
      </c>
      <c r="F1374" t="s">
        <v>5</v>
      </c>
      <c r="G1374" t="s">
        <v>48</v>
      </c>
    </row>
    <row r="1375" spans="1:7">
      <c r="A1375" s="138" t="s">
        <v>1060</v>
      </c>
      <c r="B1375">
        <v>73</v>
      </c>
      <c r="C1375" s="86" t="s">
        <v>680</v>
      </c>
      <c r="D1375" s="141" t="s">
        <v>679</v>
      </c>
      <c r="E1375" s="65">
        <v>22.778020027898631</v>
      </c>
      <c r="F1375" t="s">
        <v>5</v>
      </c>
      <c r="G1375" t="s">
        <v>31</v>
      </c>
    </row>
    <row r="1376" spans="1:7">
      <c r="A1376" s="138" t="s">
        <v>1060</v>
      </c>
      <c r="B1376">
        <v>74</v>
      </c>
      <c r="C1376" t="s">
        <v>225</v>
      </c>
      <c r="D1376" s="141" t="s">
        <v>437</v>
      </c>
      <c r="E1376" s="65">
        <v>22.318781293638018</v>
      </c>
      <c r="F1376" t="s">
        <v>5</v>
      </c>
      <c r="G1376" t="s">
        <v>44</v>
      </c>
    </row>
    <row r="1377" spans="1:7">
      <c r="A1377" s="138" t="s">
        <v>1060</v>
      </c>
      <c r="B1377">
        <v>75</v>
      </c>
      <c r="C1377" t="s">
        <v>1057</v>
      </c>
      <c r="D1377" s="141" t="s">
        <v>730</v>
      </c>
      <c r="E1377" s="65">
        <v>21.932313948070654</v>
      </c>
      <c r="F1377" t="s">
        <v>5</v>
      </c>
      <c r="G1377" t="s">
        <v>127</v>
      </c>
    </row>
    <row r="1378" spans="1:7">
      <c r="A1378" s="138" t="s">
        <v>1060</v>
      </c>
      <c r="B1378">
        <v>76</v>
      </c>
      <c r="C1378" t="s">
        <v>688</v>
      </c>
      <c r="D1378" s="141" t="s">
        <v>687</v>
      </c>
      <c r="E1378" s="65">
        <v>21.559337522402611</v>
      </c>
      <c r="F1378" t="s">
        <v>6</v>
      </c>
      <c r="G1378" t="s">
        <v>31</v>
      </c>
    </row>
    <row r="1379" spans="1:7">
      <c r="A1379" s="138" t="s">
        <v>1060</v>
      </c>
      <c r="B1379">
        <v>77</v>
      </c>
      <c r="C1379" t="s">
        <v>149</v>
      </c>
      <c r="D1379" s="141" t="s">
        <v>415</v>
      </c>
      <c r="E1379" s="65">
        <v>20.836046783523233</v>
      </c>
      <c r="F1379" t="s">
        <v>7</v>
      </c>
      <c r="G1379" t="s">
        <v>111</v>
      </c>
    </row>
    <row r="1380" spans="1:7">
      <c r="A1380" s="138" t="s">
        <v>1060</v>
      </c>
      <c r="B1380">
        <v>78</v>
      </c>
      <c r="C1380" t="s">
        <v>203</v>
      </c>
      <c r="D1380" s="141" t="s">
        <v>481</v>
      </c>
      <c r="E1380" s="65">
        <v>20.707357363717225</v>
      </c>
      <c r="F1380" t="s">
        <v>7</v>
      </c>
      <c r="G1380" t="s">
        <v>111</v>
      </c>
    </row>
    <row r="1381" spans="1:7">
      <c r="A1381" s="138" t="s">
        <v>1060</v>
      </c>
      <c r="B1381">
        <v>79</v>
      </c>
      <c r="C1381" s="59" t="s">
        <v>152</v>
      </c>
      <c r="D1381" s="141" t="s">
        <v>739</v>
      </c>
      <c r="E1381" s="65">
        <v>20.63979842758382</v>
      </c>
      <c r="F1381" t="s">
        <v>7</v>
      </c>
      <c r="G1381" t="s">
        <v>20</v>
      </c>
    </row>
    <row r="1382" spans="1:7">
      <c r="A1382" s="138" t="s">
        <v>1060</v>
      </c>
      <c r="B1382">
        <v>80</v>
      </c>
      <c r="C1382" s="5" t="s">
        <v>824</v>
      </c>
      <c r="D1382" s="141" t="s">
        <v>746</v>
      </c>
      <c r="E1382" s="65">
        <v>20.613172377398453</v>
      </c>
      <c r="F1382" t="s">
        <v>7</v>
      </c>
      <c r="G1382" t="s">
        <v>27</v>
      </c>
    </row>
    <row r="1383" spans="1:7">
      <c r="A1383" s="138" t="s">
        <v>1060</v>
      </c>
      <c r="B1383">
        <v>81</v>
      </c>
      <c r="C1383" t="s">
        <v>215</v>
      </c>
      <c r="D1383" s="141" t="s">
        <v>433</v>
      </c>
      <c r="E1383" s="65">
        <v>20.613146349259459</v>
      </c>
      <c r="F1383" t="s">
        <v>5</v>
      </c>
      <c r="G1383" t="s">
        <v>111</v>
      </c>
    </row>
    <row r="1384" spans="1:7">
      <c r="A1384" s="138" t="s">
        <v>1060</v>
      </c>
      <c r="B1384">
        <v>82</v>
      </c>
      <c r="C1384" t="s">
        <v>173</v>
      </c>
      <c r="D1384" s="141" t="s">
        <v>438</v>
      </c>
      <c r="E1384" s="65">
        <v>20.595886790488791</v>
      </c>
      <c r="F1384" t="s">
        <v>5</v>
      </c>
      <c r="G1384" t="s">
        <v>176</v>
      </c>
    </row>
    <row r="1385" spans="1:7">
      <c r="A1385" s="138" t="s">
        <v>1060</v>
      </c>
      <c r="B1385">
        <v>83</v>
      </c>
      <c r="C1385" s="5" t="s">
        <v>953</v>
      </c>
      <c r="D1385" s="141" t="s">
        <v>753</v>
      </c>
      <c r="E1385" s="65">
        <v>20.584744048985979</v>
      </c>
      <c r="F1385" t="s">
        <v>6</v>
      </c>
      <c r="G1385" t="s">
        <v>44</v>
      </c>
    </row>
    <row r="1386" spans="1:7">
      <c r="A1386" s="138" t="s">
        <v>1060</v>
      </c>
      <c r="B1386">
        <v>84</v>
      </c>
      <c r="C1386" t="s">
        <v>279</v>
      </c>
      <c r="D1386" s="141" t="s">
        <v>819</v>
      </c>
      <c r="E1386" s="65">
        <v>20.576545048818669</v>
      </c>
      <c r="F1386" t="s">
        <v>6</v>
      </c>
      <c r="G1386" t="s">
        <v>44</v>
      </c>
    </row>
    <row r="1387" spans="1:7">
      <c r="A1387" s="138" t="s">
        <v>1060</v>
      </c>
      <c r="B1387">
        <v>85</v>
      </c>
      <c r="C1387" s="5" t="s">
        <v>875</v>
      </c>
      <c r="D1387" s="141" t="s">
        <v>785</v>
      </c>
      <c r="E1387" s="65">
        <v>20.197550273551226</v>
      </c>
      <c r="F1387" t="s">
        <v>5</v>
      </c>
      <c r="G1387" t="s">
        <v>127</v>
      </c>
    </row>
    <row r="1388" spans="1:7">
      <c r="A1388" s="138" t="s">
        <v>1060</v>
      </c>
      <c r="B1388">
        <v>86</v>
      </c>
      <c r="C1388" s="5" t="s">
        <v>870</v>
      </c>
      <c r="D1388" s="141" t="s">
        <v>703</v>
      </c>
      <c r="E1388" s="65">
        <v>20.00269322258389</v>
      </c>
      <c r="F1388" t="s">
        <v>5</v>
      </c>
      <c r="G1388" t="s">
        <v>44</v>
      </c>
    </row>
    <row r="1389" spans="1:7">
      <c r="A1389" s="138" t="s">
        <v>1060</v>
      </c>
      <c r="B1389">
        <v>87</v>
      </c>
      <c r="C1389" s="5" t="s">
        <v>691</v>
      </c>
      <c r="D1389" s="141" t="s">
        <v>690</v>
      </c>
      <c r="E1389" s="65">
        <v>19.995854194375028</v>
      </c>
      <c r="F1389" t="s">
        <v>5</v>
      </c>
      <c r="G1389" t="s">
        <v>127</v>
      </c>
    </row>
    <row r="1390" spans="1:7">
      <c r="A1390" s="138" t="s">
        <v>1060</v>
      </c>
      <c r="B1390">
        <v>88</v>
      </c>
      <c r="C1390" t="s">
        <v>869</v>
      </c>
      <c r="D1390" s="141" t="s">
        <v>725</v>
      </c>
      <c r="E1390" s="65">
        <v>19.66785072452031</v>
      </c>
      <c r="F1390" t="s">
        <v>5</v>
      </c>
      <c r="G1390" t="s">
        <v>71</v>
      </c>
    </row>
    <row r="1391" spans="1:7">
      <c r="A1391" s="138" t="s">
        <v>1060</v>
      </c>
      <c r="B1391">
        <v>89</v>
      </c>
      <c r="C1391" t="s">
        <v>291</v>
      </c>
      <c r="D1391" s="141" t="s">
        <v>714</v>
      </c>
      <c r="E1391" s="65">
        <v>19.575069483770022</v>
      </c>
      <c r="F1391" t="s">
        <v>7</v>
      </c>
      <c r="G1391" t="s">
        <v>111</v>
      </c>
    </row>
    <row r="1392" spans="1:7">
      <c r="A1392" s="138" t="s">
        <v>1060</v>
      </c>
      <c r="B1392">
        <v>90</v>
      </c>
      <c r="C1392" t="s">
        <v>662</v>
      </c>
      <c r="D1392" s="141" t="s">
        <v>661</v>
      </c>
      <c r="E1392" s="65">
        <v>19.280459530872733</v>
      </c>
      <c r="F1392" t="s">
        <v>5</v>
      </c>
      <c r="G1392" t="s">
        <v>221</v>
      </c>
    </row>
    <row r="1393" spans="1:7">
      <c r="A1393" s="138" t="s">
        <v>1060</v>
      </c>
      <c r="B1393">
        <v>91</v>
      </c>
      <c r="C1393" s="5" t="s">
        <v>1058</v>
      </c>
      <c r="D1393" s="141" t="s">
        <v>705</v>
      </c>
      <c r="E1393" s="65">
        <v>18.840235954088129</v>
      </c>
      <c r="F1393" t="s">
        <v>7</v>
      </c>
      <c r="G1393" t="s">
        <v>27</v>
      </c>
    </row>
    <row r="1394" spans="1:7">
      <c r="A1394" s="138" t="s">
        <v>1060</v>
      </c>
      <c r="B1394">
        <v>92</v>
      </c>
      <c r="C1394" t="s">
        <v>250</v>
      </c>
      <c r="D1394" s="141" t="s">
        <v>420</v>
      </c>
      <c r="E1394" s="65">
        <v>18.749659145116972</v>
      </c>
      <c r="F1394" t="s">
        <v>6</v>
      </c>
      <c r="G1394" t="s">
        <v>31</v>
      </c>
    </row>
    <row r="1395" spans="1:7">
      <c r="A1395" s="138" t="s">
        <v>1060</v>
      </c>
      <c r="B1395">
        <v>93</v>
      </c>
      <c r="C1395" t="s">
        <v>1052</v>
      </c>
      <c r="D1395" s="141" t="s">
        <v>750</v>
      </c>
      <c r="E1395" s="65">
        <v>18.590128430615444</v>
      </c>
      <c r="F1395" t="s">
        <v>5</v>
      </c>
      <c r="G1395" t="s">
        <v>44</v>
      </c>
    </row>
    <row r="1396" spans="1:7">
      <c r="A1396" s="138" t="s">
        <v>1060</v>
      </c>
      <c r="B1396">
        <v>94</v>
      </c>
      <c r="C1396" s="5" t="s">
        <v>696</v>
      </c>
      <c r="D1396" s="141" t="s">
        <v>695</v>
      </c>
      <c r="E1396" s="65">
        <v>18.519880532158641</v>
      </c>
      <c r="F1396" t="s">
        <v>5</v>
      </c>
      <c r="G1396" t="s">
        <v>234</v>
      </c>
    </row>
    <row r="1397" spans="1:7">
      <c r="A1397" s="138" t="s">
        <v>1060</v>
      </c>
      <c r="B1397">
        <v>95</v>
      </c>
      <c r="C1397" s="90" t="s">
        <v>494</v>
      </c>
      <c r="D1397" s="141" t="s">
        <v>495</v>
      </c>
      <c r="E1397" s="65">
        <v>18.508160007336869</v>
      </c>
      <c r="F1397" t="s">
        <v>6</v>
      </c>
      <c r="G1397" t="s">
        <v>48</v>
      </c>
    </row>
    <row r="1398" spans="1:7">
      <c r="A1398" s="138" t="s">
        <v>1060</v>
      </c>
      <c r="B1398">
        <v>96</v>
      </c>
      <c r="C1398" s="5" t="s">
        <v>867</v>
      </c>
      <c r="D1398" s="141" t="s">
        <v>778</v>
      </c>
      <c r="E1398" s="65">
        <v>18.477160225791501</v>
      </c>
      <c r="F1398" t="s">
        <v>5</v>
      </c>
      <c r="G1398" t="s">
        <v>71</v>
      </c>
    </row>
    <row r="1399" spans="1:7">
      <c r="A1399" s="138" t="s">
        <v>1060</v>
      </c>
      <c r="B1399">
        <v>97</v>
      </c>
      <c r="C1399" t="s">
        <v>1054</v>
      </c>
      <c r="D1399" s="141" t="s">
        <v>702</v>
      </c>
      <c r="E1399" s="65">
        <v>18.39152390562074</v>
      </c>
      <c r="F1399" t="s">
        <v>5</v>
      </c>
      <c r="G1399" t="s">
        <v>44</v>
      </c>
    </row>
    <row r="1400" spans="1:7">
      <c r="A1400" s="138" t="s">
        <v>1060</v>
      </c>
      <c r="B1400">
        <v>98</v>
      </c>
      <c r="C1400" t="s">
        <v>1014</v>
      </c>
      <c r="D1400" s="141" t="s">
        <v>684</v>
      </c>
      <c r="E1400" s="65">
        <v>18.366495077944851</v>
      </c>
      <c r="F1400" t="s">
        <v>7</v>
      </c>
      <c r="G1400" t="s">
        <v>44</v>
      </c>
    </row>
    <row r="1401" spans="1:7">
      <c r="A1401" s="138" t="s">
        <v>1060</v>
      </c>
      <c r="B1401">
        <v>99</v>
      </c>
      <c r="C1401" t="s">
        <v>881</v>
      </c>
      <c r="D1401" s="141" t="s">
        <v>706</v>
      </c>
      <c r="E1401" s="65">
        <v>18.36007</v>
      </c>
      <c r="F1401" t="s">
        <v>5</v>
      </c>
      <c r="G1401" t="s">
        <v>176</v>
      </c>
    </row>
    <row r="1402" spans="1:7">
      <c r="A1402" s="138" t="s">
        <v>1060</v>
      </c>
      <c r="B1402">
        <v>100</v>
      </c>
      <c r="C1402" t="s">
        <v>676</v>
      </c>
      <c r="D1402" s="141" t="s">
        <v>675</v>
      </c>
      <c r="E1402" s="65">
        <v>18.313132870850097</v>
      </c>
      <c r="F1402" t="s">
        <v>7</v>
      </c>
      <c r="G1402" t="s">
        <v>44</v>
      </c>
    </row>
    <row r="1403" spans="1:7">
      <c r="A1403" s="16" t="s">
        <v>995</v>
      </c>
      <c r="B1403">
        <v>1</v>
      </c>
      <c r="C1403" s="59" t="s">
        <v>17</v>
      </c>
      <c r="D1403" s="17" t="s">
        <v>336</v>
      </c>
      <c r="E1403" s="60">
        <v>721.66531575783404</v>
      </c>
      <c r="F1403" s="59" t="s">
        <v>7</v>
      </c>
      <c r="G1403" s="5" t="s">
        <v>20</v>
      </c>
    </row>
    <row r="1404" spans="1:7">
      <c r="A1404" s="16" t="s">
        <v>995</v>
      </c>
      <c r="B1404">
        <v>2</v>
      </c>
      <c r="C1404" s="59" t="s">
        <v>21</v>
      </c>
      <c r="D1404" s="17" t="s">
        <v>341</v>
      </c>
      <c r="E1404" s="60">
        <v>622.03905158400005</v>
      </c>
      <c r="F1404" s="59" t="s">
        <v>7</v>
      </c>
      <c r="G1404" s="5" t="s">
        <v>20</v>
      </c>
    </row>
    <row r="1405" spans="1:7">
      <c r="A1405" s="16" t="s">
        <v>995</v>
      </c>
      <c r="B1405">
        <v>3</v>
      </c>
      <c r="C1405" s="59" t="s">
        <v>24</v>
      </c>
      <c r="D1405" s="17" t="s">
        <v>338</v>
      </c>
      <c r="E1405" s="60">
        <v>400.09195441711779</v>
      </c>
      <c r="F1405" s="59" t="s">
        <v>5</v>
      </c>
      <c r="G1405" s="5" t="s">
        <v>27</v>
      </c>
    </row>
    <row r="1406" spans="1:7">
      <c r="A1406" s="16" t="s">
        <v>995</v>
      </c>
      <c r="B1406">
        <v>4</v>
      </c>
      <c r="C1406" s="59" t="s">
        <v>28</v>
      </c>
      <c r="D1406" s="17" t="s">
        <v>343</v>
      </c>
      <c r="E1406" s="60">
        <v>266.85213177876938</v>
      </c>
      <c r="F1406" s="59" t="s">
        <v>5</v>
      </c>
      <c r="G1406" s="5" t="s">
        <v>31</v>
      </c>
    </row>
    <row r="1407" spans="1:7">
      <c r="A1407" s="16" t="s">
        <v>995</v>
      </c>
      <c r="B1407">
        <v>5</v>
      </c>
      <c r="C1407" s="59" t="s">
        <v>32</v>
      </c>
      <c r="D1407" s="17" t="s">
        <v>350</v>
      </c>
      <c r="E1407" s="60">
        <v>252.17301074520799</v>
      </c>
      <c r="F1407" s="59" t="s">
        <v>7</v>
      </c>
      <c r="G1407" s="5" t="s">
        <v>20</v>
      </c>
    </row>
    <row r="1408" spans="1:7">
      <c r="A1408" s="16" t="s">
        <v>995</v>
      </c>
      <c r="B1408">
        <v>6</v>
      </c>
      <c r="C1408" s="59" t="s">
        <v>35</v>
      </c>
      <c r="D1408" s="17" t="s">
        <v>347</v>
      </c>
      <c r="E1408" s="60">
        <v>212.30233506824919</v>
      </c>
      <c r="F1408" s="59" t="s">
        <v>6</v>
      </c>
      <c r="G1408" s="5" t="s">
        <v>31</v>
      </c>
    </row>
    <row r="1409" spans="1:7">
      <c r="A1409" s="16" t="s">
        <v>995</v>
      </c>
      <c r="B1409">
        <v>7</v>
      </c>
      <c r="C1409" s="59" t="s">
        <v>38</v>
      </c>
      <c r="D1409" s="17" t="s">
        <v>346</v>
      </c>
      <c r="E1409" s="60">
        <v>199.15873725064421</v>
      </c>
      <c r="F1409" s="59" t="s">
        <v>5</v>
      </c>
      <c r="G1409" s="5" t="s">
        <v>31</v>
      </c>
    </row>
    <row r="1410" spans="1:7">
      <c r="A1410" s="16" t="s">
        <v>995</v>
      </c>
      <c r="B1410">
        <v>8</v>
      </c>
      <c r="C1410" s="59" t="s">
        <v>41</v>
      </c>
      <c r="D1410" s="17" t="s">
        <v>344</v>
      </c>
      <c r="E1410" s="60">
        <v>192.8826586067191</v>
      </c>
      <c r="F1410" s="59" t="s">
        <v>7</v>
      </c>
      <c r="G1410" s="5" t="s">
        <v>44</v>
      </c>
    </row>
    <row r="1411" spans="1:7">
      <c r="A1411" s="16" t="s">
        <v>995</v>
      </c>
      <c r="B1411">
        <v>9</v>
      </c>
      <c r="C1411" s="59" t="s">
        <v>45</v>
      </c>
      <c r="D1411" s="17" t="s">
        <v>358</v>
      </c>
      <c r="E1411" s="60">
        <v>180.81165069050601</v>
      </c>
      <c r="F1411" s="59" t="s">
        <v>6</v>
      </c>
      <c r="G1411" s="5" t="s">
        <v>48</v>
      </c>
    </row>
    <row r="1412" spans="1:7">
      <c r="A1412" s="16" t="s">
        <v>995</v>
      </c>
      <c r="B1412">
        <v>10</v>
      </c>
      <c r="C1412" s="59" t="s">
        <v>49</v>
      </c>
      <c r="D1412" s="17" t="s">
        <v>360</v>
      </c>
      <c r="E1412" s="60">
        <v>179.05994254863359</v>
      </c>
      <c r="F1412" s="59" t="s">
        <v>5</v>
      </c>
      <c r="G1412" s="5" t="s">
        <v>27</v>
      </c>
    </row>
    <row r="1413" spans="1:7">
      <c r="A1413" s="16" t="s">
        <v>995</v>
      </c>
      <c r="B1413">
        <v>11</v>
      </c>
      <c r="C1413" s="59" t="s">
        <v>52</v>
      </c>
      <c r="D1413" s="17" t="s">
        <v>760</v>
      </c>
      <c r="E1413" s="60">
        <v>171.069659857</v>
      </c>
      <c r="F1413" s="59" t="s">
        <v>7</v>
      </c>
      <c r="G1413" s="5" t="s">
        <v>27</v>
      </c>
    </row>
    <row r="1414" spans="1:7">
      <c r="A1414" s="16" t="s">
        <v>995</v>
      </c>
      <c r="B1414">
        <v>12</v>
      </c>
      <c r="C1414" s="59" t="s">
        <v>55</v>
      </c>
      <c r="D1414" s="17" t="s">
        <v>367</v>
      </c>
      <c r="E1414" s="60">
        <v>167.376719374</v>
      </c>
      <c r="F1414" s="59" t="s">
        <v>7</v>
      </c>
      <c r="G1414" s="5" t="s">
        <v>20</v>
      </c>
    </row>
    <row r="1415" spans="1:7">
      <c r="A1415" s="16" t="s">
        <v>995</v>
      </c>
      <c r="B1415">
        <v>13</v>
      </c>
      <c r="C1415" s="59" t="s">
        <v>58</v>
      </c>
      <c r="D1415" s="17" t="s">
        <v>349</v>
      </c>
      <c r="E1415" s="60">
        <v>160.4888843531244</v>
      </c>
      <c r="F1415" s="59" t="s">
        <v>5</v>
      </c>
      <c r="G1415" s="5" t="s">
        <v>31</v>
      </c>
    </row>
    <row r="1416" spans="1:7">
      <c r="A1416" s="16" t="s">
        <v>995</v>
      </c>
      <c r="B1416">
        <v>14</v>
      </c>
      <c r="C1416" s="59" t="s">
        <v>61</v>
      </c>
      <c r="D1416" s="17" t="s">
        <v>352</v>
      </c>
      <c r="E1416" s="60">
        <v>142.92207321913321</v>
      </c>
      <c r="F1416" s="59" t="s">
        <v>5</v>
      </c>
      <c r="G1416" s="5" t="s">
        <v>64</v>
      </c>
    </row>
    <row r="1417" spans="1:7">
      <c r="A1417" s="16" t="s">
        <v>995</v>
      </c>
      <c r="B1417">
        <v>15</v>
      </c>
      <c r="C1417" s="59" t="s">
        <v>65</v>
      </c>
      <c r="D1417" s="17" t="s">
        <v>356</v>
      </c>
      <c r="E1417" s="60">
        <v>130.5889209700139</v>
      </c>
      <c r="F1417" s="59" t="s">
        <v>5</v>
      </c>
      <c r="G1417" s="5" t="s">
        <v>31</v>
      </c>
    </row>
    <row r="1418" spans="1:7">
      <c r="A1418" s="16" t="s">
        <v>995</v>
      </c>
      <c r="B1418">
        <v>16</v>
      </c>
      <c r="C1418" s="59" t="s">
        <v>68</v>
      </c>
      <c r="D1418" s="17" t="s">
        <v>354</v>
      </c>
      <c r="E1418" s="60">
        <v>128.0241914851112</v>
      </c>
      <c r="F1418" s="59" t="s">
        <v>5</v>
      </c>
      <c r="G1418" s="5" t="s">
        <v>71</v>
      </c>
    </row>
    <row r="1419" spans="1:7">
      <c r="A1419" s="16" t="s">
        <v>995</v>
      </c>
      <c r="B1419">
        <v>17</v>
      </c>
      <c r="C1419" s="59" t="s">
        <v>72</v>
      </c>
      <c r="D1419" s="17" t="s">
        <v>364</v>
      </c>
      <c r="E1419" s="60">
        <v>124.329074445</v>
      </c>
      <c r="F1419" s="59" t="s">
        <v>7</v>
      </c>
      <c r="G1419" s="5" t="s">
        <v>20</v>
      </c>
    </row>
    <row r="1420" spans="1:7">
      <c r="A1420" s="16" t="s">
        <v>995</v>
      </c>
      <c r="B1420">
        <v>18</v>
      </c>
      <c r="C1420" s="59" t="s">
        <v>75</v>
      </c>
      <c r="D1420" s="17" t="s">
        <v>362</v>
      </c>
      <c r="E1420" s="60">
        <v>124.04988566474169</v>
      </c>
      <c r="F1420" s="59" t="s">
        <v>5</v>
      </c>
      <c r="G1420" s="5" t="s">
        <v>48</v>
      </c>
    </row>
    <row r="1421" spans="1:7">
      <c r="A1421" s="16" t="s">
        <v>995</v>
      </c>
      <c r="B1421">
        <v>19</v>
      </c>
      <c r="C1421" s="59" t="s">
        <v>78</v>
      </c>
      <c r="D1421" s="17" t="s">
        <v>393</v>
      </c>
      <c r="E1421" s="60">
        <v>104.3372607125676</v>
      </c>
      <c r="F1421" s="59" t="s">
        <v>7</v>
      </c>
      <c r="G1421" s="5" t="s">
        <v>20</v>
      </c>
    </row>
    <row r="1422" spans="1:7">
      <c r="A1422" s="16" t="s">
        <v>995</v>
      </c>
      <c r="B1422">
        <v>20</v>
      </c>
      <c r="C1422" s="59" t="s">
        <v>81</v>
      </c>
      <c r="D1422" s="17" t="s">
        <v>357</v>
      </c>
      <c r="E1422" s="60">
        <v>97.85182623001576</v>
      </c>
      <c r="F1422" s="59" t="s">
        <v>7</v>
      </c>
      <c r="G1422" s="5" t="s">
        <v>44</v>
      </c>
    </row>
    <row r="1423" spans="1:7">
      <c r="A1423" s="16" t="s">
        <v>995</v>
      </c>
      <c r="B1423">
        <v>21</v>
      </c>
      <c r="C1423" s="59" t="s">
        <v>84</v>
      </c>
      <c r="D1423" s="17" t="s">
        <v>389</v>
      </c>
      <c r="E1423" s="60">
        <v>93.324634348573028</v>
      </c>
      <c r="F1423" s="59" t="s">
        <v>6</v>
      </c>
      <c r="G1423" s="5" t="s">
        <v>44</v>
      </c>
    </row>
    <row r="1424" spans="1:7">
      <c r="A1424" s="16" t="s">
        <v>995</v>
      </c>
      <c r="B1424">
        <v>22</v>
      </c>
      <c r="C1424" s="59" t="s">
        <v>87</v>
      </c>
      <c r="D1424" s="17" t="s">
        <v>373</v>
      </c>
      <c r="E1424" s="60">
        <v>90.736587045694122</v>
      </c>
      <c r="F1424" s="59" t="s">
        <v>5</v>
      </c>
      <c r="G1424" s="5" t="s">
        <v>27</v>
      </c>
    </row>
    <row r="1425" spans="1:7">
      <c r="A1425" s="16" t="s">
        <v>995</v>
      </c>
      <c r="B1425">
        <v>23</v>
      </c>
      <c r="C1425" s="59" t="s">
        <v>90</v>
      </c>
      <c r="D1425" s="17" t="s">
        <v>383</v>
      </c>
      <c r="E1425" s="60">
        <v>90.373398057020722</v>
      </c>
      <c r="F1425" s="59" t="s">
        <v>7</v>
      </c>
      <c r="G1425" s="5" t="s">
        <v>44</v>
      </c>
    </row>
    <row r="1426" spans="1:7">
      <c r="A1426" s="16" t="s">
        <v>995</v>
      </c>
      <c r="B1426">
        <v>24</v>
      </c>
      <c r="C1426" s="59" t="s">
        <v>93</v>
      </c>
      <c r="D1426" s="17" t="s">
        <v>399</v>
      </c>
      <c r="E1426" s="60">
        <v>87.178715519627474</v>
      </c>
      <c r="F1426" s="59" t="s">
        <v>7</v>
      </c>
      <c r="G1426" s="5" t="s">
        <v>44</v>
      </c>
    </row>
    <row r="1427" spans="1:7">
      <c r="A1427" s="16" t="s">
        <v>995</v>
      </c>
      <c r="B1427">
        <v>25</v>
      </c>
      <c r="C1427" s="59" t="s">
        <v>96</v>
      </c>
      <c r="D1427" s="17" t="s">
        <v>379</v>
      </c>
      <c r="E1427" s="60">
        <v>84.120133781144119</v>
      </c>
      <c r="F1427" s="59" t="s">
        <v>7</v>
      </c>
      <c r="G1427" s="5" t="s">
        <v>27</v>
      </c>
    </row>
    <row r="1428" spans="1:7">
      <c r="A1428" s="16" t="s">
        <v>995</v>
      </c>
      <c r="B1428">
        <v>26</v>
      </c>
      <c r="C1428" s="59" t="s">
        <v>99</v>
      </c>
      <c r="D1428" s="17" t="s">
        <v>381</v>
      </c>
      <c r="E1428" s="60">
        <v>79.288035379999997</v>
      </c>
      <c r="F1428" s="59" t="s">
        <v>7</v>
      </c>
      <c r="G1428" s="5" t="s">
        <v>20</v>
      </c>
    </row>
    <row r="1429" spans="1:7">
      <c r="A1429" s="16" t="s">
        <v>995</v>
      </c>
      <c r="B1429">
        <v>27</v>
      </c>
      <c r="C1429" s="59" t="s">
        <v>102</v>
      </c>
      <c r="D1429" s="17" t="s">
        <v>751</v>
      </c>
      <c r="E1429" s="60">
        <v>79.101159999999993</v>
      </c>
      <c r="F1429" s="59" t="s">
        <v>7</v>
      </c>
      <c r="G1429" s="5" t="s">
        <v>20</v>
      </c>
    </row>
    <row r="1430" spans="1:7">
      <c r="A1430" s="16" t="s">
        <v>995</v>
      </c>
      <c r="B1430">
        <v>28</v>
      </c>
      <c r="C1430" s="59" t="s">
        <v>105</v>
      </c>
      <c r="D1430" s="17" t="s">
        <v>378</v>
      </c>
      <c r="E1430" s="60">
        <v>77.892985777726835</v>
      </c>
      <c r="F1430" s="59" t="s">
        <v>7</v>
      </c>
      <c r="G1430" s="5" t="s">
        <v>44</v>
      </c>
    </row>
    <row r="1431" spans="1:7">
      <c r="A1431" s="16" t="s">
        <v>995</v>
      </c>
      <c r="B1431">
        <v>29</v>
      </c>
      <c r="C1431" s="59" t="s">
        <v>108</v>
      </c>
      <c r="D1431" s="17" t="s">
        <v>408</v>
      </c>
      <c r="E1431" s="60">
        <v>77.653814604416937</v>
      </c>
      <c r="F1431" s="59" t="s">
        <v>7</v>
      </c>
      <c r="G1431" s="5" t="s">
        <v>111</v>
      </c>
    </row>
    <row r="1432" spans="1:7">
      <c r="A1432" s="16" t="s">
        <v>995</v>
      </c>
      <c r="B1432">
        <v>30</v>
      </c>
      <c r="C1432" s="59" t="s">
        <v>112</v>
      </c>
      <c r="D1432" s="17" t="s">
        <v>371</v>
      </c>
      <c r="E1432" s="60">
        <v>77.438213278712652</v>
      </c>
      <c r="F1432" s="59" t="s">
        <v>5</v>
      </c>
      <c r="G1432" s="5" t="s">
        <v>64</v>
      </c>
    </row>
    <row r="1433" spans="1:7">
      <c r="A1433" s="16" t="s">
        <v>995</v>
      </c>
      <c r="B1433">
        <v>31</v>
      </c>
      <c r="C1433" s="59" t="s">
        <v>115</v>
      </c>
      <c r="D1433" s="17" t="s">
        <v>411</v>
      </c>
      <c r="E1433" s="60">
        <v>76.845992792000004</v>
      </c>
      <c r="F1433" s="59" t="s">
        <v>7</v>
      </c>
      <c r="G1433" s="5" t="s">
        <v>44</v>
      </c>
    </row>
    <row r="1434" spans="1:7">
      <c r="A1434" s="16" t="s">
        <v>995</v>
      </c>
      <c r="B1434">
        <v>32</v>
      </c>
      <c r="C1434" s="59" t="s">
        <v>118</v>
      </c>
      <c r="D1434" s="17" t="s">
        <v>646</v>
      </c>
      <c r="E1434" s="60">
        <v>74.468674578944842</v>
      </c>
      <c r="F1434" s="59" t="s">
        <v>7</v>
      </c>
      <c r="G1434" s="5" t="s">
        <v>44</v>
      </c>
    </row>
    <row r="1435" spans="1:7">
      <c r="A1435" s="16" t="s">
        <v>995</v>
      </c>
      <c r="B1435">
        <v>33</v>
      </c>
      <c r="C1435" s="59" t="s">
        <v>121</v>
      </c>
      <c r="D1435" s="17" t="s">
        <v>387</v>
      </c>
      <c r="E1435" s="60">
        <v>73.433185367999997</v>
      </c>
      <c r="F1435" s="59" t="s">
        <v>7</v>
      </c>
      <c r="G1435" s="5" t="s">
        <v>20</v>
      </c>
    </row>
    <row r="1436" spans="1:7">
      <c r="A1436" s="16" t="s">
        <v>995</v>
      </c>
      <c r="B1436">
        <v>34</v>
      </c>
      <c r="C1436" s="59" t="s">
        <v>124</v>
      </c>
      <c r="D1436" s="17" t="s">
        <v>366</v>
      </c>
      <c r="E1436" s="60">
        <v>72.688632996261475</v>
      </c>
      <c r="F1436" s="59" t="s">
        <v>5</v>
      </c>
      <c r="G1436" s="5" t="s">
        <v>127</v>
      </c>
    </row>
    <row r="1437" spans="1:7">
      <c r="A1437" s="16" t="s">
        <v>995</v>
      </c>
      <c r="B1437">
        <v>35</v>
      </c>
      <c r="C1437" s="59" t="s">
        <v>128</v>
      </c>
      <c r="D1437" s="17" t="s">
        <v>396</v>
      </c>
      <c r="E1437" s="60">
        <v>71.167734403641276</v>
      </c>
      <c r="F1437" s="59" t="s">
        <v>7</v>
      </c>
      <c r="G1437" s="5" t="s">
        <v>111</v>
      </c>
    </row>
    <row r="1438" spans="1:7">
      <c r="A1438" s="16" t="s">
        <v>995</v>
      </c>
      <c r="B1438">
        <v>36</v>
      </c>
      <c r="C1438" s="59" t="s">
        <v>131</v>
      </c>
      <c r="D1438" s="17" t="s">
        <v>370</v>
      </c>
      <c r="E1438" s="60">
        <v>69.762954257376066</v>
      </c>
      <c r="F1438" s="59" t="s">
        <v>5</v>
      </c>
      <c r="G1438" s="5" t="s">
        <v>31</v>
      </c>
    </row>
    <row r="1439" spans="1:7">
      <c r="A1439" s="16" t="s">
        <v>995</v>
      </c>
      <c r="B1439">
        <v>37</v>
      </c>
      <c r="C1439" s="59" t="s">
        <v>134</v>
      </c>
      <c r="D1439" s="17" t="s">
        <v>400</v>
      </c>
      <c r="E1439" s="60">
        <v>67.976318246649456</v>
      </c>
      <c r="F1439" s="59" t="s">
        <v>6</v>
      </c>
      <c r="G1439" s="5" t="s">
        <v>31</v>
      </c>
    </row>
    <row r="1440" spans="1:7">
      <c r="A1440" s="16" t="s">
        <v>995</v>
      </c>
      <c r="B1440">
        <v>38</v>
      </c>
      <c r="C1440" s="59" t="s">
        <v>137</v>
      </c>
      <c r="D1440" s="17" t="s">
        <v>419</v>
      </c>
      <c r="E1440" s="60">
        <v>67.337483943002709</v>
      </c>
      <c r="F1440" s="59" t="s">
        <v>7</v>
      </c>
      <c r="G1440" s="5" t="s">
        <v>111</v>
      </c>
    </row>
    <row r="1441" spans="1:7">
      <c r="A1441" s="16" t="s">
        <v>995</v>
      </c>
      <c r="B1441">
        <v>39</v>
      </c>
      <c r="C1441" s="59" t="s">
        <v>140</v>
      </c>
      <c r="D1441" s="17" t="s">
        <v>380</v>
      </c>
      <c r="E1441" s="60">
        <v>66.109943013972327</v>
      </c>
      <c r="F1441" s="59" t="s">
        <v>6</v>
      </c>
      <c r="G1441" s="5" t="s">
        <v>31</v>
      </c>
    </row>
    <row r="1442" spans="1:7">
      <c r="A1442" s="16" t="s">
        <v>995</v>
      </c>
      <c r="B1442">
        <v>40</v>
      </c>
      <c r="C1442" s="59" t="s">
        <v>143</v>
      </c>
      <c r="D1442" s="17" t="s">
        <v>424</v>
      </c>
      <c r="E1442" s="60">
        <v>63.641989746983207</v>
      </c>
      <c r="F1442" s="59" t="s">
        <v>7</v>
      </c>
      <c r="G1442" s="5" t="s">
        <v>27</v>
      </c>
    </row>
    <row r="1443" spans="1:7">
      <c r="A1443" s="16" t="s">
        <v>995</v>
      </c>
      <c r="B1443">
        <v>41</v>
      </c>
      <c r="C1443" s="59" t="s">
        <v>146</v>
      </c>
      <c r="D1443" s="17" t="s">
        <v>382</v>
      </c>
      <c r="E1443" s="60">
        <v>60.46184043735898</v>
      </c>
      <c r="F1443" s="59" t="s">
        <v>5</v>
      </c>
      <c r="G1443" s="5" t="s">
        <v>27</v>
      </c>
    </row>
    <row r="1444" spans="1:7">
      <c r="A1444" s="16" t="s">
        <v>995</v>
      </c>
      <c r="B1444">
        <v>42</v>
      </c>
      <c r="C1444" s="59" t="s">
        <v>149</v>
      </c>
      <c r="D1444" s="17" t="s">
        <v>415</v>
      </c>
      <c r="E1444" s="60">
        <v>59.416116437680543</v>
      </c>
      <c r="F1444" s="59" t="s">
        <v>7</v>
      </c>
      <c r="G1444" s="5" t="s">
        <v>111</v>
      </c>
    </row>
    <row r="1445" spans="1:7">
      <c r="A1445" s="16" t="s">
        <v>995</v>
      </c>
      <c r="B1445">
        <v>43</v>
      </c>
      <c r="C1445" s="59" t="s">
        <v>152</v>
      </c>
      <c r="D1445" s="17" t="s">
        <v>739</v>
      </c>
      <c r="E1445" s="60">
        <v>57.049426248000003</v>
      </c>
      <c r="F1445" s="59" t="s">
        <v>7</v>
      </c>
      <c r="G1445" s="5" t="s">
        <v>20</v>
      </c>
    </row>
    <row r="1446" spans="1:7">
      <c r="A1446" s="16" t="s">
        <v>995</v>
      </c>
      <c r="B1446">
        <v>44</v>
      </c>
      <c r="C1446" s="59" t="s">
        <v>155</v>
      </c>
      <c r="D1446" s="17" t="s">
        <v>365</v>
      </c>
      <c r="E1446" s="60">
        <v>56.472997254284728</v>
      </c>
      <c r="F1446" s="59" t="s">
        <v>5</v>
      </c>
      <c r="G1446" s="5" t="s">
        <v>127</v>
      </c>
    </row>
    <row r="1447" spans="1:7">
      <c r="A1447" s="16" t="s">
        <v>995</v>
      </c>
      <c r="B1447">
        <v>45</v>
      </c>
      <c r="C1447" s="59" t="s">
        <v>158</v>
      </c>
      <c r="D1447" s="17" t="s">
        <v>377</v>
      </c>
      <c r="E1447" s="60">
        <v>56.414690078736093</v>
      </c>
      <c r="F1447" s="59" t="s">
        <v>7</v>
      </c>
      <c r="G1447" s="5" t="s">
        <v>27</v>
      </c>
    </row>
    <row r="1448" spans="1:7">
      <c r="A1448" s="16" t="s">
        <v>995</v>
      </c>
      <c r="B1448">
        <v>46</v>
      </c>
      <c r="C1448" s="59" t="s">
        <v>161</v>
      </c>
      <c r="D1448" s="17" t="s">
        <v>384</v>
      </c>
      <c r="E1448" s="60">
        <v>53.517603475069393</v>
      </c>
      <c r="F1448" s="59" t="s">
        <v>5</v>
      </c>
      <c r="G1448" s="5" t="s">
        <v>27</v>
      </c>
    </row>
    <row r="1449" spans="1:7">
      <c r="A1449" s="16" t="s">
        <v>995</v>
      </c>
      <c r="B1449">
        <v>47</v>
      </c>
      <c r="C1449" s="59" t="s">
        <v>164</v>
      </c>
      <c r="D1449" s="17" t="s">
        <v>386</v>
      </c>
      <c r="E1449" s="60">
        <v>53.333025594355</v>
      </c>
      <c r="F1449" s="59" t="s">
        <v>6</v>
      </c>
      <c r="G1449" s="5" t="s">
        <v>31</v>
      </c>
    </row>
    <row r="1450" spans="1:7">
      <c r="A1450" s="16" t="s">
        <v>995</v>
      </c>
      <c r="B1450">
        <v>48</v>
      </c>
      <c r="C1450" s="59" t="s">
        <v>167</v>
      </c>
      <c r="D1450" s="17" t="s">
        <v>394</v>
      </c>
      <c r="E1450" s="60">
        <v>52.909561901823302</v>
      </c>
      <c r="F1450" s="59" t="s">
        <v>6</v>
      </c>
      <c r="G1450" s="5" t="s">
        <v>64</v>
      </c>
    </row>
    <row r="1451" spans="1:7">
      <c r="A1451" s="16" t="s">
        <v>995</v>
      </c>
      <c r="B1451">
        <v>49</v>
      </c>
      <c r="C1451" s="59" t="s">
        <v>170</v>
      </c>
      <c r="D1451" s="17" t="s">
        <v>390</v>
      </c>
      <c r="E1451" s="60">
        <v>52.482538583069328</v>
      </c>
      <c r="F1451" s="59" t="s">
        <v>7</v>
      </c>
      <c r="G1451" s="5" t="s">
        <v>48</v>
      </c>
    </row>
    <row r="1452" spans="1:7">
      <c r="A1452" s="16" t="s">
        <v>995</v>
      </c>
      <c r="B1452">
        <v>50</v>
      </c>
      <c r="C1452" s="59" t="s">
        <v>173</v>
      </c>
      <c r="D1452" s="17" t="s">
        <v>438</v>
      </c>
      <c r="E1452" s="60">
        <v>52.278951186358853</v>
      </c>
      <c r="F1452" s="59" t="s">
        <v>5</v>
      </c>
      <c r="G1452" s="5" t="s">
        <v>176</v>
      </c>
    </row>
    <row r="1453" spans="1:7">
      <c r="A1453" s="16" t="s">
        <v>995</v>
      </c>
      <c r="B1453">
        <v>51</v>
      </c>
      <c r="C1453" s="59" t="s">
        <v>177</v>
      </c>
      <c r="D1453" s="17" t="s">
        <v>403</v>
      </c>
      <c r="E1453" s="60">
        <v>51.198356491346047</v>
      </c>
      <c r="F1453" s="59" t="s">
        <v>7</v>
      </c>
      <c r="G1453" s="5" t="s">
        <v>44</v>
      </c>
    </row>
    <row r="1454" spans="1:7">
      <c r="A1454" s="16" t="s">
        <v>995</v>
      </c>
      <c r="B1454">
        <v>52</v>
      </c>
      <c r="C1454" s="59" t="s">
        <v>997</v>
      </c>
      <c r="D1454" s="17" t="s">
        <v>376</v>
      </c>
      <c r="E1454" s="60">
        <v>50.772210961918397</v>
      </c>
      <c r="F1454" s="59" t="s">
        <v>5</v>
      </c>
      <c r="G1454" s="5" t="s">
        <v>64</v>
      </c>
    </row>
    <row r="1455" spans="1:7">
      <c r="A1455" s="16" t="s">
        <v>995</v>
      </c>
      <c r="B1455">
        <v>53</v>
      </c>
      <c r="C1455" s="59" t="s">
        <v>182</v>
      </c>
      <c r="D1455" s="17" t="s">
        <v>416</v>
      </c>
      <c r="E1455" s="60">
        <v>50.116328492809423</v>
      </c>
      <c r="F1455" s="59" t="s">
        <v>7</v>
      </c>
      <c r="G1455" s="5" t="s">
        <v>44</v>
      </c>
    </row>
    <row r="1456" spans="1:7">
      <c r="A1456" s="16" t="s">
        <v>995</v>
      </c>
      <c r="B1456">
        <v>54</v>
      </c>
      <c r="C1456" s="59" t="s">
        <v>185</v>
      </c>
      <c r="D1456" s="17" t="s">
        <v>398</v>
      </c>
      <c r="E1456" s="60">
        <v>49.569641470227012</v>
      </c>
      <c r="F1456" s="59" t="s">
        <v>7</v>
      </c>
      <c r="G1456" s="5" t="s">
        <v>27</v>
      </c>
    </row>
    <row r="1457" spans="1:7">
      <c r="A1457" s="16" t="s">
        <v>995</v>
      </c>
      <c r="B1457">
        <v>55</v>
      </c>
      <c r="C1457" s="59" t="s">
        <v>188</v>
      </c>
      <c r="D1457" s="17" t="s">
        <v>450</v>
      </c>
      <c r="E1457" s="60">
        <v>48.535215705528643</v>
      </c>
      <c r="F1457" s="59" t="s">
        <v>7</v>
      </c>
      <c r="G1457" s="5" t="s">
        <v>44</v>
      </c>
    </row>
    <row r="1458" spans="1:7">
      <c r="A1458" s="16" t="s">
        <v>995</v>
      </c>
      <c r="B1458">
        <v>56</v>
      </c>
      <c r="C1458" s="59" t="s">
        <v>191</v>
      </c>
      <c r="D1458" s="17" t="s">
        <v>401</v>
      </c>
      <c r="E1458" s="60">
        <v>48.353775156355198</v>
      </c>
      <c r="F1458" s="59" t="s">
        <v>6</v>
      </c>
      <c r="G1458" s="5" t="s">
        <v>27</v>
      </c>
    </row>
    <row r="1459" spans="1:7">
      <c r="A1459" s="16" t="s">
        <v>995</v>
      </c>
      <c r="B1459">
        <v>57</v>
      </c>
      <c r="C1459" s="59" t="s">
        <v>194</v>
      </c>
      <c r="D1459" s="17" t="s">
        <v>761</v>
      </c>
      <c r="E1459" s="60">
        <v>48.260533903999999</v>
      </c>
      <c r="F1459" s="59" t="s">
        <v>7</v>
      </c>
      <c r="G1459" s="5" t="s">
        <v>20</v>
      </c>
    </row>
    <row r="1460" spans="1:7">
      <c r="A1460" s="16" t="s">
        <v>995</v>
      </c>
      <c r="B1460">
        <v>58</v>
      </c>
      <c r="C1460" s="59" t="s">
        <v>197</v>
      </c>
      <c r="D1460" s="17" t="s">
        <v>402</v>
      </c>
      <c r="E1460" s="60">
        <v>47.768896558853598</v>
      </c>
      <c r="F1460" s="59" t="s">
        <v>7</v>
      </c>
      <c r="G1460" s="5" t="s">
        <v>176</v>
      </c>
    </row>
    <row r="1461" spans="1:7">
      <c r="A1461" s="16" t="s">
        <v>995</v>
      </c>
      <c r="B1461">
        <v>59</v>
      </c>
      <c r="C1461" s="59" t="s">
        <v>200</v>
      </c>
      <c r="D1461" s="17" t="s">
        <v>395</v>
      </c>
      <c r="E1461" s="60">
        <v>46.844479292306318</v>
      </c>
      <c r="F1461" s="59" t="s">
        <v>6</v>
      </c>
      <c r="G1461" s="5" t="s">
        <v>48</v>
      </c>
    </row>
    <row r="1462" spans="1:7">
      <c r="A1462" s="16" t="s">
        <v>995</v>
      </c>
      <c r="B1462">
        <v>60</v>
      </c>
      <c r="C1462" s="59" t="s">
        <v>203</v>
      </c>
      <c r="D1462" s="17" t="s">
        <v>481</v>
      </c>
      <c r="E1462" s="60">
        <v>46.266316175999997</v>
      </c>
      <c r="F1462" s="59" t="s">
        <v>7</v>
      </c>
      <c r="G1462" s="5" t="s">
        <v>111</v>
      </c>
    </row>
    <row r="1463" spans="1:7">
      <c r="A1463" s="16" t="s">
        <v>995</v>
      </c>
      <c r="B1463">
        <v>61</v>
      </c>
      <c r="C1463" s="59" t="s">
        <v>206</v>
      </c>
      <c r="D1463" s="17" t="s">
        <v>483</v>
      </c>
      <c r="E1463" s="60">
        <v>45.644341776881483</v>
      </c>
      <c r="F1463" s="59" t="s">
        <v>7</v>
      </c>
      <c r="G1463" s="5" t="s">
        <v>111</v>
      </c>
    </row>
    <row r="1464" spans="1:7">
      <c r="A1464" s="16" t="s">
        <v>995</v>
      </c>
      <c r="B1464">
        <v>62</v>
      </c>
      <c r="C1464" s="59" t="s">
        <v>209</v>
      </c>
      <c r="D1464" s="17" t="s">
        <v>422</v>
      </c>
      <c r="E1464" s="60">
        <v>45.453850272090833</v>
      </c>
      <c r="F1464" s="59" t="s">
        <v>5</v>
      </c>
      <c r="G1464" s="5" t="s">
        <v>31</v>
      </c>
    </row>
    <row r="1465" spans="1:7">
      <c r="A1465" s="16" t="s">
        <v>995</v>
      </c>
      <c r="B1465">
        <v>63</v>
      </c>
      <c r="C1465" s="59" t="s">
        <v>212</v>
      </c>
      <c r="D1465" s="17" t="s">
        <v>675</v>
      </c>
      <c r="E1465" s="60">
        <v>43.310871261380854</v>
      </c>
      <c r="F1465" s="59" t="s">
        <v>7</v>
      </c>
      <c r="G1465" s="5" t="s">
        <v>44</v>
      </c>
    </row>
    <row r="1466" spans="1:7">
      <c r="A1466" s="16" t="s">
        <v>995</v>
      </c>
      <c r="B1466">
        <v>64</v>
      </c>
      <c r="C1466" s="59" t="s">
        <v>215</v>
      </c>
      <c r="D1466" s="17" t="s">
        <v>433</v>
      </c>
      <c r="E1466" s="60">
        <v>41.883724516615253</v>
      </c>
      <c r="F1466" s="59" t="s">
        <v>5</v>
      </c>
      <c r="G1466" s="5" t="s">
        <v>111</v>
      </c>
    </row>
    <row r="1467" spans="1:7">
      <c r="A1467" s="16" t="s">
        <v>995</v>
      </c>
      <c r="B1467">
        <v>65</v>
      </c>
      <c r="C1467" s="59" t="s">
        <v>218</v>
      </c>
      <c r="D1467" s="17" t="s">
        <v>809</v>
      </c>
      <c r="E1467" s="60">
        <v>41.783445621590552</v>
      </c>
      <c r="F1467" s="59" t="s">
        <v>6</v>
      </c>
      <c r="G1467" s="5" t="s">
        <v>221</v>
      </c>
    </row>
    <row r="1468" spans="1:7">
      <c r="A1468" s="16" t="s">
        <v>995</v>
      </c>
      <c r="B1468">
        <v>66</v>
      </c>
      <c r="C1468" s="59" t="s">
        <v>222</v>
      </c>
      <c r="D1468" s="17" t="s">
        <v>413</v>
      </c>
      <c r="E1468" s="60">
        <v>40.227714474375773</v>
      </c>
      <c r="F1468" s="59" t="s">
        <v>5</v>
      </c>
      <c r="G1468" s="5" t="s">
        <v>176</v>
      </c>
    </row>
    <row r="1469" spans="1:7">
      <c r="A1469" s="16" t="s">
        <v>995</v>
      </c>
      <c r="B1469">
        <v>67</v>
      </c>
      <c r="C1469" s="59" t="s">
        <v>225</v>
      </c>
      <c r="D1469" s="17" t="s">
        <v>437</v>
      </c>
      <c r="E1469" s="60">
        <v>39.749569111897713</v>
      </c>
      <c r="F1469" s="59" t="s">
        <v>5</v>
      </c>
      <c r="G1469" s="5" t="s">
        <v>44</v>
      </c>
    </row>
    <row r="1470" spans="1:7">
      <c r="A1470" s="16" t="s">
        <v>995</v>
      </c>
      <c r="B1470">
        <v>68</v>
      </c>
      <c r="C1470" s="59" t="s">
        <v>228</v>
      </c>
      <c r="D1470" s="17" t="s">
        <v>440</v>
      </c>
      <c r="E1470" s="60">
        <v>39.451762990984633</v>
      </c>
      <c r="F1470" s="59" t="s">
        <v>6</v>
      </c>
      <c r="G1470" s="5" t="s">
        <v>48</v>
      </c>
    </row>
    <row r="1471" spans="1:7">
      <c r="A1471" s="16" t="s">
        <v>995</v>
      </c>
      <c r="B1471">
        <v>69</v>
      </c>
      <c r="C1471" s="59" t="s">
        <v>231</v>
      </c>
      <c r="D1471" s="17" t="s">
        <v>418</v>
      </c>
      <c r="E1471" s="60">
        <v>38.61511494546842</v>
      </c>
      <c r="F1471" s="59" t="s">
        <v>6</v>
      </c>
      <c r="G1471" s="5" t="s">
        <v>234</v>
      </c>
    </row>
    <row r="1472" spans="1:7">
      <c r="A1472" s="16" t="s">
        <v>995</v>
      </c>
      <c r="B1472">
        <v>70</v>
      </c>
      <c r="C1472" s="59" t="s">
        <v>235</v>
      </c>
      <c r="D1472" s="17" t="s">
        <v>490</v>
      </c>
      <c r="E1472" s="60">
        <v>38.197861654462749</v>
      </c>
      <c r="F1472" s="59" t="s">
        <v>7</v>
      </c>
      <c r="G1472" s="5" t="s">
        <v>44</v>
      </c>
    </row>
    <row r="1473" spans="1:7">
      <c r="A1473" s="16" t="s">
        <v>995</v>
      </c>
      <c r="B1473">
        <v>71</v>
      </c>
      <c r="C1473" s="59" t="s">
        <v>238</v>
      </c>
      <c r="D1473" s="17" t="s">
        <v>710</v>
      </c>
      <c r="E1473" s="60">
        <v>37.963783325490233</v>
      </c>
      <c r="F1473" s="59" t="s">
        <v>7</v>
      </c>
      <c r="G1473" s="5" t="s">
        <v>44</v>
      </c>
    </row>
    <row r="1474" spans="1:7" s="64" customFormat="1">
      <c r="A1474" s="16" t="s">
        <v>995</v>
      </c>
      <c r="B1474">
        <v>72</v>
      </c>
      <c r="C1474" s="59" t="s">
        <v>241</v>
      </c>
      <c r="D1474" s="17" t="s">
        <v>468</v>
      </c>
      <c r="E1474" s="60">
        <v>37.487355035</v>
      </c>
      <c r="F1474" s="59" t="s">
        <v>7</v>
      </c>
      <c r="G1474" s="5" t="s">
        <v>44</v>
      </c>
    </row>
    <row r="1475" spans="1:7">
      <c r="A1475" s="16" t="s">
        <v>995</v>
      </c>
      <c r="B1475">
        <v>73</v>
      </c>
      <c r="C1475" s="59" t="s">
        <v>244</v>
      </c>
      <c r="D1475" s="17" t="s">
        <v>475</v>
      </c>
      <c r="E1475" s="60">
        <v>36.919794746865087</v>
      </c>
      <c r="F1475" s="59" t="s">
        <v>6</v>
      </c>
      <c r="G1475" s="5" t="s">
        <v>44</v>
      </c>
    </row>
    <row r="1476" spans="1:7">
      <c r="A1476" s="16" t="s">
        <v>995</v>
      </c>
      <c r="B1476">
        <v>74</v>
      </c>
      <c r="C1476" s="59" t="s">
        <v>247</v>
      </c>
      <c r="D1476" s="17" t="s">
        <v>797</v>
      </c>
      <c r="E1476" s="60">
        <v>36.3592538317302</v>
      </c>
      <c r="F1476" s="59" t="s">
        <v>7</v>
      </c>
      <c r="G1476" s="5" t="s">
        <v>44</v>
      </c>
    </row>
    <row r="1477" spans="1:7">
      <c r="A1477" s="16" t="s">
        <v>995</v>
      </c>
      <c r="B1477">
        <v>75</v>
      </c>
      <c r="C1477" s="59" t="s">
        <v>250</v>
      </c>
      <c r="D1477" s="17" t="s">
        <v>420</v>
      </c>
      <c r="E1477" s="60">
        <v>36.257040240702942</v>
      </c>
      <c r="F1477" s="59" t="s">
        <v>6</v>
      </c>
      <c r="G1477" s="5" t="s">
        <v>31</v>
      </c>
    </row>
    <row r="1478" spans="1:7">
      <c r="A1478" s="16" t="s">
        <v>995</v>
      </c>
      <c r="B1478">
        <v>76</v>
      </c>
      <c r="C1478" s="59" t="s">
        <v>253</v>
      </c>
      <c r="D1478" s="17" t="s">
        <v>454</v>
      </c>
      <c r="E1478" s="60">
        <v>35.509870247575122</v>
      </c>
      <c r="F1478" s="59" t="s">
        <v>5</v>
      </c>
      <c r="G1478" s="5" t="s">
        <v>48</v>
      </c>
    </row>
    <row r="1479" spans="1:7">
      <c r="A1479" s="16" t="s">
        <v>995</v>
      </c>
      <c r="B1479">
        <v>77</v>
      </c>
      <c r="C1479" s="59" t="s">
        <v>256</v>
      </c>
      <c r="D1479" s="17" t="s">
        <v>414</v>
      </c>
      <c r="E1479" s="60">
        <v>35.136989495076207</v>
      </c>
      <c r="F1479" s="59" t="s">
        <v>7</v>
      </c>
      <c r="G1479" s="5" t="s">
        <v>44</v>
      </c>
    </row>
    <row r="1480" spans="1:7">
      <c r="A1480" s="16" t="s">
        <v>995</v>
      </c>
      <c r="B1480">
        <v>78</v>
      </c>
      <c r="C1480" s="59" t="s">
        <v>259</v>
      </c>
      <c r="D1480" s="17" t="s">
        <v>741</v>
      </c>
      <c r="E1480" s="60">
        <v>34.829859132712542</v>
      </c>
      <c r="F1480" s="59" t="s">
        <v>7</v>
      </c>
      <c r="G1480" s="5" t="s">
        <v>262</v>
      </c>
    </row>
    <row r="1481" spans="1:7">
      <c r="A1481" s="16" t="s">
        <v>995</v>
      </c>
      <c r="B1481">
        <v>79</v>
      </c>
      <c r="C1481" s="59" t="s">
        <v>263</v>
      </c>
      <c r="D1481" s="17" t="s">
        <v>409</v>
      </c>
      <c r="E1481" s="60">
        <v>34.691540953523727</v>
      </c>
      <c r="F1481" s="59" t="s">
        <v>6</v>
      </c>
      <c r="G1481" s="5" t="s">
        <v>27</v>
      </c>
    </row>
    <row r="1482" spans="1:7">
      <c r="A1482" s="16" t="s">
        <v>995</v>
      </c>
      <c r="B1482">
        <v>80</v>
      </c>
      <c r="C1482" s="59" t="s">
        <v>267</v>
      </c>
      <c r="D1482" s="17" t="s">
        <v>723</v>
      </c>
      <c r="E1482" s="60">
        <v>34.664930492914692</v>
      </c>
      <c r="F1482" s="59" t="s">
        <v>7</v>
      </c>
      <c r="G1482" s="5" t="s">
        <v>44</v>
      </c>
    </row>
    <row r="1483" spans="1:7">
      <c r="A1483" s="16" t="s">
        <v>995</v>
      </c>
      <c r="B1483">
        <v>81</v>
      </c>
      <c r="C1483" s="59" t="s">
        <v>270</v>
      </c>
      <c r="D1483" s="17" t="s">
        <v>457</v>
      </c>
      <c r="E1483" s="60">
        <v>33.978899633142561</v>
      </c>
      <c r="F1483" s="59" t="s">
        <v>7</v>
      </c>
      <c r="G1483" s="5" t="s">
        <v>221</v>
      </c>
    </row>
    <row r="1484" spans="1:7">
      <c r="A1484" s="16" t="s">
        <v>995</v>
      </c>
      <c r="B1484">
        <v>82</v>
      </c>
      <c r="C1484" s="59" t="s">
        <v>273</v>
      </c>
      <c r="D1484" s="17" t="s">
        <v>441</v>
      </c>
      <c r="E1484" s="60">
        <v>33.95063914316983</v>
      </c>
      <c r="F1484" s="59" t="s">
        <v>5</v>
      </c>
      <c r="G1484" s="5" t="s">
        <v>31</v>
      </c>
    </row>
    <row r="1485" spans="1:7">
      <c r="A1485" s="16" t="s">
        <v>995</v>
      </c>
      <c r="B1485">
        <v>83</v>
      </c>
      <c r="C1485" s="59" t="s">
        <v>276</v>
      </c>
      <c r="D1485" s="17" t="s">
        <v>735</v>
      </c>
      <c r="E1485" s="60">
        <v>33.682707047675898</v>
      </c>
      <c r="F1485" s="59" t="s">
        <v>7</v>
      </c>
      <c r="G1485" s="5" t="s">
        <v>176</v>
      </c>
    </row>
    <row r="1486" spans="1:7">
      <c r="A1486" s="16" t="s">
        <v>995</v>
      </c>
      <c r="B1486">
        <v>84</v>
      </c>
      <c r="C1486" s="59" t="s">
        <v>279</v>
      </c>
      <c r="D1486" s="17" t="s">
        <v>819</v>
      </c>
      <c r="E1486" s="60">
        <v>33.182160138327383</v>
      </c>
      <c r="F1486" s="59" t="s">
        <v>6</v>
      </c>
      <c r="G1486" s="5" t="s">
        <v>44</v>
      </c>
    </row>
    <row r="1487" spans="1:7">
      <c r="A1487" s="16" t="s">
        <v>995</v>
      </c>
      <c r="B1487">
        <v>85</v>
      </c>
      <c r="C1487" s="59" t="s">
        <v>282</v>
      </c>
      <c r="D1487" s="17" t="s">
        <v>455</v>
      </c>
      <c r="E1487" s="60">
        <v>33.144445762795897</v>
      </c>
      <c r="F1487" s="59" t="s">
        <v>5</v>
      </c>
      <c r="G1487" s="5" t="s">
        <v>48</v>
      </c>
    </row>
    <row r="1488" spans="1:7">
      <c r="A1488" s="16" t="s">
        <v>995</v>
      </c>
      <c r="B1488">
        <v>86</v>
      </c>
      <c r="C1488" s="59" t="s">
        <v>285</v>
      </c>
      <c r="D1488" s="17" t="s">
        <v>742</v>
      </c>
      <c r="E1488" s="60">
        <v>33.077356174160251</v>
      </c>
      <c r="F1488" s="59" t="s">
        <v>7</v>
      </c>
      <c r="G1488" s="5" t="s">
        <v>27</v>
      </c>
    </row>
    <row r="1489" spans="1:7">
      <c r="A1489" s="16" t="s">
        <v>995</v>
      </c>
      <c r="B1489">
        <v>87</v>
      </c>
      <c r="C1489" s="59" t="s">
        <v>288</v>
      </c>
      <c r="D1489" s="17" t="s">
        <v>495</v>
      </c>
      <c r="E1489" s="60">
        <v>32.969729317590343</v>
      </c>
      <c r="F1489" s="59" t="s">
        <v>6</v>
      </c>
      <c r="G1489" s="5" t="s">
        <v>48</v>
      </c>
    </row>
    <row r="1490" spans="1:7">
      <c r="A1490" s="16" t="s">
        <v>995</v>
      </c>
      <c r="B1490">
        <v>88</v>
      </c>
      <c r="C1490" s="59" t="s">
        <v>291</v>
      </c>
      <c r="D1490" s="17" t="s">
        <v>714</v>
      </c>
      <c r="E1490" s="60">
        <v>32.952679361999998</v>
      </c>
      <c r="F1490" s="59" t="s">
        <v>7</v>
      </c>
      <c r="G1490" s="5" t="s">
        <v>111</v>
      </c>
    </row>
    <row r="1491" spans="1:7">
      <c r="A1491" s="16" t="s">
        <v>995</v>
      </c>
      <c r="B1491">
        <v>89</v>
      </c>
      <c r="C1491" s="59" t="s">
        <v>294</v>
      </c>
      <c r="D1491" s="17" t="s">
        <v>480</v>
      </c>
      <c r="E1491" s="60">
        <v>32.324894002912743</v>
      </c>
      <c r="F1491" s="59" t="s">
        <v>6</v>
      </c>
      <c r="G1491" s="5" t="s">
        <v>234</v>
      </c>
    </row>
    <row r="1492" spans="1:7">
      <c r="A1492" s="16" t="s">
        <v>995</v>
      </c>
      <c r="B1492">
        <v>90</v>
      </c>
      <c r="C1492" s="59" t="s">
        <v>297</v>
      </c>
      <c r="D1492" s="17" t="s">
        <v>426</v>
      </c>
      <c r="E1492" s="60">
        <v>32.197620425679069</v>
      </c>
      <c r="F1492" s="59" t="s">
        <v>7</v>
      </c>
      <c r="G1492" s="5" t="s">
        <v>44</v>
      </c>
    </row>
    <row r="1493" spans="1:7">
      <c r="A1493" s="16" t="s">
        <v>995</v>
      </c>
      <c r="B1493">
        <v>91</v>
      </c>
      <c r="C1493" s="59" t="s">
        <v>300</v>
      </c>
      <c r="D1493" s="17" t="s">
        <v>452</v>
      </c>
      <c r="E1493" s="60">
        <v>31.357523372872301</v>
      </c>
      <c r="F1493" s="59" t="s">
        <v>5</v>
      </c>
      <c r="G1493" s="5" t="s">
        <v>303</v>
      </c>
    </row>
    <row r="1494" spans="1:7">
      <c r="A1494" s="16" t="s">
        <v>995</v>
      </c>
      <c r="B1494">
        <v>92</v>
      </c>
      <c r="C1494" s="59" t="s">
        <v>304</v>
      </c>
      <c r="D1494" s="17" t="s">
        <v>404</v>
      </c>
      <c r="E1494" s="60">
        <v>30.984062308999999</v>
      </c>
      <c r="F1494" s="59" t="s">
        <v>7</v>
      </c>
      <c r="G1494" s="5" t="s">
        <v>44</v>
      </c>
    </row>
    <row r="1495" spans="1:7">
      <c r="A1495" s="16" t="s">
        <v>995</v>
      </c>
      <c r="B1495">
        <v>93</v>
      </c>
      <c r="C1495" s="59" t="s">
        <v>307</v>
      </c>
      <c r="D1495" s="17" t="s">
        <v>732</v>
      </c>
      <c r="E1495" s="60">
        <v>30.92352011512676</v>
      </c>
      <c r="F1495" s="59" t="s">
        <v>7</v>
      </c>
      <c r="G1495" s="5" t="s">
        <v>44</v>
      </c>
    </row>
    <row r="1496" spans="1:7">
      <c r="A1496" s="16" t="s">
        <v>995</v>
      </c>
      <c r="B1496">
        <v>94</v>
      </c>
      <c r="C1496" s="59" t="s">
        <v>310</v>
      </c>
      <c r="D1496" s="17" t="s">
        <v>485</v>
      </c>
      <c r="E1496" s="60">
        <v>30.45317718502292</v>
      </c>
      <c r="F1496" s="59" t="s">
        <v>7</v>
      </c>
      <c r="G1496" s="5" t="s">
        <v>27</v>
      </c>
    </row>
    <row r="1497" spans="1:7">
      <c r="A1497" s="16" t="s">
        <v>995</v>
      </c>
      <c r="B1497">
        <v>95</v>
      </c>
      <c r="C1497" s="59" t="s">
        <v>313</v>
      </c>
      <c r="D1497" s="17" t="s">
        <v>464</v>
      </c>
      <c r="E1497" s="60">
        <v>30.393430063386159</v>
      </c>
      <c r="F1497" s="59" t="s">
        <v>7</v>
      </c>
      <c r="G1497" s="5" t="s">
        <v>44</v>
      </c>
    </row>
    <row r="1498" spans="1:7">
      <c r="A1498" s="16" t="s">
        <v>995</v>
      </c>
      <c r="B1498">
        <v>96</v>
      </c>
      <c r="C1498" s="59" t="s">
        <v>316</v>
      </c>
      <c r="D1498" s="17" t="s">
        <v>391</v>
      </c>
      <c r="E1498" s="60">
        <v>30.330801920971979</v>
      </c>
      <c r="F1498" s="59" t="s">
        <v>5</v>
      </c>
      <c r="G1498" s="5" t="s">
        <v>71</v>
      </c>
    </row>
    <row r="1499" spans="1:7">
      <c r="A1499" s="16" t="s">
        <v>995</v>
      </c>
      <c r="B1499">
        <v>97</v>
      </c>
      <c r="C1499" s="59" t="s">
        <v>319</v>
      </c>
      <c r="D1499" s="17" t="s">
        <v>432</v>
      </c>
      <c r="E1499" s="60">
        <v>30.20624853935513</v>
      </c>
      <c r="F1499" s="59" t="s">
        <v>5</v>
      </c>
      <c r="G1499" s="5" t="s">
        <v>322</v>
      </c>
    </row>
    <row r="1500" spans="1:7">
      <c r="A1500" s="16" t="s">
        <v>995</v>
      </c>
      <c r="B1500">
        <v>98</v>
      </c>
      <c r="C1500" s="59" t="s">
        <v>323</v>
      </c>
      <c r="D1500" s="17" t="s">
        <v>406</v>
      </c>
      <c r="E1500" s="60">
        <v>30.1633546133016</v>
      </c>
      <c r="F1500" s="59" t="s">
        <v>7</v>
      </c>
      <c r="G1500" s="5" t="s">
        <v>44</v>
      </c>
    </row>
    <row r="1501" spans="1:7">
      <c r="A1501" s="16" t="s">
        <v>995</v>
      </c>
      <c r="B1501">
        <v>99</v>
      </c>
      <c r="C1501" s="59" t="s">
        <v>326</v>
      </c>
      <c r="D1501" s="17" t="s">
        <v>796</v>
      </c>
      <c r="E1501" s="60">
        <v>29.912191554780989</v>
      </c>
      <c r="F1501" s="59" t="s">
        <v>7</v>
      </c>
      <c r="G1501" s="5" t="s">
        <v>111</v>
      </c>
    </row>
    <row r="1502" spans="1:7">
      <c r="A1502" s="16" t="s">
        <v>995</v>
      </c>
      <c r="B1502">
        <v>100</v>
      </c>
      <c r="C1502" s="59" t="s">
        <v>329</v>
      </c>
      <c r="D1502" s="17" t="s">
        <v>697</v>
      </c>
      <c r="E1502" s="60">
        <v>29.664405988008632</v>
      </c>
      <c r="F1502" s="59" t="s">
        <v>7</v>
      </c>
      <c r="G1502" s="5" t="s">
        <v>44</v>
      </c>
    </row>
    <row r="1503" spans="1:7">
      <c r="A1503" s="138" t="s">
        <v>996</v>
      </c>
      <c r="B1503">
        <v>1</v>
      </c>
      <c r="C1503" t="s">
        <v>998</v>
      </c>
      <c r="D1503" s="141" t="s">
        <v>336</v>
      </c>
      <c r="E1503" s="65">
        <v>434.59804475807653</v>
      </c>
      <c r="F1503" t="s">
        <v>7</v>
      </c>
      <c r="G1503" t="s">
        <v>20</v>
      </c>
    </row>
    <row r="1504" spans="1:7">
      <c r="A1504" s="138" t="s">
        <v>996</v>
      </c>
      <c r="B1504">
        <v>2</v>
      </c>
      <c r="C1504" s="51" t="s">
        <v>24</v>
      </c>
      <c r="D1504" s="142" t="s">
        <v>338</v>
      </c>
      <c r="E1504" s="65">
        <v>382.77028652740114</v>
      </c>
      <c r="F1504" t="s">
        <v>5</v>
      </c>
      <c r="G1504" t="s">
        <v>339</v>
      </c>
    </row>
    <row r="1505" spans="1:7">
      <c r="A1505" s="138" t="s">
        <v>996</v>
      </c>
      <c r="B1505">
        <v>3</v>
      </c>
      <c r="C1505" s="51" t="s">
        <v>340</v>
      </c>
      <c r="D1505" s="142" t="s">
        <v>341</v>
      </c>
      <c r="E1505" s="65">
        <v>309.27777275542581</v>
      </c>
      <c r="F1505" t="s">
        <v>7</v>
      </c>
      <c r="G1505" t="s">
        <v>20</v>
      </c>
    </row>
    <row r="1506" spans="1:7">
      <c r="A1506" s="138" t="s">
        <v>996</v>
      </c>
      <c r="B1506">
        <v>4</v>
      </c>
      <c r="C1506" s="51" t="s">
        <v>342</v>
      </c>
      <c r="D1506" s="142" t="s">
        <v>343</v>
      </c>
      <c r="E1506" s="65">
        <v>243.19502586155866</v>
      </c>
      <c r="F1506" t="s">
        <v>5</v>
      </c>
      <c r="G1506" t="s">
        <v>31</v>
      </c>
    </row>
    <row r="1507" spans="1:7">
      <c r="A1507" s="138" t="s">
        <v>996</v>
      </c>
      <c r="B1507">
        <v>5</v>
      </c>
      <c r="C1507" s="51" t="s">
        <v>41</v>
      </c>
      <c r="D1507" s="142" t="s">
        <v>344</v>
      </c>
      <c r="E1507" s="65">
        <v>194.18963205858688</v>
      </c>
      <c r="F1507" t="s">
        <v>7</v>
      </c>
      <c r="G1507" t="s">
        <v>44</v>
      </c>
    </row>
    <row r="1508" spans="1:7">
      <c r="A1508" s="138" t="s">
        <v>996</v>
      </c>
      <c r="B1508">
        <v>6</v>
      </c>
      <c r="C1508" s="51" t="s">
        <v>345</v>
      </c>
      <c r="D1508" s="142" t="s">
        <v>346</v>
      </c>
      <c r="E1508" s="65">
        <v>170.13283556161042</v>
      </c>
      <c r="F1508" t="s">
        <v>5</v>
      </c>
      <c r="G1508" t="s">
        <v>31</v>
      </c>
    </row>
    <row r="1509" spans="1:7">
      <c r="A1509" s="138" t="s">
        <v>996</v>
      </c>
      <c r="B1509">
        <v>7</v>
      </c>
      <c r="C1509" s="51" t="s">
        <v>35</v>
      </c>
      <c r="D1509" s="142" t="s">
        <v>347</v>
      </c>
      <c r="E1509" s="65">
        <v>160.44620546864599</v>
      </c>
      <c r="F1509" t="s">
        <v>6</v>
      </c>
      <c r="G1509" t="s">
        <v>31</v>
      </c>
    </row>
    <row r="1510" spans="1:7">
      <c r="A1510" s="138" t="s">
        <v>996</v>
      </c>
      <c r="B1510">
        <v>8</v>
      </c>
      <c r="C1510" s="51" t="s">
        <v>348</v>
      </c>
      <c r="D1510" s="142" t="s">
        <v>349</v>
      </c>
      <c r="E1510" s="65">
        <v>155.27026846404013</v>
      </c>
      <c r="F1510" t="s">
        <v>5</v>
      </c>
      <c r="G1510" t="s">
        <v>31</v>
      </c>
    </row>
    <row r="1511" spans="1:7">
      <c r="A1511" s="138" t="s">
        <v>996</v>
      </c>
      <c r="B1511">
        <v>9</v>
      </c>
      <c r="C1511" s="51" t="s">
        <v>32</v>
      </c>
      <c r="D1511" s="142" t="s">
        <v>350</v>
      </c>
      <c r="E1511" s="65">
        <v>153.06653331719065</v>
      </c>
      <c r="F1511" t="s">
        <v>7</v>
      </c>
      <c r="G1511" t="s">
        <v>20</v>
      </c>
    </row>
    <row r="1512" spans="1:7">
      <c r="A1512" s="138" t="s">
        <v>996</v>
      </c>
      <c r="B1512">
        <v>10</v>
      </c>
      <c r="C1512" s="51" t="s">
        <v>351</v>
      </c>
      <c r="D1512" s="142" t="s">
        <v>352</v>
      </c>
      <c r="E1512" s="65">
        <v>137.94517248329657</v>
      </c>
      <c r="F1512" t="s">
        <v>5</v>
      </c>
      <c r="G1512" t="s">
        <v>64</v>
      </c>
    </row>
    <row r="1513" spans="1:7">
      <c r="A1513" s="138" t="s">
        <v>996</v>
      </c>
      <c r="B1513">
        <v>11</v>
      </c>
      <c r="C1513" s="51" t="s">
        <v>68</v>
      </c>
      <c r="D1513" s="142" t="s">
        <v>354</v>
      </c>
      <c r="E1513" s="65">
        <v>135.90538175022132</v>
      </c>
      <c r="F1513" t="s">
        <v>5</v>
      </c>
      <c r="G1513" t="s">
        <v>71</v>
      </c>
    </row>
    <row r="1514" spans="1:7">
      <c r="A1514" s="138" t="s">
        <v>996</v>
      </c>
      <c r="B1514">
        <v>12</v>
      </c>
      <c r="C1514" s="51" t="s">
        <v>65</v>
      </c>
      <c r="D1514" s="142" t="s">
        <v>356</v>
      </c>
      <c r="E1514" s="65">
        <v>135.74875323074852</v>
      </c>
      <c r="F1514" t="s">
        <v>5</v>
      </c>
      <c r="G1514" t="s">
        <v>31</v>
      </c>
    </row>
    <row r="1515" spans="1:7">
      <c r="A1515" s="138" t="s">
        <v>996</v>
      </c>
      <c r="B1515">
        <v>13</v>
      </c>
      <c r="C1515" s="51" t="s">
        <v>81</v>
      </c>
      <c r="D1515" s="142" t="s">
        <v>357</v>
      </c>
      <c r="E1515" s="65">
        <v>134.04684974134625</v>
      </c>
      <c r="F1515" t="s">
        <v>7</v>
      </c>
      <c r="G1515" t="s">
        <v>44</v>
      </c>
    </row>
    <row r="1516" spans="1:7">
      <c r="A1516" s="138" t="s">
        <v>996</v>
      </c>
      <c r="B1516">
        <v>14</v>
      </c>
      <c r="C1516" s="51" t="s">
        <v>45</v>
      </c>
      <c r="D1516" s="142" t="s">
        <v>358</v>
      </c>
      <c r="E1516" s="65">
        <v>126.00825461600914</v>
      </c>
      <c r="F1516" t="s">
        <v>6</v>
      </c>
      <c r="G1516" t="s">
        <v>48</v>
      </c>
    </row>
    <row r="1517" spans="1:7">
      <c r="A1517" s="138" t="s">
        <v>996</v>
      </c>
      <c r="B1517">
        <v>15</v>
      </c>
      <c r="C1517" s="51" t="s">
        <v>49</v>
      </c>
      <c r="D1517" s="142" t="s">
        <v>360</v>
      </c>
      <c r="E1517" s="65">
        <v>116.78831606664035</v>
      </c>
      <c r="F1517" t="s">
        <v>5</v>
      </c>
      <c r="G1517" t="s">
        <v>339</v>
      </c>
    </row>
    <row r="1518" spans="1:7">
      <c r="A1518" s="138" t="s">
        <v>996</v>
      </c>
      <c r="B1518">
        <v>16</v>
      </c>
      <c r="C1518" s="51" t="s">
        <v>999</v>
      </c>
      <c r="D1518" s="142" t="s">
        <v>362</v>
      </c>
      <c r="E1518" s="65">
        <v>109.40036674263681</v>
      </c>
      <c r="F1518" t="s">
        <v>5</v>
      </c>
      <c r="G1518" t="s">
        <v>48</v>
      </c>
    </row>
    <row r="1519" spans="1:7">
      <c r="A1519" s="138" t="s">
        <v>996</v>
      </c>
      <c r="B1519">
        <v>17</v>
      </c>
      <c r="C1519" s="51" t="s">
        <v>72</v>
      </c>
      <c r="D1519" s="142" t="s">
        <v>364</v>
      </c>
      <c r="E1519" s="65">
        <v>100.63078539758116</v>
      </c>
      <c r="F1519" t="s">
        <v>7</v>
      </c>
      <c r="G1519" t="s">
        <v>20</v>
      </c>
    </row>
    <row r="1520" spans="1:7">
      <c r="A1520" s="138" t="s">
        <v>996</v>
      </c>
      <c r="B1520">
        <v>18</v>
      </c>
      <c r="C1520" s="51" t="s">
        <v>155</v>
      </c>
      <c r="D1520" s="142" t="s">
        <v>365</v>
      </c>
      <c r="E1520" s="65">
        <v>91.520407067716349</v>
      </c>
      <c r="F1520" t="s">
        <v>5</v>
      </c>
      <c r="G1520" t="s">
        <v>127</v>
      </c>
    </row>
    <row r="1521" spans="1:7">
      <c r="A1521" s="138" t="s">
        <v>996</v>
      </c>
      <c r="B1521">
        <v>19</v>
      </c>
      <c r="C1521" s="51" t="s">
        <v>124</v>
      </c>
      <c r="D1521" s="142" t="s">
        <v>366</v>
      </c>
      <c r="E1521" s="65">
        <v>78.343085704562384</v>
      </c>
      <c r="F1521" t="s">
        <v>5</v>
      </c>
      <c r="G1521" t="s">
        <v>127</v>
      </c>
    </row>
    <row r="1522" spans="1:7">
      <c r="A1522" s="138" t="s">
        <v>996</v>
      </c>
      <c r="B1522">
        <v>20</v>
      </c>
      <c r="C1522" s="51" t="s">
        <v>55</v>
      </c>
      <c r="D1522" s="142" t="s">
        <v>367</v>
      </c>
      <c r="E1522" s="65">
        <v>78.139034343999995</v>
      </c>
      <c r="F1522" t="s">
        <v>7</v>
      </c>
      <c r="G1522" t="s">
        <v>20</v>
      </c>
    </row>
    <row r="1523" spans="1:7">
      <c r="A1523" s="138" t="s">
        <v>996</v>
      </c>
      <c r="B1523">
        <v>21</v>
      </c>
      <c r="C1523" s="51" t="s">
        <v>368</v>
      </c>
      <c r="D1523" s="142" t="s">
        <v>646</v>
      </c>
      <c r="E1523" s="65">
        <v>75.23483244842059</v>
      </c>
      <c r="F1523" t="s">
        <v>7</v>
      </c>
      <c r="G1523" t="s">
        <v>44</v>
      </c>
    </row>
    <row r="1524" spans="1:7">
      <c r="A1524" s="138" t="s">
        <v>996</v>
      </c>
      <c r="B1524">
        <v>22</v>
      </c>
      <c r="C1524" s="51" t="s">
        <v>131</v>
      </c>
      <c r="D1524" s="142" t="s">
        <v>370</v>
      </c>
      <c r="E1524" s="65">
        <v>74.021484104996162</v>
      </c>
      <c r="F1524" t="s">
        <v>5</v>
      </c>
      <c r="G1524" t="s">
        <v>31</v>
      </c>
    </row>
    <row r="1525" spans="1:7">
      <c r="A1525" s="138" t="s">
        <v>996</v>
      </c>
      <c r="B1525">
        <v>23</v>
      </c>
      <c r="C1525" s="51" t="s">
        <v>112</v>
      </c>
      <c r="D1525" s="142" t="s">
        <v>371</v>
      </c>
      <c r="E1525" s="65">
        <v>69.577797822910966</v>
      </c>
      <c r="F1525" t="s">
        <v>5</v>
      </c>
      <c r="G1525" t="s">
        <v>64</v>
      </c>
    </row>
    <row r="1526" spans="1:7">
      <c r="A1526" s="138" t="s">
        <v>996</v>
      </c>
      <c r="B1526">
        <v>24</v>
      </c>
      <c r="C1526" s="51" t="s">
        <v>87</v>
      </c>
      <c r="D1526" s="142" t="s">
        <v>373</v>
      </c>
      <c r="E1526" s="65">
        <v>67.763824010477691</v>
      </c>
      <c r="F1526" t="s">
        <v>5</v>
      </c>
      <c r="G1526" t="s">
        <v>339</v>
      </c>
    </row>
    <row r="1527" spans="1:7">
      <c r="A1527" s="138" t="s">
        <v>996</v>
      </c>
      <c r="B1527">
        <v>25</v>
      </c>
      <c r="C1527" s="51" t="s">
        <v>1000</v>
      </c>
      <c r="D1527" s="142" t="s">
        <v>376</v>
      </c>
      <c r="E1527" s="65">
        <v>66.723343919303218</v>
      </c>
      <c r="F1527" t="s">
        <v>5</v>
      </c>
      <c r="G1527" t="s">
        <v>64</v>
      </c>
    </row>
    <row r="1528" spans="1:7">
      <c r="A1528" s="138" t="s">
        <v>996</v>
      </c>
      <c r="B1528">
        <v>26</v>
      </c>
      <c r="C1528" s="51" t="s">
        <v>158</v>
      </c>
      <c r="D1528" s="142" t="s">
        <v>377</v>
      </c>
      <c r="E1528" s="65">
        <v>64.568966740158274</v>
      </c>
      <c r="F1528" t="s">
        <v>7</v>
      </c>
      <c r="G1528" t="s">
        <v>339</v>
      </c>
    </row>
    <row r="1529" spans="1:7">
      <c r="A1529" s="138" t="s">
        <v>996</v>
      </c>
      <c r="B1529">
        <v>27</v>
      </c>
      <c r="C1529" s="51" t="s">
        <v>105</v>
      </c>
      <c r="D1529" s="142" t="s">
        <v>378</v>
      </c>
      <c r="E1529" s="65">
        <v>62.960344682479061</v>
      </c>
      <c r="F1529" t="s">
        <v>7</v>
      </c>
      <c r="G1529" t="s">
        <v>44</v>
      </c>
    </row>
    <row r="1530" spans="1:7">
      <c r="A1530" s="138" t="s">
        <v>996</v>
      </c>
      <c r="B1530">
        <v>28</v>
      </c>
      <c r="C1530" s="51" t="s">
        <v>96</v>
      </c>
      <c r="D1530" s="142" t="s">
        <v>379</v>
      </c>
      <c r="E1530" s="65">
        <v>62.388357271704862</v>
      </c>
      <c r="F1530" t="s">
        <v>7</v>
      </c>
      <c r="G1530" t="s">
        <v>339</v>
      </c>
    </row>
    <row r="1531" spans="1:7">
      <c r="A1531" s="138" t="s">
        <v>996</v>
      </c>
      <c r="B1531">
        <v>29</v>
      </c>
      <c r="C1531" s="51" t="s">
        <v>140</v>
      </c>
      <c r="D1531" s="142" t="s">
        <v>380</v>
      </c>
      <c r="E1531" s="65">
        <v>61.597713294856504</v>
      </c>
      <c r="F1531" t="s">
        <v>6</v>
      </c>
      <c r="G1531" t="s">
        <v>31</v>
      </c>
    </row>
    <row r="1532" spans="1:7">
      <c r="A1532" s="138" t="s">
        <v>996</v>
      </c>
      <c r="B1532">
        <v>30</v>
      </c>
      <c r="C1532" s="51" t="s">
        <v>99</v>
      </c>
      <c r="D1532" s="142" t="s">
        <v>381</v>
      </c>
      <c r="E1532" s="65">
        <v>61.318675675999998</v>
      </c>
      <c r="F1532" t="s">
        <v>7</v>
      </c>
      <c r="G1532" t="s">
        <v>20</v>
      </c>
    </row>
    <row r="1533" spans="1:7">
      <c r="A1533" s="138" t="s">
        <v>996</v>
      </c>
      <c r="B1533">
        <v>31</v>
      </c>
      <c r="C1533" s="51" t="s">
        <v>146</v>
      </c>
      <c r="D1533" s="142" t="s">
        <v>382</v>
      </c>
      <c r="E1533" s="65">
        <v>59.04577993646631</v>
      </c>
      <c r="F1533" t="s">
        <v>5</v>
      </c>
      <c r="G1533" t="s">
        <v>339</v>
      </c>
    </row>
    <row r="1534" spans="1:7">
      <c r="A1534" s="138" t="s">
        <v>996</v>
      </c>
      <c r="B1534">
        <v>32</v>
      </c>
      <c r="C1534" s="51" t="s">
        <v>90</v>
      </c>
      <c r="D1534" s="142" t="s">
        <v>383</v>
      </c>
      <c r="E1534" s="65">
        <v>56.580839258694162</v>
      </c>
      <c r="F1534" t="s">
        <v>7</v>
      </c>
      <c r="G1534" t="s">
        <v>44</v>
      </c>
    </row>
    <row r="1535" spans="1:7">
      <c r="A1535" s="138" t="s">
        <v>996</v>
      </c>
      <c r="B1535">
        <v>33</v>
      </c>
      <c r="C1535" s="51" t="s">
        <v>161</v>
      </c>
      <c r="D1535" s="142" t="s">
        <v>384</v>
      </c>
      <c r="E1535" s="65">
        <v>54.059060827404117</v>
      </c>
      <c r="F1535" t="s">
        <v>5</v>
      </c>
      <c r="G1535" t="s">
        <v>339</v>
      </c>
    </row>
    <row r="1536" spans="1:7">
      <c r="A1536" s="138" t="s">
        <v>996</v>
      </c>
      <c r="B1536">
        <v>34</v>
      </c>
      <c r="C1536" s="51" t="s">
        <v>385</v>
      </c>
      <c r="D1536" s="142" t="s">
        <v>386</v>
      </c>
      <c r="E1536" s="65">
        <v>53.313185173489366</v>
      </c>
      <c r="F1536" t="s">
        <v>6</v>
      </c>
      <c r="G1536" t="s">
        <v>31</v>
      </c>
    </row>
    <row r="1537" spans="1:7">
      <c r="A1537" s="138" t="s">
        <v>996</v>
      </c>
      <c r="B1537">
        <v>35</v>
      </c>
      <c r="C1537" s="51" t="s">
        <v>121</v>
      </c>
      <c r="D1537" s="142" t="s">
        <v>387</v>
      </c>
      <c r="E1537" s="65">
        <v>52.315421720213592</v>
      </c>
      <c r="F1537" t="s">
        <v>7</v>
      </c>
      <c r="G1537" t="s">
        <v>20</v>
      </c>
    </row>
    <row r="1538" spans="1:7">
      <c r="A1538" s="138" t="s">
        <v>996</v>
      </c>
      <c r="B1538">
        <v>36</v>
      </c>
      <c r="C1538" s="51" t="s">
        <v>84</v>
      </c>
      <c r="D1538" s="142" t="s">
        <v>389</v>
      </c>
      <c r="E1538" s="65">
        <v>50.880912421819588</v>
      </c>
      <c r="F1538" t="s">
        <v>6</v>
      </c>
      <c r="G1538" t="s">
        <v>44</v>
      </c>
    </row>
    <row r="1539" spans="1:7">
      <c r="A1539" s="138" t="s">
        <v>996</v>
      </c>
      <c r="B1539">
        <v>37</v>
      </c>
      <c r="C1539" s="51" t="s">
        <v>170</v>
      </c>
      <c r="D1539" s="142" t="s">
        <v>390</v>
      </c>
      <c r="E1539" s="65">
        <v>50.010389578567803</v>
      </c>
      <c r="F1539" t="s">
        <v>7</v>
      </c>
      <c r="G1539" t="s">
        <v>48</v>
      </c>
    </row>
    <row r="1540" spans="1:7">
      <c r="A1540" s="138" t="s">
        <v>996</v>
      </c>
      <c r="B1540">
        <v>38</v>
      </c>
      <c r="C1540" s="51" t="s">
        <v>316</v>
      </c>
      <c r="D1540" s="142" t="s">
        <v>391</v>
      </c>
      <c r="E1540" s="65">
        <v>47.872711915506535</v>
      </c>
      <c r="F1540" t="s">
        <v>5</v>
      </c>
      <c r="G1540" t="s">
        <v>71</v>
      </c>
    </row>
    <row r="1541" spans="1:7">
      <c r="A1541" s="138" t="s">
        <v>996</v>
      </c>
      <c r="B1541">
        <v>39</v>
      </c>
      <c r="C1541" s="51" t="s">
        <v>78</v>
      </c>
      <c r="D1541" s="142" t="s">
        <v>393</v>
      </c>
      <c r="E1541" s="65">
        <v>47.585820406922657</v>
      </c>
      <c r="F1541" t="s">
        <v>7</v>
      </c>
      <c r="G1541" t="s">
        <v>20</v>
      </c>
    </row>
    <row r="1542" spans="1:7">
      <c r="A1542" s="138" t="s">
        <v>996</v>
      </c>
      <c r="B1542">
        <v>40</v>
      </c>
      <c r="C1542" s="51" t="s">
        <v>167</v>
      </c>
      <c r="D1542" s="142" t="s">
        <v>394</v>
      </c>
      <c r="E1542" s="65">
        <v>45.374143286905856</v>
      </c>
      <c r="F1542" t="s">
        <v>6</v>
      </c>
      <c r="G1542" t="s">
        <v>64</v>
      </c>
    </row>
    <row r="1543" spans="1:7">
      <c r="A1543" s="138" t="s">
        <v>996</v>
      </c>
      <c r="B1543">
        <v>41</v>
      </c>
      <c r="C1543" s="51" t="s">
        <v>200</v>
      </c>
      <c r="D1543" s="142" t="s">
        <v>395</v>
      </c>
      <c r="E1543" s="65">
        <v>45.237622420107044</v>
      </c>
      <c r="F1543" t="s">
        <v>6</v>
      </c>
      <c r="G1543" t="s">
        <v>48</v>
      </c>
    </row>
    <row r="1544" spans="1:7">
      <c r="A1544" s="138" t="s">
        <v>996</v>
      </c>
      <c r="B1544">
        <v>42</v>
      </c>
      <c r="C1544" s="51" t="s">
        <v>128</v>
      </c>
      <c r="D1544" s="142" t="s">
        <v>396</v>
      </c>
      <c r="E1544" s="65">
        <v>44.966258141904973</v>
      </c>
      <c r="F1544" t="s">
        <v>7</v>
      </c>
      <c r="G1544" t="s">
        <v>111</v>
      </c>
    </row>
    <row r="1545" spans="1:7">
      <c r="A1545" s="138" t="s">
        <v>996</v>
      </c>
      <c r="B1545">
        <v>43</v>
      </c>
      <c r="C1545" s="51" t="s">
        <v>1001</v>
      </c>
      <c r="D1545" s="142" t="s">
        <v>398</v>
      </c>
      <c r="E1545" s="65">
        <v>43.828807363109036</v>
      </c>
      <c r="F1545" t="s">
        <v>7</v>
      </c>
      <c r="G1545" t="s">
        <v>339</v>
      </c>
    </row>
    <row r="1546" spans="1:7">
      <c r="A1546" s="138" t="s">
        <v>996</v>
      </c>
      <c r="B1546">
        <v>44</v>
      </c>
      <c r="C1546" s="51" t="s">
        <v>93</v>
      </c>
      <c r="D1546" s="142" t="s">
        <v>399</v>
      </c>
      <c r="E1546" s="65">
        <v>43.379124428618397</v>
      </c>
      <c r="F1546" t="s">
        <v>7</v>
      </c>
      <c r="G1546" t="s">
        <v>44</v>
      </c>
    </row>
    <row r="1547" spans="1:7">
      <c r="A1547" s="138" t="s">
        <v>996</v>
      </c>
      <c r="B1547">
        <v>45</v>
      </c>
      <c r="C1547" s="51" t="s">
        <v>134</v>
      </c>
      <c r="D1547" s="142" t="s">
        <v>400</v>
      </c>
      <c r="E1547" s="65">
        <v>43.314458176541407</v>
      </c>
      <c r="F1547" t="s">
        <v>6</v>
      </c>
      <c r="G1547" t="s">
        <v>31</v>
      </c>
    </row>
    <row r="1548" spans="1:7">
      <c r="A1548" s="138" t="s">
        <v>996</v>
      </c>
      <c r="B1548">
        <v>46</v>
      </c>
      <c r="C1548" s="51" t="s">
        <v>191</v>
      </c>
      <c r="D1548" s="142" t="s">
        <v>401</v>
      </c>
      <c r="E1548" s="65">
        <v>41.124780552492773</v>
      </c>
      <c r="F1548" t="s">
        <v>6</v>
      </c>
      <c r="G1548" t="s">
        <v>339</v>
      </c>
    </row>
    <row r="1549" spans="1:7">
      <c r="A1549" s="138" t="s">
        <v>996</v>
      </c>
      <c r="B1549">
        <v>47</v>
      </c>
      <c r="C1549" s="51" t="s">
        <v>197</v>
      </c>
      <c r="D1549" s="142" t="s">
        <v>402</v>
      </c>
      <c r="E1549" s="65">
        <v>40.707042410991747</v>
      </c>
      <c r="F1549" t="s">
        <v>7</v>
      </c>
      <c r="G1549" t="s">
        <v>176</v>
      </c>
    </row>
    <row r="1550" spans="1:7">
      <c r="A1550" s="138" t="s">
        <v>996</v>
      </c>
      <c r="B1550">
        <v>48</v>
      </c>
      <c r="C1550" s="51" t="s">
        <v>177</v>
      </c>
      <c r="D1550" s="142" t="s">
        <v>403</v>
      </c>
      <c r="E1550" s="65">
        <v>40.428145455618456</v>
      </c>
      <c r="F1550" t="s">
        <v>7</v>
      </c>
      <c r="G1550" t="s">
        <v>44</v>
      </c>
    </row>
    <row r="1551" spans="1:7">
      <c r="A1551" s="138" t="s">
        <v>996</v>
      </c>
      <c r="B1551">
        <v>49</v>
      </c>
      <c r="C1551" s="51" t="s">
        <v>304</v>
      </c>
      <c r="D1551" s="142" t="s">
        <v>404</v>
      </c>
      <c r="E1551" s="65">
        <v>40.268467277581657</v>
      </c>
      <c r="F1551" t="s">
        <v>7</v>
      </c>
      <c r="G1551" t="s">
        <v>44</v>
      </c>
    </row>
    <row r="1552" spans="1:7">
      <c r="A1552" s="138" t="s">
        <v>996</v>
      </c>
      <c r="B1552">
        <v>50</v>
      </c>
      <c r="C1552" s="51" t="s">
        <v>323</v>
      </c>
      <c r="D1552" s="142" t="s">
        <v>406</v>
      </c>
      <c r="E1552" s="65">
        <v>40.149994679834315</v>
      </c>
      <c r="F1552" t="s">
        <v>7</v>
      </c>
      <c r="G1552" t="s">
        <v>44</v>
      </c>
    </row>
    <row r="1553" spans="1:7">
      <c r="A1553" s="138" t="s">
        <v>996</v>
      </c>
      <c r="B1553">
        <v>51</v>
      </c>
      <c r="C1553" s="51" t="s">
        <v>407</v>
      </c>
      <c r="D1553" s="142" t="s">
        <v>408</v>
      </c>
      <c r="E1553" s="65">
        <v>39.01274843699899</v>
      </c>
      <c r="F1553" t="s">
        <v>7</v>
      </c>
      <c r="G1553" t="s">
        <v>111</v>
      </c>
    </row>
    <row r="1554" spans="1:7">
      <c r="A1554" s="138" t="s">
        <v>996</v>
      </c>
      <c r="B1554">
        <v>52</v>
      </c>
      <c r="C1554" s="51" t="s">
        <v>263</v>
      </c>
      <c r="D1554" s="142" t="s">
        <v>409</v>
      </c>
      <c r="E1554" s="65">
        <v>37.143531790103403</v>
      </c>
      <c r="F1554" t="s">
        <v>6</v>
      </c>
      <c r="G1554" t="s">
        <v>339</v>
      </c>
    </row>
    <row r="1555" spans="1:7">
      <c r="A1555" s="138" t="s">
        <v>996</v>
      </c>
      <c r="B1555">
        <v>53</v>
      </c>
      <c r="C1555" s="51" t="s">
        <v>115</v>
      </c>
      <c r="D1555" s="142" t="s">
        <v>411</v>
      </c>
      <c r="E1555" s="65">
        <v>37.095286492410821</v>
      </c>
      <c r="F1555" t="s">
        <v>7</v>
      </c>
      <c r="G1555" t="s">
        <v>44</v>
      </c>
    </row>
    <row r="1556" spans="1:7">
      <c r="A1556" s="138" t="s">
        <v>996</v>
      </c>
      <c r="B1556">
        <v>54</v>
      </c>
      <c r="C1556" s="51" t="s">
        <v>222</v>
      </c>
      <c r="D1556" s="142" t="s">
        <v>413</v>
      </c>
      <c r="E1556" s="65">
        <v>36.730719782343478</v>
      </c>
      <c r="F1556" t="s">
        <v>5</v>
      </c>
      <c r="G1556" t="s">
        <v>176</v>
      </c>
    </row>
    <row r="1557" spans="1:7">
      <c r="A1557" s="138" t="s">
        <v>996</v>
      </c>
      <c r="B1557">
        <v>55</v>
      </c>
      <c r="C1557" s="51" t="s">
        <v>256</v>
      </c>
      <c r="D1557" s="142" t="s">
        <v>414</v>
      </c>
      <c r="E1557" s="65">
        <v>36.430526052640339</v>
      </c>
      <c r="F1557" t="s">
        <v>7</v>
      </c>
      <c r="G1557" t="s">
        <v>44</v>
      </c>
    </row>
    <row r="1558" spans="1:7">
      <c r="A1558" s="138" t="s">
        <v>996</v>
      </c>
      <c r="B1558">
        <v>56</v>
      </c>
      <c r="C1558" s="51" t="s">
        <v>149</v>
      </c>
      <c r="D1558" s="142" t="s">
        <v>415</v>
      </c>
      <c r="E1558" s="65">
        <v>36.163582708935543</v>
      </c>
      <c r="F1558" t="s">
        <v>7</v>
      </c>
      <c r="G1558" t="s">
        <v>111</v>
      </c>
    </row>
    <row r="1559" spans="1:7">
      <c r="A1559" s="138" t="s">
        <v>996</v>
      </c>
      <c r="B1559">
        <v>57</v>
      </c>
      <c r="C1559" s="51" t="s">
        <v>182</v>
      </c>
      <c r="D1559" s="142" t="s">
        <v>416</v>
      </c>
      <c r="E1559" s="65">
        <v>35.673258950895494</v>
      </c>
      <c r="F1559" t="s">
        <v>7</v>
      </c>
      <c r="G1559" t="s">
        <v>44</v>
      </c>
    </row>
    <row r="1560" spans="1:7">
      <c r="A1560" s="138" t="s">
        <v>996</v>
      </c>
      <c r="B1560">
        <v>58</v>
      </c>
      <c r="C1560" s="51" t="s">
        <v>417</v>
      </c>
      <c r="D1560" s="142" t="s">
        <v>418</v>
      </c>
      <c r="E1560" s="65">
        <v>35.657259127155598</v>
      </c>
      <c r="F1560" t="s">
        <v>6</v>
      </c>
      <c r="G1560" t="s">
        <v>234</v>
      </c>
    </row>
    <row r="1561" spans="1:7">
      <c r="A1561" s="138" t="s">
        <v>996</v>
      </c>
      <c r="B1561">
        <v>59</v>
      </c>
      <c r="C1561" s="51" t="s">
        <v>137</v>
      </c>
      <c r="D1561" s="142" t="s">
        <v>419</v>
      </c>
      <c r="E1561" s="65">
        <v>35.253031311300177</v>
      </c>
      <c r="F1561" t="s">
        <v>7</v>
      </c>
      <c r="G1561" t="s">
        <v>111</v>
      </c>
    </row>
    <row r="1562" spans="1:7">
      <c r="A1562" s="138" t="s">
        <v>996</v>
      </c>
      <c r="B1562">
        <v>60</v>
      </c>
      <c r="C1562" s="51" t="s">
        <v>250</v>
      </c>
      <c r="D1562" s="142" t="s">
        <v>420</v>
      </c>
      <c r="E1562" s="65">
        <v>35.23476268163423</v>
      </c>
      <c r="F1562" t="s">
        <v>6</v>
      </c>
      <c r="G1562" t="s">
        <v>31</v>
      </c>
    </row>
    <row r="1563" spans="1:7">
      <c r="A1563" s="138" t="s">
        <v>996</v>
      </c>
      <c r="B1563">
        <v>61</v>
      </c>
      <c r="C1563" s="51" t="s">
        <v>421</v>
      </c>
      <c r="D1563" s="142" t="s">
        <v>422</v>
      </c>
      <c r="E1563" s="65">
        <v>35.031573234138925</v>
      </c>
      <c r="F1563" t="s">
        <v>5</v>
      </c>
      <c r="G1563" t="s">
        <v>31</v>
      </c>
    </row>
    <row r="1564" spans="1:7">
      <c r="A1564" s="138" t="s">
        <v>996</v>
      </c>
      <c r="B1564">
        <v>62</v>
      </c>
      <c r="C1564" s="51" t="s">
        <v>218</v>
      </c>
      <c r="D1564" s="142" t="s">
        <v>809</v>
      </c>
      <c r="E1564" s="65">
        <v>34.484924160280904</v>
      </c>
      <c r="F1564" t="s">
        <v>6</v>
      </c>
      <c r="G1564" t="s">
        <v>221</v>
      </c>
    </row>
    <row r="1565" spans="1:7">
      <c r="A1565" s="138" t="s">
        <v>996</v>
      </c>
      <c r="B1565">
        <v>63</v>
      </c>
      <c r="C1565" s="51" t="s">
        <v>143</v>
      </c>
      <c r="D1565" s="142" t="s">
        <v>424</v>
      </c>
      <c r="E1565" s="65">
        <v>33.338002650795886</v>
      </c>
      <c r="F1565" t="s">
        <v>7</v>
      </c>
      <c r="G1565" t="s">
        <v>339</v>
      </c>
    </row>
    <row r="1566" spans="1:7">
      <c r="A1566" s="138" t="s">
        <v>996</v>
      </c>
      <c r="B1566">
        <v>64</v>
      </c>
      <c r="C1566" s="51" t="s">
        <v>425</v>
      </c>
      <c r="D1566" s="142" t="s">
        <v>426</v>
      </c>
      <c r="E1566" s="65">
        <v>33.302119687635958</v>
      </c>
      <c r="F1566" t="s">
        <v>7</v>
      </c>
      <c r="G1566" t="s">
        <v>44</v>
      </c>
    </row>
    <row r="1567" spans="1:7">
      <c r="A1567" s="138" t="s">
        <v>996</v>
      </c>
      <c r="B1567">
        <v>65</v>
      </c>
      <c r="C1567" s="51" t="s">
        <v>1002</v>
      </c>
      <c r="D1567" s="142" t="s">
        <v>659</v>
      </c>
      <c r="E1567" s="65">
        <v>33.261420545120885</v>
      </c>
      <c r="F1567" t="s">
        <v>5</v>
      </c>
      <c r="G1567" t="s">
        <v>221</v>
      </c>
    </row>
    <row r="1568" spans="1:7">
      <c r="A1568" s="138" t="s">
        <v>996</v>
      </c>
      <c r="B1568">
        <v>66</v>
      </c>
      <c r="C1568" s="51" t="s">
        <v>319</v>
      </c>
      <c r="D1568" s="142" t="s">
        <v>432</v>
      </c>
      <c r="E1568" s="65">
        <v>33.245726532479061</v>
      </c>
      <c r="F1568" t="s">
        <v>5</v>
      </c>
      <c r="G1568" t="s">
        <v>322</v>
      </c>
    </row>
    <row r="1569" spans="1:7">
      <c r="A1569" s="138" t="s">
        <v>996</v>
      </c>
      <c r="B1569">
        <v>67</v>
      </c>
      <c r="C1569" s="51" t="s">
        <v>215</v>
      </c>
      <c r="D1569" s="142" t="s">
        <v>433</v>
      </c>
      <c r="E1569" s="65">
        <v>32.068025795407813</v>
      </c>
      <c r="F1569" t="s">
        <v>5</v>
      </c>
      <c r="G1569" t="s">
        <v>111</v>
      </c>
    </row>
    <row r="1570" spans="1:7">
      <c r="A1570" s="138" t="s">
        <v>996</v>
      </c>
      <c r="B1570">
        <v>68</v>
      </c>
      <c r="C1570" s="51" t="s">
        <v>434</v>
      </c>
      <c r="D1570" s="142" t="s">
        <v>658</v>
      </c>
      <c r="E1570" s="65">
        <v>31.141215433787284</v>
      </c>
      <c r="F1570" t="s">
        <v>6</v>
      </c>
      <c r="G1570" t="s">
        <v>221</v>
      </c>
    </row>
    <row r="1571" spans="1:7">
      <c r="A1571" s="138" t="s">
        <v>996</v>
      </c>
      <c r="B1571">
        <v>69</v>
      </c>
      <c r="C1571" s="51" t="s">
        <v>225</v>
      </c>
      <c r="D1571" s="142" t="s">
        <v>437</v>
      </c>
      <c r="E1571" s="65">
        <v>31.004327995746042</v>
      </c>
      <c r="F1571" t="s">
        <v>5</v>
      </c>
      <c r="G1571" t="s">
        <v>44</v>
      </c>
    </row>
    <row r="1572" spans="1:7">
      <c r="A1572" s="138" t="s">
        <v>996</v>
      </c>
      <c r="B1572">
        <v>70</v>
      </c>
      <c r="C1572" s="51" t="s">
        <v>173</v>
      </c>
      <c r="D1572" s="142" t="s">
        <v>438</v>
      </c>
      <c r="E1572" s="65">
        <v>30.910302016420932</v>
      </c>
      <c r="F1572" t="s">
        <v>5</v>
      </c>
      <c r="G1572" t="s">
        <v>176</v>
      </c>
    </row>
    <row r="1573" spans="1:7">
      <c r="A1573" s="138" t="s">
        <v>996</v>
      </c>
      <c r="B1573">
        <v>71</v>
      </c>
      <c r="C1573" s="51" t="s">
        <v>439</v>
      </c>
      <c r="D1573" s="142" t="s">
        <v>440</v>
      </c>
      <c r="E1573" s="65">
        <v>30.785826469449479</v>
      </c>
      <c r="F1573" t="s">
        <v>6</v>
      </c>
      <c r="G1573" t="s">
        <v>48</v>
      </c>
    </row>
    <row r="1574" spans="1:7">
      <c r="A1574" s="138" t="s">
        <v>996</v>
      </c>
      <c r="B1574">
        <v>72</v>
      </c>
      <c r="C1574" s="51" t="s">
        <v>273</v>
      </c>
      <c r="D1574" s="142" t="s">
        <v>441</v>
      </c>
      <c r="E1574" s="65">
        <v>30.76145645638401</v>
      </c>
      <c r="F1574" t="s">
        <v>5</v>
      </c>
      <c r="G1574" t="s">
        <v>31</v>
      </c>
    </row>
    <row r="1575" spans="1:7">
      <c r="A1575" s="138" t="s">
        <v>996</v>
      </c>
      <c r="B1575">
        <v>73</v>
      </c>
      <c r="C1575" s="51" t="s">
        <v>442</v>
      </c>
      <c r="D1575" s="142" t="s">
        <v>443</v>
      </c>
      <c r="E1575" s="65">
        <v>30.595717734004825</v>
      </c>
      <c r="F1575" t="s">
        <v>5</v>
      </c>
      <c r="G1575" t="s">
        <v>127</v>
      </c>
    </row>
    <row r="1576" spans="1:7">
      <c r="A1576" s="138" t="s">
        <v>996</v>
      </c>
      <c r="B1576">
        <v>74</v>
      </c>
      <c r="C1576" s="51" t="s">
        <v>1003</v>
      </c>
      <c r="D1576" s="142" t="s">
        <v>674</v>
      </c>
      <c r="E1576" s="65">
        <v>29.95955125555809</v>
      </c>
      <c r="F1576" t="s">
        <v>7</v>
      </c>
      <c r="G1576" t="s">
        <v>44</v>
      </c>
    </row>
    <row r="1577" spans="1:7">
      <c r="A1577" s="138" t="s">
        <v>996</v>
      </c>
      <c r="B1577">
        <v>75</v>
      </c>
      <c r="C1577" s="51" t="s">
        <v>449</v>
      </c>
      <c r="D1577" s="142" t="s">
        <v>450</v>
      </c>
      <c r="E1577" s="65">
        <v>29.715990110677353</v>
      </c>
      <c r="F1577" t="s">
        <v>7</v>
      </c>
      <c r="G1577" t="s">
        <v>44</v>
      </c>
    </row>
    <row r="1578" spans="1:7">
      <c r="A1578" s="138" t="s">
        <v>996</v>
      </c>
      <c r="B1578">
        <v>76</v>
      </c>
      <c r="C1578" s="51" t="s">
        <v>451</v>
      </c>
      <c r="D1578" s="142" t="s">
        <v>452</v>
      </c>
      <c r="E1578" s="65">
        <v>29.473229243949685</v>
      </c>
      <c r="F1578" t="s">
        <v>5</v>
      </c>
      <c r="G1578" t="s">
        <v>303</v>
      </c>
    </row>
    <row r="1579" spans="1:7">
      <c r="A1579" s="138" t="s">
        <v>996</v>
      </c>
      <c r="B1579">
        <v>77</v>
      </c>
      <c r="C1579" s="51" t="s">
        <v>453</v>
      </c>
      <c r="D1579" s="142" t="s">
        <v>454</v>
      </c>
      <c r="E1579" s="65">
        <v>29.436142312574354</v>
      </c>
      <c r="F1579" t="s">
        <v>5</v>
      </c>
      <c r="G1579" t="s">
        <v>48</v>
      </c>
    </row>
    <row r="1580" spans="1:7">
      <c r="A1580" s="138" t="s">
        <v>996</v>
      </c>
      <c r="B1580">
        <v>78</v>
      </c>
      <c r="C1580" s="51" t="s">
        <v>282</v>
      </c>
      <c r="D1580" s="142" t="s">
        <v>455</v>
      </c>
      <c r="E1580" s="65">
        <v>29.321902364741547</v>
      </c>
      <c r="F1580" t="s">
        <v>5</v>
      </c>
      <c r="G1580" t="s">
        <v>48</v>
      </c>
    </row>
    <row r="1581" spans="1:7">
      <c r="A1581" s="138" t="s">
        <v>996</v>
      </c>
      <c r="B1581">
        <v>79</v>
      </c>
      <c r="C1581" s="51" t="s">
        <v>456</v>
      </c>
      <c r="D1581" s="142" t="s">
        <v>457</v>
      </c>
      <c r="E1581" s="65">
        <v>28.698862880605855</v>
      </c>
      <c r="F1581" t="s">
        <v>7</v>
      </c>
      <c r="G1581" t="s">
        <v>221</v>
      </c>
    </row>
    <row r="1582" spans="1:7">
      <c r="A1582" s="138" t="s">
        <v>996</v>
      </c>
      <c r="B1582">
        <v>80</v>
      </c>
      <c r="C1582" s="51" t="s">
        <v>458</v>
      </c>
      <c r="D1582" s="142" t="s">
        <v>459</v>
      </c>
      <c r="E1582" s="65">
        <v>28.357242532721934</v>
      </c>
      <c r="F1582" t="s">
        <v>7</v>
      </c>
      <c r="G1582" t="s">
        <v>44</v>
      </c>
    </row>
    <row r="1583" spans="1:7">
      <c r="A1583" s="138" t="s">
        <v>996</v>
      </c>
      <c r="B1583">
        <v>81</v>
      </c>
      <c r="C1583" s="51" t="s">
        <v>461</v>
      </c>
      <c r="D1583" s="142" t="s">
        <v>462</v>
      </c>
      <c r="E1583" s="65">
        <v>27.602893998003395</v>
      </c>
      <c r="F1583" t="s">
        <v>7</v>
      </c>
      <c r="G1583" t="s">
        <v>44</v>
      </c>
    </row>
    <row r="1584" spans="1:7">
      <c r="A1584" s="138" t="s">
        <v>996</v>
      </c>
      <c r="B1584">
        <v>82</v>
      </c>
      <c r="C1584" s="51" t="s">
        <v>313</v>
      </c>
      <c r="D1584" s="142" t="s">
        <v>464</v>
      </c>
      <c r="E1584" s="65">
        <v>27.584690978409867</v>
      </c>
      <c r="F1584" t="s">
        <v>7</v>
      </c>
      <c r="G1584" t="s">
        <v>44</v>
      </c>
    </row>
    <row r="1585" spans="1:7">
      <c r="A1585" s="138" t="s">
        <v>996</v>
      </c>
      <c r="B1585">
        <v>83</v>
      </c>
      <c r="C1585" s="51" t="s">
        <v>465</v>
      </c>
      <c r="D1585" s="142" t="s">
        <v>466</v>
      </c>
      <c r="E1585" s="65">
        <v>27.466996900557259</v>
      </c>
      <c r="F1585" t="s">
        <v>7</v>
      </c>
      <c r="G1585" t="s">
        <v>234</v>
      </c>
    </row>
    <row r="1586" spans="1:7">
      <c r="A1586" s="138" t="s">
        <v>996</v>
      </c>
      <c r="B1586">
        <v>84</v>
      </c>
      <c r="C1586" s="51" t="s">
        <v>241</v>
      </c>
      <c r="D1586" s="142" t="s">
        <v>468</v>
      </c>
      <c r="E1586" s="65">
        <v>27.333544853120106</v>
      </c>
      <c r="F1586" t="s">
        <v>7</v>
      </c>
      <c r="G1586" t="s">
        <v>44</v>
      </c>
    </row>
    <row r="1587" spans="1:7">
      <c r="A1587" s="138" t="s">
        <v>996</v>
      </c>
      <c r="B1587">
        <v>85</v>
      </c>
      <c r="C1587" s="51" t="s">
        <v>470</v>
      </c>
      <c r="D1587" s="142" t="s">
        <v>672</v>
      </c>
      <c r="E1587" s="65">
        <v>26.932537603033641</v>
      </c>
      <c r="F1587" t="s">
        <v>5</v>
      </c>
      <c r="G1587" t="s">
        <v>44</v>
      </c>
    </row>
    <row r="1588" spans="1:7">
      <c r="A1588" s="138" t="s">
        <v>996</v>
      </c>
      <c r="B1588">
        <v>86</v>
      </c>
      <c r="C1588" s="51" t="s">
        <v>474</v>
      </c>
      <c r="D1588" s="142" t="s">
        <v>475</v>
      </c>
      <c r="E1588" s="65">
        <v>26.86517695850705</v>
      </c>
      <c r="F1588" t="s">
        <v>6</v>
      </c>
      <c r="G1588" t="s">
        <v>44</v>
      </c>
    </row>
    <row r="1589" spans="1:7">
      <c r="A1589" s="138" t="s">
        <v>996</v>
      </c>
      <c r="B1589">
        <v>87</v>
      </c>
      <c r="C1589" s="51" t="s">
        <v>1004</v>
      </c>
      <c r="D1589" s="142" t="s">
        <v>477</v>
      </c>
      <c r="E1589" s="65">
        <v>26.823465729952023</v>
      </c>
      <c r="F1589" t="s">
        <v>5</v>
      </c>
      <c r="G1589" t="s">
        <v>127</v>
      </c>
    </row>
    <row r="1590" spans="1:7">
      <c r="A1590" s="138" t="s">
        <v>996</v>
      </c>
      <c r="B1590">
        <v>88</v>
      </c>
      <c r="C1590" s="51" t="s">
        <v>294</v>
      </c>
      <c r="D1590" s="142" t="s">
        <v>480</v>
      </c>
      <c r="E1590" s="65">
        <v>26.659626538831517</v>
      </c>
      <c r="F1590" t="s">
        <v>6</v>
      </c>
      <c r="G1590" t="s">
        <v>234</v>
      </c>
    </row>
    <row r="1591" spans="1:7">
      <c r="A1591" s="138" t="s">
        <v>996</v>
      </c>
      <c r="B1591">
        <v>89</v>
      </c>
      <c r="C1591" s="51" t="s">
        <v>203</v>
      </c>
      <c r="D1591" s="142" t="s">
        <v>481</v>
      </c>
      <c r="E1591" s="65">
        <v>26.464821050749471</v>
      </c>
      <c r="F1591" t="s">
        <v>7</v>
      </c>
      <c r="G1591" t="s">
        <v>111</v>
      </c>
    </row>
    <row r="1592" spans="1:7">
      <c r="A1592" s="138" t="s">
        <v>996</v>
      </c>
      <c r="B1592">
        <v>90</v>
      </c>
      <c r="C1592" s="51" t="s">
        <v>329</v>
      </c>
      <c r="D1592" s="142" t="s">
        <v>697</v>
      </c>
      <c r="E1592" s="65">
        <v>25.874217467163334</v>
      </c>
      <c r="F1592" t="s">
        <v>7</v>
      </c>
      <c r="G1592" t="s">
        <v>44</v>
      </c>
    </row>
    <row r="1593" spans="1:7">
      <c r="A1593" s="138" t="s">
        <v>996</v>
      </c>
      <c r="B1593">
        <v>91</v>
      </c>
      <c r="C1593" s="51" t="s">
        <v>206</v>
      </c>
      <c r="D1593" s="142" t="s">
        <v>483</v>
      </c>
      <c r="E1593" s="65">
        <v>24.931568183382819</v>
      </c>
      <c r="F1593" t="s">
        <v>7</v>
      </c>
      <c r="G1593" t="s">
        <v>111</v>
      </c>
    </row>
    <row r="1594" spans="1:7">
      <c r="A1594" s="138" t="s">
        <v>996</v>
      </c>
      <c r="B1594">
        <v>92</v>
      </c>
      <c r="C1594" s="51" t="s">
        <v>484</v>
      </c>
      <c r="D1594" s="142" t="s">
        <v>485</v>
      </c>
      <c r="E1594" s="65">
        <v>24.254238151146343</v>
      </c>
      <c r="F1594" t="s">
        <v>7</v>
      </c>
      <c r="G1594" t="s">
        <v>339</v>
      </c>
    </row>
    <row r="1595" spans="1:7">
      <c r="A1595" s="138" t="s">
        <v>996</v>
      </c>
      <c r="B1595">
        <v>93</v>
      </c>
      <c r="C1595" s="51" t="s">
        <v>486</v>
      </c>
      <c r="D1595" s="142" t="s">
        <v>681</v>
      </c>
      <c r="E1595" s="65">
        <v>24.252612732532704</v>
      </c>
      <c r="F1595" t="s">
        <v>5</v>
      </c>
      <c r="G1595" t="s">
        <v>64</v>
      </c>
    </row>
    <row r="1596" spans="1:7">
      <c r="A1596" s="138" t="s">
        <v>996</v>
      </c>
      <c r="B1596">
        <v>94</v>
      </c>
      <c r="C1596" s="51" t="s">
        <v>235</v>
      </c>
      <c r="D1596" s="142" t="s">
        <v>490</v>
      </c>
      <c r="E1596" s="65">
        <v>24.120456471117794</v>
      </c>
      <c r="F1596" t="s">
        <v>7</v>
      </c>
      <c r="G1596" t="s">
        <v>44</v>
      </c>
    </row>
    <row r="1597" spans="1:7">
      <c r="A1597" s="138" t="s">
        <v>996</v>
      </c>
      <c r="B1597">
        <v>95</v>
      </c>
      <c r="C1597" s="51" t="s">
        <v>491</v>
      </c>
      <c r="D1597" s="142" t="s">
        <v>492</v>
      </c>
      <c r="E1597" s="65">
        <v>23.893350235652999</v>
      </c>
      <c r="F1597" t="s">
        <v>5</v>
      </c>
      <c r="G1597" t="s">
        <v>127</v>
      </c>
    </row>
    <row r="1598" spans="1:7">
      <c r="A1598" s="138" t="s">
        <v>996</v>
      </c>
      <c r="B1598">
        <v>96</v>
      </c>
      <c r="C1598" s="51" t="s">
        <v>494</v>
      </c>
      <c r="D1598" s="142" t="s">
        <v>495</v>
      </c>
      <c r="E1598" s="65">
        <v>23.439547084848293</v>
      </c>
      <c r="F1598" t="s">
        <v>6</v>
      </c>
      <c r="G1598" t="s">
        <v>48</v>
      </c>
    </row>
    <row r="1599" spans="1:7">
      <c r="A1599" s="138" t="s">
        <v>996</v>
      </c>
      <c r="B1599">
        <v>97</v>
      </c>
      <c r="C1599" s="51" t="s">
        <v>497</v>
      </c>
      <c r="D1599" s="142" t="s">
        <v>498</v>
      </c>
      <c r="E1599" s="65">
        <v>23.32591996314331</v>
      </c>
      <c r="F1599" t="s">
        <v>7</v>
      </c>
      <c r="G1599" t="s">
        <v>64</v>
      </c>
    </row>
    <row r="1600" spans="1:7">
      <c r="A1600" s="138" t="s">
        <v>996</v>
      </c>
      <c r="B1600">
        <v>98</v>
      </c>
      <c r="C1600" s="51" t="s">
        <v>500</v>
      </c>
      <c r="D1600" s="142" t="s">
        <v>501</v>
      </c>
      <c r="E1600" s="65">
        <v>23.218975139315198</v>
      </c>
      <c r="F1600" t="s">
        <v>7</v>
      </c>
      <c r="G1600" t="s">
        <v>64</v>
      </c>
    </row>
    <row r="1601" spans="1:7">
      <c r="A1601" s="138" t="s">
        <v>996</v>
      </c>
      <c r="B1601">
        <v>99</v>
      </c>
      <c r="C1601" s="51" t="s">
        <v>503</v>
      </c>
      <c r="D1601" s="142" t="s">
        <v>504</v>
      </c>
      <c r="E1601" s="65">
        <v>23.130865825439997</v>
      </c>
      <c r="F1601" t="s">
        <v>5</v>
      </c>
      <c r="G1601" t="s">
        <v>48</v>
      </c>
    </row>
    <row r="1602" spans="1:7">
      <c r="A1602" s="138" t="s">
        <v>996</v>
      </c>
      <c r="B1602">
        <v>100</v>
      </c>
      <c r="C1602" s="51" t="s">
        <v>506</v>
      </c>
      <c r="D1602" s="142" t="s">
        <v>507</v>
      </c>
      <c r="E1602" s="65">
        <v>22.80258317923338</v>
      </c>
      <c r="F1602" t="s">
        <v>5</v>
      </c>
      <c r="G1602" t="s">
        <v>127</v>
      </c>
    </row>
    <row r="1603" spans="1:7">
      <c r="A1603" s="138" t="s">
        <v>1053</v>
      </c>
      <c r="B1603">
        <v>1</v>
      </c>
      <c r="C1603" t="s">
        <v>1005</v>
      </c>
      <c r="D1603" s="141" t="s">
        <v>336</v>
      </c>
      <c r="E1603" s="65">
        <v>405.09168863482665</v>
      </c>
      <c r="F1603" t="s">
        <v>7</v>
      </c>
      <c r="G1603" t="s">
        <v>20</v>
      </c>
    </row>
    <row r="1604" spans="1:7">
      <c r="A1604" s="138" t="s">
        <v>1053</v>
      </c>
      <c r="B1604">
        <v>2</v>
      </c>
      <c r="C1604" t="s">
        <v>24</v>
      </c>
      <c r="D1604" s="141" t="s">
        <v>338</v>
      </c>
      <c r="E1604" s="65">
        <v>293.97858781034626</v>
      </c>
      <c r="F1604" t="s">
        <v>5</v>
      </c>
      <c r="G1604" t="s">
        <v>27</v>
      </c>
    </row>
    <row r="1605" spans="1:7">
      <c r="A1605" s="138" t="s">
        <v>1053</v>
      </c>
      <c r="B1605">
        <v>3</v>
      </c>
      <c r="C1605" t="s">
        <v>28</v>
      </c>
      <c r="D1605" s="141" t="s">
        <v>626</v>
      </c>
      <c r="E1605" s="65">
        <v>226.14221654693699</v>
      </c>
      <c r="F1605" t="s">
        <v>5</v>
      </c>
      <c r="G1605" t="s">
        <v>31</v>
      </c>
    </row>
    <row r="1606" spans="1:7">
      <c r="A1606" s="138" t="s">
        <v>1053</v>
      </c>
      <c r="B1606">
        <v>4</v>
      </c>
      <c r="C1606" t="s">
        <v>21</v>
      </c>
      <c r="D1606" s="141" t="s">
        <v>341</v>
      </c>
      <c r="E1606" s="65">
        <v>220.67210026199999</v>
      </c>
      <c r="F1606" t="s">
        <v>7</v>
      </c>
      <c r="G1606" t="s">
        <v>20</v>
      </c>
    </row>
    <row r="1607" spans="1:7">
      <c r="A1607" s="138" t="s">
        <v>1053</v>
      </c>
      <c r="B1607">
        <v>5</v>
      </c>
      <c r="C1607" t="s">
        <v>61</v>
      </c>
      <c r="D1607" s="141" t="s">
        <v>352</v>
      </c>
      <c r="E1607" s="65">
        <v>181.98944037973229</v>
      </c>
      <c r="F1607" t="s">
        <v>5</v>
      </c>
      <c r="G1607" t="s">
        <v>64</v>
      </c>
    </row>
    <row r="1608" spans="1:7">
      <c r="A1608" s="138" t="s">
        <v>1053</v>
      </c>
      <c r="B1608">
        <v>6</v>
      </c>
      <c r="C1608" t="s">
        <v>68</v>
      </c>
      <c r="D1608" s="141" t="s">
        <v>354</v>
      </c>
      <c r="E1608" s="65">
        <v>178.9648202779089</v>
      </c>
      <c r="F1608" t="s">
        <v>5</v>
      </c>
      <c r="G1608" t="s">
        <v>71</v>
      </c>
    </row>
    <row r="1609" spans="1:7">
      <c r="A1609" s="138" t="s">
        <v>1053</v>
      </c>
      <c r="B1609">
        <v>7</v>
      </c>
      <c r="C1609" t="s">
        <v>58</v>
      </c>
      <c r="D1609" s="141" t="s">
        <v>632</v>
      </c>
      <c r="E1609" s="65">
        <v>168.04317146648631</v>
      </c>
      <c r="F1609" t="s">
        <v>5</v>
      </c>
      <c r="G1609" t="s">
        <v>31</v>
      </c>
    </row>
    <row r="1610" spans="1:7">
      <c r="A1610" s="138" t="s">
        <v>1053</v>
      </c>
      <c r="B1610">
        <v>8</v>
      </c>
      <c r="C1610" t="s">
        <v>38</v>
      </c>
      <c r="D1610" s="141" t="s">
        <v>629</v>
      </c>
      <c r="E1610" s="65">
        <v>163.84302942414922</v>
      </c>
      <c r="F1610" t="s">
        <v>5</v>
      </c>
      <c r="G1610" t="s">
        <v>31</v>
      </c>
    </row>
    <row r="1611" spans="1:7">
      <c r="A1611" s="138" t="s">
        <v>1053</v>
      </c>
      <c r="B1611">
        <v>9</v>
      </c>
      <c r="C1611" t="s">
        <v>65</v>
      </c>
      <c r="D1611" s="141" t="s">
        <v>356</v>
      </c>
      <c r="E1611" s="65">
        <v>147.55505338709469</v>
      </c>
      <c r="F1611" t="s">
        <v>5</v>
      </c>
      <c r="G1611" t="s">
        <v>31</v>
      </c>
    </row>
    <row r="1612" spans="1:7">
      <c r="A1612" s="138" t="s">
        <v>1053</v>
      </c>
      <c r="B1612">
        <v>10</v>
      </c>
      <c r="C1612" t="s">
        <v>41</v>
      </c>
      <c r="D1612" s="141" t="s">
        <v>344</v>
      </c>
      <c r="E1612" s="65">
        <v>139.1995157076033</v>
      </c>
      <c r="F1612" t="s">
        <v>7</v>
      </c>
      <c r="G1612" t="s">
        <v>44</v>
      </c>
    </row>
    <row r="1613" spans="1:7">
      <c r="A1613" s="138" t="s">
        <v>1053</v>
      </c>
      <c r="B1613">
        <v>11</v>
      </c>
      <c r="C1613" t="s">
        <v>45</v>
      </c>
      <c r="D1613" s="141" t="s">
        <v>358</v>
      </c>
      <c r="E1613" s="65">
        <v>116.4854719985709</v>
      </c>
      <c r="F1613" t="s">
        <v>6</v>
      </c>
      <c r="G1613" t="s">
        <v>48</v>
      </c>
    </row>
    <row r="1614" spans="1:7">
      <c r="A1614" s="138" t="s">
        <v>1053</v>
      </c>
      <c r="B1614">
        <v>12</v>
      </c>
      <c r="C1614" t="s">
        <v>35</v>
      </c>
      <c r="D1614" s="141" t="s">
        <v>347</v>
      </c>
      <c r="E1614" s="65">
        <v>114.38266178816143</v>
      </c>
      <c r="F1614" t="s">
        <v>6</v>
      </c>
      <c r="G1614" t="s">
        <v>31</v>
      </c>
    </row>
    <row r="1615" spans="1:7">
      <c r="A1615" s="138" t="s">
        <v>1053</v>
      </c>
      <c r="B1615">
        <v>13</v>
      </c>
      <c r="C1615" t="s">
        <v>75</v>
      </c>
      <c r="D1615" s="141" t="s">
        <v>362</v>
      </c>
      <c r="E1615" s="65">
        <v>113.15110694006711</v>
      </c>
      <c r="F1615" t="s">
        <v>5</v>
      </c>
      <c r="G1615" t="s">
        <v>48</v>
      </c>
    </row>
    <row r="1616" spans="1:7">
      <c r="A1616" s="138" t="s">
        <v>1053</v>
      </c>
      <c r="B1616">
        <v>14</v>
      </c>
      <c r="C1616" t="s">
        <v>81</v>
      </c>
      <c r="D1616" s="141" t="s">
        <v>357</v>
      </c>
      <c r="E1616" s="65">
        <v>99.833782330198659</v>
      </c>
      <c r="F1616" t="s">
        <v>7</v>
      </c>
      <c r="G1616" t="s">
        <v>44</v>
      </c>
    </row>
    <row r="1617" spans="1:7">
      <c r="A1617" s="138" t="s">
        <v>1053</v>
      </c>
      <c r="B1617">
        <v>15</v>
      </c>
      <c r="C1617" t="s">
        <v>112</v>
      </c>
      <c r="D1617" s="141" t="s">
        <v>371</v>
      </c>
      <c r="E1617" s="65">
        <v>98.234013869926358</v>
      </c>
      <c r="F1617" t="s">
        <v>5</v>
      </c>
      <c r="G1617" t="s">
        <v>64</v>
      </c>
    </row>
    <row r="1618" spans="1:7">
      <c r="A1618" s="138" t="s">
        <v>1053</v>
      </c>
      <c r="B1618">
        <v>16</v>
      </c>
      <c r="C1618" t="s">
        <v>32</v>
      </c>
      <c r="D1618" s="141" t="s">
        <v>350</v>
      </c>
      <c r="E1618" s="65">
        <v>97.410001250462528</v>
      </c>
      <c r="F1618" t="s">
        <v>7</v>
      </c>
      <c r="G1618" t="s">
        <v>20</v>
      </c>
    </row>
    <row r="1619" spans="1:7">
      <c r="A1619" s="138" t="s">
        <v>1053</v>
      </c>
      <c r="B1619">
        <v>17</v>
      </c>
      <c r="C1619" t="s">
        <v>55</v>
      </c>
      <c r="D1619" s="141" t="s">
        <v>367</v>
      </c>
      <c r="E1619" s="65">
        <v>91.85851202500001</v>
      </c>
      <c r="F1619" t="s">
        <v>7</v>
      </c>
      <c r="G1619" t="s">
        <v>20</v>
      </c>
    </row>
    <row r="1620" spans="1:7">
      <c r="A1620" s="138" t="s">
        <v>1053</v>
      </c>
      <c r="B1620">
        <v>18</v>
      </c>
      <c r="C1620" t="s">
        <v>49</v>
      </c>
      <c r="D1620" s="141" t="s">
        <v>360</v>
      </c>
      <c r="E1620" s="65">
        <v>87.867726950649057</v>
      </c>
      <c r="F1620" t="s">
        <v>5</v>
      </c>
      <c r="G1620" t="s">
        <v>27</v>
      </c>
    </row>
    <row r="1621" spans="1:7">
      <c r="A1621" s="138" t="s">
        <v>1053</v>
      </c>
      <c r="B1621">
        <v>19</v>
      </c>
      <c r="C1621" t="s">
        <v>155</v>
      </c>
      <c r="D1621" s="141" t="s">
        <v>365</v>
      </c>
      <c r="E1621" s="65">
        <v>80.501970435492723</v>
      </c>
      <c r="F1621" t="s">
        <v>5</v>
      </c>
      <c r="G1621" t="s">
        <v>127</v>
      </c>
    </row>
    <row r="1622" spans="1:7">
      <c r="A1622" s="138" t="s">
        <v>1053</v>
      </c>
      <c r="B1622">
        <v>20</v>
      </c>
      <c r="C1622" t="s">
        <v>124</v>
      </c>
      <c r="D1622" s="141" t="s">
        <v>366</v>
      </c>
      <c r="E1622" s="65">
        <v>74.700224584129103</v>
      </c>
      <c r="F1622" t="s">
        <v>5</v>
      </c>
      <c r="G1622" t="s">
        <v>127</v>
      </c>
    </row>
    <row r="1623" spans="1:7">
      <c r="A1623" s="138" t="s">
        <v>1053</v>
      </c>
      <c r="B1623">
        <v>21</v>
      </c>
      <c r="C1623" t="s">
        <v>1032</v>
      </c>
      <c r="D1623" s="141" t="s">
        <v>376</v>
      </c>
      <c r="E1623" s="65">
        <v>71.202777468706529</v>
      </c>
      <c r="F1623" t="s">
        <v>5</v>
      </c>
      <c r="G1623" t="s">
        <v>64</v>
      </c>
    </row>
    <row r="1624" spans="1:7">
      <c r="A1624" s="138" t="s">
        <v>1053</v>
      </c>
      <c r="B1624">
        <v>22</v>
      </c>
      <c r="C1624" t="s">
        <v>1006</v>
      </c>
      <c r="D1624" s="141" t="s">
        <v>391</v>
      </c>
      <c r="E1624" s="65">
        <v>67.126903905781461</v>
      </c>
      <c r="F1624" t="s">
        <v>5</v>
      </c>
      <c r="G1624" t="s">
        <v>71</v>
      </c>
    </row>
    <row r="1625" spans="1:7">
      <c r="A1625" s="138" t="s">
        <v>1053</v>
      </c>
      <c r="B1625">
        <v>23</v>
      </c>
      <c r="C1625" t="s">
        <v>131</v>
      </c>
      <c r="D1625" s="141" t="s">
        <v>644</v>
      </c>
      <c r="E1625" s="65">
        <v>65.882062816603082</v>
      </c>
      <c r="F1625" t="s">
        <v>5</v>
      </c>
      <c r="G1625" t="s">
        <v>31</v>
      </c>
    </row>
    <row r="1626" spans="1:7">
      <c r="A1626" s="138" t="s">
        <v>1053</v>
      </c>
      <c r="B1626">
        <v>24</v>
      </c>
      <c r="C1626" t="s">
        <v>99</v>
      </c>
      <c r="D1626" s="141" t="s">
        <v>381</v>
      </c>
      <c r="E1626" s="65">
        <v>62.768748733587671</v>
      </c>
      <c r="F1626" t="s">
        <v>7</v>
      </c>
      <c r="G1626" t="s">
        <v>20</v>
      </c>
    </row>
    <row r="1627" spans="1:7">
      <c r="A1627" s="138" t="s">
        <v>1053</v>
      </c>
      <c r="B1627">
        <v>25</v>
      </c>
      <c r="C1627" t="s">
        <v>158</v>
      </c>
      <c r="D1627" s="141" t="s">
        <v>377</v>
      </c>
      <c r="E1627" s="65">
        <v>62.065007694172586</v>
      </c>
      <c r="F1627" t="s">
        <v>7</v>
      </c>
      <c r="G1627" t="s">
        <v>27</v>
      </c>
    </row>
    <row r="1628" spans="1:7">
      <c r="A1628" s="138" t="s">
        <v>1053</v>
      </c>
      <c r="B1628">
        <v>26</v>
      </c>
      <c r="C1628" t="s">
        <v>105</v>
      </c>
      <c r="D1628" s="141" t="s">
        <v>378</v>
      </c>
      <c r="E1628" s="65">
        <v>57.259669752830135</v>
      </c>
      <c r="F1628" t="s">
        <v>7</v>
      </c>
      <c r="G1628" t="s">
        <v>44</v>
      </c>
    </row>
    <row r="1629" spans="1:7">
      <c r="A1629" s="138" t="s">
        <v>1053</v>
      </c>
      <c r="B1629">
        <v>27</v>
      </c>
      <c r="C1629" t="s">
        <v>164</v>
      </c>
      <c r="D1629" s="141" t="s">
        <v>386</v>
      </c>
      <c r="E1629" s="65">
        <v>54.692584272243558</v>
      </c>
      <c r="F1629" t="s">
        <v>6</v>
      </c>
      <c r="G1629" t="s">
        <v>31</v>
      </c>
    </row>
    <row r="1630" spans="1:7">
      <c r="A1630" s="138" t="s">
        <v>1053</v>
      </c>
      <c r="B1630">
        <v>28</v>
      </c>
      <c r="C1630" t="s">
        <v>1030</v>
      </c>
      <c r="D1630" s="141" t="s">
        <v>640</v>
      </c>
      <c r="E1630" s="65">
        <v>54.261120888000008</v>
      </c>
      <c r="F1630" t="s">
        <v>7</v>
      </c>
      <c r="G1630" t="s">
        <v>20</v>
      </c>
    </row>
    <row r="1631" spans="1:7">
      <c r="A1631" s="138" t="s">
        <v>1053</v>
      </c>
      <c r="B1631">
        <v>29</v>
      </c>
      <c r="C1631" t="s">
        <v>90</v>
      </c>
      <c r="D1631" s="141" t="s">
        <v>383</v>
      </c>
      <c r="E1631" s="65">
        <v>50.304454856209695</v>
      </c>
      <c r="F1631" t="s">
        <v>7</v>
      </c>
      <c r="G1631" t="s">
        <v>44</v>
      </c>
    </row>
    <row r="1632" spans="1:7">
      <c r="A1632" s="138" t="s">
        <v>1053</v>
      </c>
      <c r="B1632">
        <v>30</v>
      </c>
      <c r="C1632" t="s">
        <v>121</v>
      </c>
      <c r="D1632" s="141" t="s">
        <v>387</v>
      </c>
      <c r="E1632" s="65">
        <v>47.860063252000003</v>
      </c>
      <c r="F1632" t="s">
        <v>7</v>
      </c>
      <c r="G1632" t="s">
        <v>20</v>
      </c>
    </row>
    <row r="1633" spans="1:7">
      <c r="A1633" s="138" t="s">
        <v>1053</v>
      </c>
      <c r="B1633">
        <v>31</v>
      </c>
      <c r="C1633" t="s">
        <v>140</v>
      </c>
      <c r="D1633" s="141" t="s">
        <v>380</v>
      </c>
      <c r="E1633" s="65">
        <v>44.993978728998869</v>
      </c>
      <c r="F1633" t="s">
        <v>6</v>
      </c>
      <c r="G1633" t="s">
        <v>31</v>
      </c>
    </row>
    <row r="1634" spans="1:7">
      <c r="A1634" s="138" t="s">
        <v>1053</v>
      </c>
      <c r="B1634">
        <v>32</v>
      </c>
      <c r="C1634" t="s">
        <v>84</v>
      </c>
      <c r="D1634" s="141" t="s">
        <v>389</v>
      </c>
      <c r="E1634" s="65">
        <v>42.907334080655424</v>
      </c>
      <c r="F1634" t="s">
        <v>6</v>
      </c>
      <c r="G1634" t="s">
        <v>44</v>
      </c>
    </row>
    <row r="1635" spans="1:7">
      <c r="A1635" s="138" t="s">
        <v>1053</v>
      </c>
      <c r="B1635">
        <v>33</v>
      </c>
      <c r="C1635" t="s">
        <v>161</v>
      </c>
      <c r="D1635" s="141" t="s">
        <v>384</v>
      </c>
      <c r="E1635" s="65">
        <v>42.692086232666284</v>
      </c>
      <c r="F1635" t="s">
        <v>5</v>
      </c>
      <c r="G1635" t="s">
        <v>27</v>
      </c>
    </row>
    <row r="1636" spans="1:7">
      <c r="A1636" s="138" t="s">
        <v>1053</v>
      </c>
      <c r="B1636">
        <v>34</v>
      </c>
      <c r="C1636" t="s">
        <v>137</v>
      </c>
      <c r="D1636" s="141" t="s">
        <v>419</v>
      </c>
      <c r="E1636" s="65">
        <v>42.286557737551554</v>
      </c>
      <c r="F1636" t="s">
        <v>7</v>
      </c>
      <c r="G1636" t="s">
        <v>111</v>
      </c>
    </row>
    <row r="1637" spans="1:7">
      <c r="A1637" s="138" t="s">
        <v>1053</v>
      </c>
      <c r="B1637">
        <v>35</v>
      </c>
      <c r="C1637" t="s">
        <v>1008</v>
      </c>
      <c r="D1637" s="141" t="s">
        <v>418</v>
      </c>
      <c r="E1637" s="65">
        <v>40.817308430414307</v>
      </c>
      <c r="F1637" t="s">
        <v>6</v>
      </c>
      <c r="G1637" t="s">
        <v>234</v>
      </c>
    </row>
    <row r="1638" spans="1:7">
      <c r="A1638" s="138" t="s">
        <v>1053</v>
      </c>
      <c r="B1638">
        <v>36</v>
      </c>
      <c r="C1638" t="s">
        <v>167</v>
      </c>
      <c r="D1638" s="141" t="s">
        <v>394</v>
      </c>
      <c r="E1638" s="65">
        <v>38.168139666196133</v>
      </c>
      <c r="F1638" t="s">
        <v>6</v>
      </c>
      <c r="G1638" t="s">
        <v>64</v>
      </c>
    </row>
    <row r="1639" spans="1:7">
      <c r="A1639" s="138" t="s">
        <v>1053</v>
      </c>
      <c r="B1639">
        <v>37</v>
      </c>
      <c r="C1639" t="s">
        <v>200</v>
      </c>
      <c r="D1639" s="141" t="s">
        <v>395</v>
      </c>
      <c r="E1639" s="65">
        <v>38.145726250781543</v>
      </c>
      <c r="F1639" t="s">
        <v>6</v>
      </c>
      <c r="G1639" t="s">
        <v>48</v>
      </c>
    </row>
    <row r="1640" spans="1:7">
      <c r="A1640" s="138" t="s">
        <v>1053</v>
      </c>
      <c r="B1640">
        <v>38</v>
      </c>
      <c r="C1640" t="s">
        <v>304</v>
      </c>
      <c r="D1640" s="141" t="s">
        <v>404</v>
      </c>
      <c r="E1640" s="65">
        <v>36.584343443999998</v>
      </c>
      <c r="F1640" t="s">
        <v>7</v>
      </c>
      <c r="G1640" t="s">
        <v>44</v>
      </c>
    </row>
    <row r="1641" spans="1:7">
      <c r="A1641" s="138" t="s">
        <v>1053</v>
      </c>
      <c r="B1641">
        <v>39</v>
      </c>
      <c r="C1641" t="s">
        <v>96</v>
      </c>
      <c r="D1641" s="141" t="s">
        <v>379</v>
      </c>
      <c r="E1641" s="65">
        <v>36.053327728417614</v>
      </c>
      <c r="F1641" t="s">
        <v>7</v>
      </c>
      <c r="G1641" t="s">
        <v>27</v>
      </c>
    </row>
    <row r="1642" spans="1:7">
      <c r="A1642" s="138" t="s">
        <v>1053</v>
      </c>
      <c r="B1642">
        <v>40</v>
      </c>
      <c r="C1642" t="s">
        <v>304</v>
      </c>
      <c r="D1642" s="141" t="s">
        <v>404</v>
      </c>
      <c r="E1642" s="65">
        <v>36.041433119393652</v>
      </c>
      <c r="F1642" t="s">
        <v>7</v>
      </c>
      <c r="G1642" t="s">
        <v>44</v>
      </c>
    </row>
    <row r="1643" spans="1:7">
      <c r="A1643" s="138" t="s">
        <v>1053</v>
      </c>
      <c r="B1643">
        <v>41</v>
      </c>
      <c r="C1643" t="s">
        <v>222</v>
      </c>
      <c r="D1643" s="141" t="s">
        <v>413</v>
      </c>
      <c r="E1643" s="65">
        <v>35.74692201555537</v>
      </c>
      <c r="F1643" t="s">
        <v>5</v>
      </c>
      <c r="G1643" t="s">
        <v>176</v>
      </c>
    </row>
    <row r="1644" spans="1:7">
      <c r="A1644" s="138" t="s">
        <v>1053</v>
      </c>
      <c r="B1644">
        <v>42</v>
      </c>
      <c r="C1644" t="s">
        <v>273</v>
      </c>
      <c r="D1644" s="141" t="s">
        <v>441</v>
      </c>
      <c r="E1644" s="65">
        <v>35.196837427109514</v>
      </c>
      <c r="F1644" t="s">
        <v>5</v>
      </c>
      <c r="G1644" t="s">
        <v>31</v>
      </c>
    </row>
    <row r="1645" spans="1:7">
      <c r="A1645" s="138" t="s">
        <v>1053</v>
      </c>
      <c r="B1645">
        <v>43</v>
      </c>
      <c r="C1645" t="s">
        <v>300</v>
      </c>
      <c r="D1645" s="141" t="s">
        <v>452</v>
      </c>
      <c r="E1645" s="65">
        <v>34.705944239578415</v>
      </c>
      <c r="F1645" t="s">
        <v>5</v>
      </c>
      <c r="G1645" t="s">
        <v>303</v>
      </c>
    </row>
    <row r="1646" spans="1:7">
      <c r="A1646" s="138" t="s">
        <v>1053</v>
      </c>
      <c r="B1646">
        <v>44</v>
      </c>
      <c r="C1646" t="s">
        <v>1010</v>
      </c>
      <c r="D1646" s="141" t="s">
        <v>399</v>
      </c>
      <c r="E1646" s="65">
        <v>34.254648224470778</v>
      </c>
      <c r="F1646" t="s">
        <v>7</v>
      </c>
      <c r="G1646" t="s">
        <v>44</v>
      </c>
    </row>
    <row r="1647" spans="1:7">
      <c r="A1647" s="138" t="s">
        <v>1053</v>
      </c>
      <c r="B1647">
        <v>45</v>
      </c>
      <c r="C1647" t="s">
        <v>319</v>
      </c>
      <c r="D1647" s="141" t="s">
        <v>432</v>
      </c>
      <c r="E1647" s="65">
        <v>33.311694829638242</v>
      </c>
      <c r="F1647" t="s">
        <v>5</v>
      </c>
      <c r="G1647" t="s">
        <v>322</v>
      </c>
    </row>
    <row r="1648" spans="1:7">
      <c r="A1648" s="138" t="s">
        <v>1053</v>
      </c>
      <c r="B1648">
        <v>46</v>
      </c>
      <c r="C1648" t="s">
        <v>182</v>
      </c>
      <c r="D1648" s="141" t="s">
        <v>416</v>
      </c>
      <c r="E1648" s="65">
        <v>32.02988712668494</v>
      </c>
      <c r="F1648" t="s">
        <v>7</v>
      </c>
      <c r="G1648" t="s">
        <v>44</v>
      </c>
    </row>
    <row r="1649" spans="1:7">
      <c r="A1649" s="138" t="s">
        <v>1053</v>
      </c>
      <c r="B1649">
        <v>47</v>
      </c>
      <c r="C1649" t="s">
        <v>1001</v>
      </c>
      <c r="D1649" s="141" t="s">
        <v>398</v>
      </c>
      <c r="E1649" s="65">
        <v>31.880826386005701</v>
      </c>
      <c r="F1649" t="s">
        <v>7</v>
      </c>
      <c r="G1649" t="s">
        <v>27</v>
      </c>
    </row>
    <row r="1650" spans="1:7">
      <c r="A1650" s="138" t="s">
        <v>1053</v>
      </c>
      <c r="B1650">
        <v>48</v>
      </c>
      <c r="C1650" t="s">
        <v>669</v>
      </c>
      <c r="D1650" s="141" t="s">
        <v>668</v>
      </c>
      <c r="E1650" s="65">
        <v>31.852620765334116</v>
      </c>
      <c r="F1650" t="s">
        <v>5</v>
      </c>
      <c r="G1650" t="s">
        <v>48</v>
      </c>
    </row>
    <row r="1651" spans="1:7">
      <c r="A1651" s="138" t="s">
        <v>1053</v>
      </c>
      <c r="B1651">
        <v>49</v>
      </c>
      <c r="C1651" t="s">
        <v>1012</v>
      </c>
      <c r="D1651" s="141" t="s">
        <v>440</v>
      </c>
      <c r="E1651" s="65">
        <v>31.78251214097051</v>
      </c>
      <c r="F1651" t="s">
        <v>6</v>
      </c>
      <c r="G1651" t="s">
        <v>48</v>
      </c>
    </row>
    <row r="1652" spans="1:7">
      <c r="A1652" s="138" t="s">
        <v>1053</v>
      </c>
      <c r="B1652">
        <v>50</v>
      </c>
      <c r="C1652" t="s">
        <v>1007</v>
      </c>
      <c r="D1652" s="141" t="s">
        <v>373</v>
      </c>
      <c r="E1652" s="65">
        <v>31.440947786808895</v>
      </c>
      <c r="F1652" t="s">
        <v>5</v>
      </c>
      <c r="G1652" t="s">
        <v>27</v>
      </c>
    </row>
    <row r="1653" spans="1:7">
      <c r="A1653" s="138" t="s">
        <v>1053</v>
      </c>
      <c r="B1653">
        <v>51</v>
      </c>
      <c r="C1653" t="s">
        <v>146</v>
      </c>
      <c r="D1653" s="141" t="s">
        <v>382</v>
      </c>
      <c r="E1653" s="65">
        <v>31.246198151069777</v>
      </c>
      <c r="F1653" t="s">
        <v>5</v>
      </c>
      <c r="G1653" t="s">
        <v>27</v>
      </c>
    </row>
    <row r="1654" spans="1:7">
      <c r="A1654" s="138" t="s">
        <v>1053</v>
      </c>
      <c r="B1654">
        <v>52</v>
      </c>
      <c r="C1654" t="s">
        <v>170</v>
      </c>
      <c r="D1654" s="141" t="s">
        <v>390</v>
      </c>
      <c r="E1654" s="65">
        <v>31.161854701209556</v>
      </c>
      <c r="F1654" t="s">
        <v>7</v>
      </c>
      <c r="G1654" t="s">
        <v>48</v>
      </c>
    </row>
    <row r="1655" spans="1:7">
      <c r="A1655" s="138" t="s">
        <v>1053</v>
      </c>
      <c r="B1655">
        <v>53</v>
      </c>
      <c r="C1655" t="s">
        <v>197</v>
      </c>
      <c r="D1655" s="141" t="s">
        <v>402</v>
      </c>
      <c r="E1655" s="65">
        <v>30.54674568905865</v>
      </c>
      <c r="F1655" t="s">
        <v>7</v>
      </c>
      <c r="G1655" t="s">
        <v>176</v>
      </c>
    </row>
    <row r="1656" spans="1:7">
      <c r="A1656" s="138" t="s">
        <v>1053</v>
      </c>
      <c r="B1656">
        <v>54</v>
      </c>
      <c r="C1656" t="s">
        <v>1002</v>
      </c>
      <c r="D1656" s="141" t="s">
        <v>659</v>
      </c>
      <c r="E1656" s="65">
        <v>30.2085202434574</v>
      </c>
      <c r="F1656" t="s">
        <v>5</v>
      </c>
      <c r="G1656" t="s">
        <v>221</v>
      </c>
    </row>
    <row r="1657" spans="1:7">
      <c r="A1657" s="138" t="s">
        <v>1053</v>
      </c>
      <c r="B1657">
        <v>55</v>
      </c>
      <c r="C1657" t="s">
        <v>824</v>
      </c>
      <c r="D1657" s="141" t="s">
        <v>746</v>
      </c>
      <c r="E1657" s="65">
        <v>30.160927578953199</v>
      </c>
      <c r="F1657" t="s">
        <v>7</v>
      </c>
      <c r="G1657" t="s">
        <v>27</v>
      </c>
    </row>
    <row r="1658" spans="1:7">
      <c r="A1658" s="138" t="s">
        <v>1053</v>
      </c>
      <c r="B1658">
        <v>56</v>
      </c>
      <c r="C1658" t="s">
        <v>134</v>
      </c>
      <c r="D1658" s="141" t="s">
        <v>400</v>
      </c>
      <c r="E1658" s="65">
        <v>30.159769354258355</v>
      </c>
      <c r="F1658" t="s">
        <v>6</v>
      </c>
      <c r="G1658" t="s">
        <v>31</v>
      </c>
    </row>
    <row r="1659" spans="1:7">
      <c r="A1659" s="138" t="s">
        <v>1053</v>
      </c>
      <c r="B1659">
        <v>57</v>
      </c>
      <c r="C1659" t="s">
        <v>1031</v>
      </c>
      <c r="D1659" s="141" t="s">
        <v>1046</v>
      </c>
      <c r="E1659" s="65">
        <v>30.08137123917075</v>
      </c>
      <c r="F1659" t="s">
        <v>7</v>
      </c>
      <c r="G1659" t="s">
        <v>44</v>
      </c>
    </row>
    <row r="1660" spans="1:7">
      <c r="A1660" s="138" t="s">
        <v>1053</v>
      </c>
      <c r="B1660">
        <v>58</v>
      </c>
      <c r="C1660" t="s">
        <v>78</v>
      </c>
      <c r="D1660" s="141" t="s">
        <v>393</v>
      </c>
      <c r="E1660" s="65">
        <v>29.624817024154343</v>
      </c>
      <c r="F1660" t="s">
        <v>7</v>
      </c>
      <c r="G1660" t="s">
        <v>20</v>
      </c>
    </row>
    <row r="1661" spans="1:7">
      <c r="A1661" s="138" t="s">
        <v>1053</v>
      </c>
      <c r="B1661">
        <v>59</v>
      </c>
      <c r="C1661" t="s">
        <v>256</v>
      </c>
      <c r="D1661" s="141" t="s">
        <v>414</v>
      </c>
      <c r="E1661" s="65">
        <v>29.490842633116841</v>
      </c>
      <c r="F1661" t="s">
        <v>7</v>
      </c>
      <c r="G1661" t="s">
        <v>44</v>
      </c>
    </row>
    <row r="1662" spans="1:7">
      <c r="A1662" s="138" t="s">
        <v>1053</v>
      </c>
      <c r="B1662">
        <v>60</v>
      </c>
      <c r="C1662" t="s">
        <v>209</v>
      </c>
      <c r="D1662" s="141" t="s">
        <v>654</v>
      </c>
      <c r="E1662" s="65">
        <v>29.409857732015833</v>
      </c>
      <c r="F1662" t="s">
        <v>5</v>
      </c>
      <c r="G1662" t="s">
        <v>31</v>
      </c>
    </row>
    <row r="1663" spans="1:7">
      <c r="A1663" s="138" t="s">
        <v>1053</v>
      </c>
      <c r="B1663">
        <v>61</v>
      </c>
      <c r="C1663" t="s">
        <v>244</v>
      </c>
      <c r="D1663" s="141" t="s">
        <v>475</v>
      </c>
      <c r="E1663" s="65">
        <v>29.221803600821726</v>
      </c>
      <c r="F1663" t="s">
        <v>6</v>
      </c>
      <c r="G1663" t="s">
        <v>44</v>
      </c>
    </row>
    <row r="1664" spans="1:7">
      <c r="A1664" s="138" t="s">
        <v>1053</v>
      </c>
      <c r="B1664">
        <v>62</v>
      </c>
      <c r="C1664" t="s">
        <v>143</v>
      </c>
      <c r="D1664" s="141" t="s">
        <v>424</v>
      </c>
      <c r="E1664" s="65">
        <v>28.933088923198632</v>
      </c>
      <c r="F1664" t="s">
        <v>7</v>
      </c>
      <c r="G1664" t="s">
        <v>27</v>
      </c>
    </row>
    <row r="1665" spans="1:7">
      <c r="A1665" s="138" t="s">
        <v>1053</v>
      </c>
      <c r="B1665">
        <v>63</v>
      </c>
      <c r="C1665" t="s">
        <v>188</v>
      </c>
      <c r="D1665" s="141" t="s">
        <v>450</v>
      </c>
      <c r="E1665" s="65">
        <v>28.453959921392787</v>
      </c>
      <c r="F1665" t="s">
        <v>7</v>
      </c>
      <c r="G1665" t="s">
        <v>44</v>
      </c>
    </row>
    <row r="1666" spans="1:7">
      <c r="A1666" s="138" t="s">
        <v>1053</v>
      </c>
      <c r="B1666">
        <v>64</v>
      </c>
      <c r="C1666" t="s">
        <v>882</v>
      </c>
      <c r="D1666" s="141" t="s">
        <v>728</v>
      </c>
      <c r="E1666" s="65">
        <v>28.362051779357159</v>
      </c>
      <c r="F1666" t="s">
        <v>7</v>
      </c>
      <c r="G1666" t="s">
        <v>44</v>
      </c>
    </row>
    <row r="1667" spans="1:7">
      <c r="A1667" s="138" t="s">
        <v>1053</v>
      </c>
      <c r="B1667">
        <v>65</v>
      </c>
      <c r="C1667" t="s">
        <v>1011</v>
      </c>
      <c r="D1667" s="141" t="s">
        <v>401</v>
      </c>
      <c r="E1667" s="65">
        <v>27.393904315093138</v>
      </c>
      <c r="F1667" t="s">
        <v>6</v>
      </c>
      <c r="G1667" t="s">
        <v>27</v>
      </c>
    </row>
    <row r="1668" spans="1:7">
      <c r="A1668" s="138" t="s">
        <v>1053</v>
      </c>
      <c r="B1668">
        <v>66</v>
      </c>
      <c r="C1668" t="s">
        <v>1013</v>
      </c>
      <c r="D1668" s="141" t="s">
        <v>672</v>
      </c>
      <c r="E1668" s="65">
        <v>25.68181004179468</v>
      </c>
      <c r="F1668" t="s">
        <v>5</v>
      </c>
      <c r="G1668" t="s">
        <v>44</v>
      </c>
    </row>
    <row r="1669" spans="1:7">
      <c r="A1669" s="138" t="s">
        <v>1053</v>
      </c>
      <c r="B1669">
        <v>67</v>
      </c>
      <c r="C1669" t="s">
        <v>128</v>
      </c>
      <c r="D1669" s="141" t="s">
        <v>396</v>
      </c>
      <c r="E1669" s="65">
        <v>25.33436729147261</v>
      </c>
      <c r="F1669" t="s">
        <v>7</v>
      </c>
      <c r="G1669" t="s">
        <v>111</v>
      </c>
    </row>
    <row r="1670" spans="1:7">
      <c r="A1670" s="138" t="s">
        <v>1053</v>
      </c>
      <c r="B1670">
        <v>68</v>
      </c>
      <c r="C1670" t="s">
        <v>1009</v>
      </c>
      <c r="D1670" s="141" t="s">
        <v>409</v>
      </c>
      <c r="E1670" s="65">
        <v>24.951960004428575</v>
      </c>
      <c r="F1670" t="s">
        <v>6</v>
      </c>
      <c r="G1670" t="s">
        <v>27</v>
      </c>
    </row>
    <row r="1671" spans="1:7">
      <c r="A1671" s="138" t="s">
        <v>1053</v>
      </c>
      <c r="B1671">
        <v>69</v>
      </c>
      <c r="C1671" t="s">
        <v>1036</v>
      </c>
      <c r="D1671" s="141" t="s">
        <v>504</v>
      </c>
      <c r="E1671" s="65">
        <v>24.720175294432888</v>
      </c>
      <c r="F1671" t="s">
        <v>5</v>
      </c>
      <c r="G1671" t="s">
        <v>48</v>
      </c>
    </row>
    <row r="1672" spans="1:7">
      <c r="A1672" s="138" t="s">
        <v>1053</v>
      </c>
      <c r="B1672">
        <v>70</v>
      </c>
      <c r="C1672" t="s">
        <v>682</v>
      </c>
      <c r="D1672" s="141" t="s">
        <v>443</v>
      </c>
      <c r="E1672" s="65">
        <v>24.405885853469513</v>
      </c>
      <c r="F1672" t="s">
        <v>5</v>
      </c>
      <c r="G1672" t="s">
        <v>127</v>
      </c>
    </row>
    <row r="1673" spans="1:7">
      <c r="A1673" s="138" t="s">
        <v>1053</v>
      </c>
      <c r="B1673">
        <v>71</v>
      </c>
      <c r="C1673" t="s">
        <v>881</v>
      </c>
      <c r="D1673" s="141" t="s">
        <v>706</v>
      </c>
      <c r="E1673" s="65">
        <v>24.327879394163656</v>
      </c>
      <c r="F1673" t="s">
        <v>5</v>
      </c>
      <c r="G1673" t="s">
        <v>176</v>
      </c>
    </row>
    <row r="1674" spans="1:7">
      <c r="A1674" s="138" t="s">
        <v>1053</v>
      </c>
      <c r="B1674">
        <v>72</v>
      </c>
      <c r="C1674" t="s">
        <v>870</v>
      </c>
      <c r="D1674" s="141" t="s">
        <v>703</v>
      </c>
      <c r="E1674" s="65">
        <v>24.277338734991257</v>
      </c>
      <c r="F1674" t="s">
        <v>5</v>
      </c>
      <c r="G1674" t="s">
        <v>44</v>
      </c>
    </row>
    <row r="1675" spans="1:7">
      <c r="A1675" s="138" t="s">
        <v>1053</v>
      </c>
      <c r="B1675">
        <v>73</v>
      </c>
      <c r="C1675" t="s">
        <v>177</v>
      </c>
      <c r="D1675" s="141" t="s">
        <v>403</v>
      </c>
      <c r="E1675" s="65">
        <v>24.168023554631173</v>
      </c>
      <c r="F1675" t="s">
        <v>7</v>
      </c>
      <c r="G1675" t="s">
        <v>44</v>
      </c>
    </row>
    <row r="1676" spans="1:7">
      <c r="A1676" s="138" t="s">
        <v>1053</v>
      </c>
      <c r="B1676">
        <v>74</v>
      </c>
      <c r="C1676" t="s">
        <v>1014</v>
      </c>
      <c r="D1676" s="141" t="s">
        <v>684</v>
      </c>
      <c r="E1676" s="65">
        <v>23.972131044313432</v>
      </c>
      <c r="F1676" t="s">
        <v>7</v>
      </c>
      <c r="G1676" t="s">
        <v>44</v>
      </c>
    </row>
    <row r="1677" spans="1:7">
      <c r="A1677" s="138" t="s">
        <v>1053</v>
      </c>
      <c r="B1677">
        <v>75</v>
      </c>
      <c r="C1677" t="s">
        <v>149</v>
      </c>
      <c r="D1677" s="141" t="s">
        <v>415</v>
      </c>
      <c r="E1677" s="65">
        <v>23.947802554734427</v>
      </c>
      <c r="F1677" t="s">
        <v>7</v>
      </c>
      <c r="G1677" t="s">
        <v>111</v>
      </c>
    </row>
    <row r="1678" spans="1:7">
      <c r="A1678" s="138" t="s">
        <v>1053</v>
      </c>
      <c r="B1678">
        <v>76</v>
      </c>
      <c r="C1678" t="s">
        <v>1034</v>
      </c>
      <c r="D1678" s="141" t="s">
        <v>1027</v>
      </c>
      <c r="E1678" s="65">
        <v>23.923472089999997</v>
      </c>
      <c r="F1678" t="s">
        <v>7</v>
      </c>
      <c r="G1678" t="s">
        <v>27</v>
      </c>
    </row>
    <row r="1679" spans="1:7">
      <c r="A1679" s="138" t="s">
        <v>1053</v>
      </c>
      <c r="B1679">
        <v>77</v>
      </c>
      <c r="C1679" t="s">
        <v>215</v>
      </c>
      <c r="D1679" s="141" t="s">
        <v>433</v>
      </c>
      <c r="E1679" s="65">
        <v>23.909590121509041</v>
      </c>
      <c r="F1679" t="s">
        <v>5</v>
      </c>
      <c r="G1679" t="s">
        <v>111</v>
      </c>
    </row>
    <row r="1680" spans="1:7">
      <c r="A1680" s="138" t="s">
        <v>1053</v>
      </c>
      <c r="B1680">
        <v>78</v>
      </c>
      <c r="C1680" t="s">
        <v>662</v>
      </c>
      <c r="D1680" s="141" t="s">
        <v>661</v>
      </c>
      <c r="E1680" s="65">
        <v>23.853033749728851</v>
      </c>
      <c r="F1680" t="s">
        <v>5</v>
      </c>
      <c r="G1680" t="s">
        <v>221</v>
      </c>
    </row>
    <row r="1681" spans="1:7">
      <c r="A1681" s="138" t="s">
        <v>1053</v>
      </c>
      <c r="B1681">
        <v>79</v>
      </c>
      <c r="C1681" t="s">
        <v>329</v>
      </c>
      <c r="D1681" s="141" t="s">
        <v>697</v>
      </c>
      <c r="E1681" s="65">
        <v>23.647516966979438</v>
      </c>
      <c r="F1681" t="s">
        <v>7</v>
      </c>
      <c r="G1681" t="s">
        <v>44</v>
      </c>
    </row>
    <row r="1682" spans="1:7">
      <c r="A1682" s="138" t="s">
        <v>1053</v>
      </c>
      <c r="B1682">
        <v>80</v>
      </c>
      <c r="C1682" t="s">
        <v>1049</v>
      </c>
      <c r="D1682" s="141" t="s">
        <v>722</v>
      </c>
      <c r="E1682" s="65">
        <v>23.581432402999997</v>
      </c>
      <c r="F1682" t="s">
        <v>7</v>
      </c>
      <c r="G1682" t="s">
        <v>27</v>
      </c>
    </row>
    <row r="1683" spans="1:7">
      <c r="A1683" s="138" t="s">
        <v>1053</v>
      </c>
      <c r="B1683">
        <v>81</v>
      </c>
      <c r="C1683" t="s">
        <v>680</v>
      </c>
      <c r="D1683" s="141" t="s">
        <v>679</v>
      </c>
      <c r="E1683" s="65">
        <v>23.357123948909674</v>
      </c>
      <c r="F1683" t="s">
        <v>5</v>
      </c>
      <c r="G1683" t="s">
        <v>31</v>
      </c>
    </row>
    <row r="1684" spans="1:7">
      <c r="A1684" s="138" t="s">
        <v>1053</v>
      </c>
      <c r="B1684">
        <v>82</v>
      </c>
      <c r="C1684" t="s">
        <v>1054</v>
      </c>
      <c r="D1684" s="141" t="s">
        <v>702</v>
      </c>
      <c r="E1684" s="65">
        <v>23.289010988402673</v>
      </c>
      <c r="F1684" t="s">
        <v>5</v>
      </c>
      <c r="G1684" t="s">
        <v>44</v>
      </c>
    </row>
    <row r="1685" spans="1:7">
      <c r="A1685" s="138" t="s">
        <v>1053</v>
      </c>
      <c r="B1685">
        <v>83</v>
      </c>
      <c r="C1685" t="s">
        <v>250</v>
      </c>
      <c r="D1685" s="141" t="s">
        <v>420</v>
      </c>
      <c r="E1685" s="65">
        <v>23.121432505743311</v>
      </c>
      <c r="F1685" t="s">
        <v>6</v>
      </c>
      <c r="G1685" t="s">
        <v>31</v>
      </c>
    </row>
    <row r="1686" spans="1:7">
      <c r="A1686" s="138" t="s">
        <v>1053</v>
      </c>
      <c r="B1686">
        <v>84</v>
      </c>
      <c r="C1686" t="s">
        <v>282</v>
      </c>
      <c r="D1686" s="141" t="s">
        <v>795</v>
      </c>
      <c r="E1686" s="65">
        <v>23.055278368273978</v>
      </c>
      <c r="F1686" t="s">
        <v>5</v>
      </c>
      <c r="G1686" t="s">
        <v>48</v>
      </c>
    </row>
    <row r="1687" spans="1:7">
      <c r="A1687" s="138" t="s">
        <v>1053</v>
      </c>
      <c r="B1687">
        <v>85</v>
      </c>
      <c r="C1687" t="s">
        <v>225</v>
      </c>
      <c r="D1687" s="141" t="s">
        <v>437</v>
      </c>
      <c r="E1687" s="65">
        <v>22.911601137590299</v>
      </c>
      <c r="F1687" t="s">
        <v>5</v>
      </c>
      <c r="G1687" t="s">
        <v>44</v>
      </c>
    </row>
    <row r="1688" spans="1:7">
      <c r="A1688" s="138" t="s">
        <v>1053</v>
      </c>
      <c r="B1688">
        <v>86</v>
      </c>
      <c r="C1688" t="s">
        <v>1050</v>
      </c>
      <c r="D1688" s="141" t="s">
        <v>1048</v>
      </c>
      <c r="E1688" s="65">
        <v>21.960552672368461</v>
      </c>
      <c r="F1688" t="s">
        <v>6</v>
      </c>
      <c r="G1688" t="s">
        <v>44</v>
      </c>
    </row>
    <row r="1689" spans="1:7">
      <c r="A1689" s="138" t="s">
        <v>1053</v>
      </c>
      <c r="B1689">
        <v>87</v>
      </c>
      <c r="C1689" t="s">
        <v>808</v>
      </c>
      <c r="D1689" s="141" t="s">
        <v>809</v>
      </c>
      <c r="E1689" s="65">
        <v>21.829831621390564</v>
      </c>
      <c r="F1689" t="s">
        <v>7</v>
      </c>
      <c r="G1689" t="s">
        <v>221</v>
      </c>
    </row>
    <row r="1690" spans="1:7">
      <c r="A1690" s="138" t="s">
        <v>1053</v>
      </c>
      <c r="B1690">
        <v>88</v>
      </c>
      <c r="C1690" t="s">
        <v>1051</v>
      </c>
      <c r="D1690" s="141" t="s">
        <v>727</v>
      </c>
      <c r="E1690" s="65">
        <v>21.779362478895074</v>
      </c>
      <c r="F1690" t="s">
        <v>6</v>
      </c>
      <c r="G1690" t="s">
        <v>44</v>
      </c>
    </row>
    <row r="1691" spans="1:7">
      <c r="A1691" s="138" t="s">
        <v>1053</v>
      </c>
      <c r="B1691">
        <v>89</v>
      </c>
      <c r="C1691" t="s">
        <v>434</v>
      </c>
      <c r="D1691" s="141" t="s">
        <v>658</v>
      </c>
      <c r="E1691" s="65">
        <v>21.585828240471646</v>
      </c>
      <c r="F1691" t="s">
        <v>6</v>
      </c>
      <c r="G1691" t="s">
        <v>221</v>
      </c>
    </row>
    <row r="1692" spans="1:7">
      <c r="A1692" s="138" t="s">
        <v>1053</v>
      </c>
      <c r="B1692">
        <v>90</v>
      </c>
      <c r="C1692" t="s">
        <v>279</v>
      </c>
      <c r="D1692" s="141" t="s">
        <v>819</v>
      </c>
      <c r="E1692" s="65">
        <v>21.50595618478231</v>
      </c>
      <c r="F1692" t="s">
        <v>6</v>
      </c>
      <c r="G1692" t="s">
        <v>44</v>
      </c>
    </row>
    <row r="1693" spans="1:7">
      <c r="A1693" s="138" t="s">
        <v>1053</v>
      </c>
      <c r="B1693">
        <v>91</v>
      </c>
      <c r="C1693" t="s">
        <v>688</v>
      </c>
      <c r="D1693" s="141" t="s">
        <v>687</v>
      </c>
      <c r="E1693" s="65">
        <v>21.483091028569238</v>
      </c>
      <c r="F1693" t="s">
        <v>6</v>
      </c>
      <c r="G1693" t="s">
        <v>31</v>
      </c>
    </row>
    <row r="1694" spans="1:7">
      <c r="A1694" s="138" t="s">
        <v>1053</v>
      </c>
      <c r="B1694">
        <v>92</v>
      </c>
      <c r="C1694" t="s">
        <v>323</v>
      </c>
      <c r="D1694" s="141" t="s">
        <v>406</v>
      </c>
      <c r="E1694" s="65">
        <v>21.376527941542808</v>
      </c>
      <c r="F1694" t="s">
        <v>7</v>
      </c>
      <c r="G1694" t="s">
        <v>44</v>
      </c>
    </row>
    <row r="1695" spans="1:7">
      <c r="A1695" s="138" t="s">
        <v>1053</v>
      </c>
      <c r="B1695">
        <v>93</v>
      </c>
      <c r="C1695" t="s">
        <v>1033</v>
      </c>
      <c r="D1695" s="141" t="s">
        <v>712</v>
      </c>
      <c r="E1695" s="65">
        <v>21.359881627132484</v>
      </c>
      <c r="F1695" t="s">
        <v>5</v>
      </c>
      <c r="G1695" t="s">
        <v>27</v>
      </c>
    </row>
    <row r="1696" spans="1:7">
      <c r="A1696" s="138" t="s">
        <v>1053</v>
      </c>
      <c r="B1696">
        <v>94</v>
      </c>
      <c r="C1696" t="s">
        <v>1004</v>
      </c>
      <c r="D1696" s="141" t="s">
        <v>477</v>
      </c>
      <c r="E1696" s="65">
        <v>21.272595435799495</v>
      </c>
      <c r="F1696" t="s">
        <v>5</v>
      </c>
      <c r="G1696" t="s">
        <v>127</v>
      </c>
    </row>
    <row r="1697" spans="1:7" s="64" customFormat="1">
      <c r="A1697" s="138" t="s">
        <v>1053</v>
      </c>
      <c r="B1697">
        <v>95</v>
      </c>
      <c r="C1697" t="s">
        <v>869</v>
      </c>
      <c r="D1697" s="141" t="s">
        <v>725</v>
      </c>
      <c r="E1697" s="65">
        <v>21.12725150156384</v>
      </c>
      <c r="F1697" t="s">
        <v>5</v>
      </c>
      <c r="G1697" t="s">
        <v>71</v>
      </c>
    </row>
    <row r="1698" spans="1:7">
      <c r="A1698" s="138" t="s">
        <v>1053</v>
      </c>
      <c r="B1698">
        <v>96</v>
      </c>
      <c r="C1698" t="s">
        <v>1035</v>
      </c>
      <c r="D1698" s="141" t="s">
        <v>708</v>
      </c>
      <c r="E1698" s="65">
        <v>20.760540244000001</v>
      </c>
      <c r="F1698" t="s">
        <v>7</v>
      </c>
      <c r="G1698" t="s">
        <v>176</v>
      </c>
    </row>
    <row r="1699" spans="1:7">
      <c r="A1699" s="138" t="s">
        <v>1053</v>
      </c>
      <c r="B1699">
        <v>97</v>
      </c>
      <c r="C1699" t="s">
        <v>1052</v>
      </c>
      <c r="D1699" s="141" t="s">
        <v>750</v>
      </c>
      <c r="E1699" s="65">
        <v>20.369734894406157</v>
      </c>
      <c r="F1699" t="s">
        <v>5</v>
      </c>
      <c r="G1699" t="s">
        <v>44</v>
      </c>
    </row>
    <row r="1700" spans="1:7">
      <c r="A1700" s="138" t="s">
        <v>1053</v>
      </c>
      <c r="B1700">
        <v>98</v>
      </c>
      <c r="C1700" t="s">
        <v>108</v>
      </c>
      <c r="D1700" s="141" t="s">
        <v>408</v>
      </c>
      <c r="E1700" s="65">
        <v>20.356033354174375</v>
      </c>
      <c r="F1700" t="s">
        <v>7</v>
      </c>
      <c r="G1700" t="s">
        <v>111</v>
      </c>
    </row>
    <row r="1701" spans="1:7">
      <c r="A1701" s="138" t="s">
        <v>1053</v>
      </c>
      <c r="B1701">
        <v>99</v>
      </c>
      <c r="C1701" t="s">
        <v>888</v>
      </c>
      <c r="D1701" s="141" t="s">
        <v>713</v>
      </c>
      <c r="E1701" s="65">
        <v>20.298051945234846</v>
      </c>
      <c r="F1701" t="s">
        <v>5</v>
      </c>
      <c r="G1701" t="s">
        <v>322</v>
      </c>
    </row>
    <row r="1702" spans="1:7">
      <c r="A1702" s="138" t="s">
        <v>1053</v>
      </c>
      <c r="B1702">
        <v>100</v>
      </c>
      <c r="C1702" t="s">
        <v>206</v>
      </c>
      <c r="D1702" s="141" t="s">
        <v>483</v>
      </c>
      <c r="E1702" s="65">
        <v>20.064</v>
      </c>
      <c r="F1702" t="s">
        <v>7</v>
      </c>
      <c r="G1702" t="s">
        <v>111</v>
      </c>
    </row>
    <row r="1703" spans="1:7">
      <c r="A1703" s="135" t="s">
        <v>1253</v>
      </c>
      <c r="B1703" s="156" t="s">
        <v>1254</v>
      </c>
      <c r="C1703" s="145" t="s">
        <v>1005</v>
      </c>
      <c r="D1703" s="136" t="s">
        <v>336</v>
      </c>
      <c r="E1703" s="137">
        <v>446.15300706513671</v>
      </c>
      <c r="F1703" s="135" t="s">
        <v>7</v>
      </c>
      <c r="G1703" t="s">
        <v>20</v>
      </c>
    </row>
    <row r="1704" spans="1:7">
      <c r="A1704" s="135" t="s">
        <v>1253</v>
      </c>
      <c r="B1704" s="156" t="s">
        <v>1255</v>
      </c>
      <c r="C1704" s="145" t="s">
        <v>28</v>
      </c>
      <c r="D1704" s="136" t="s">
        <v>626</v>
      </c>
      <c r="E1704" s="137">
        <v>267.22486803923692</v>
      </c>
      <c r="F1704" s="135" t="s">
        <v>5</v>
      </c>
      <c r="G1704" t="s">
        <v>31</v>
      </c>
    </row>
    <row r="1705" spans="1:7">
      <c r="A1705" s="135" t="s">
        <v>1253</v>
      </c>
      <c r="B1705" s="156" t="s">
        <v>1256</v>
      </c>
      <c r="C1705" s="145" t="s">
        <v>24</v>
      </c>
      <c r="D1705" s="136" t="s">
        <v>338</v>
      </c>
      <c r="E1705" s="137">
        <v>258.64793311752817</v>
      </c>
      <c r="F1705" s="135" t="s">
        <v>5</v>
      </c>
      <c r="G1705" t="s">
        <v>27</v>
      </c>
    </row>
    <row r="1706" spans="1:7">
      <c r="A1706" s="135" t="s">
        <v>1253</v>
      </c>
      <c r="B1706" s="156" t="s">
        <v>1257</v>
      </c>
      <c r="C1706" s="145" t="s">
        <v>61</v>
      </c>
      <c r="D1706" s="136" t="s">
        <v>352</v>
      </c>
      <c r="E1706" s="137">
        <v>255.83262477885555</v>
      </c>
      <c r="F1706" s="135" t="s">
        <v>5</v>
      </c>
      <c r="G1706" t="s">
        <v>64</v>
      </c>
    </row>
    <row r="1707" spans="1:7">
      <c r="A1707" s="135" t="s">
        <v>1253</v>
      </c>
      <c r="B1707" s="156" t="s">
        <v>1258</v>
      </c>
      <c r="C1707" s="145" t="s">
        <v>68</v>
      </c>
      <c r="D1707" s="136" t="s">
        <v>354</v>
      </c>
      <c r="E1707" s="137">
        <v>216.0222904148805</v>
      </c>
      <c r="F1707" s="135" t="s">
        <v>5</v>
      </c>
      <c r="G1707" t="s">
        <v>71</v>
      </c>
    </row>
    <row r="1708" spans="1:7">
      <c r="A1708" s="135" t="s">
        <v>1253</v>
      </c>
      <c r="B1708" s="156" t="s">
        <v>1259</v>
      </c>
      <c r="C1708" s="145" t="s">
        <v>58</v>
      </c>
      <c r="D1708" s="136" t="s">
        <v>632</v>
      </c>
      <c r="E1708" s="137">
        <v>208.46570412138266</v>
      </c>
      <c r="F1708" s="135" t="s">
        <v>5</v>
      </c>
      <c r="G1708" t="s">
        <v>31</v>
      </c>
    </row>
    <row r="1709" spans="1:7">
      <c r="A1709" s="135" t="s">
        <v>1253</v>
      </c>
      <c r="B1709" s="156" t="s">
        <v>1260</v>
      </c>
      <c r="C1709" s="145" t="s">
        <v>38</v>
      </c>
      <c r="D1709" s="136" t="s">
        <v>629</v>
      </c>
      <c r="E1709" s="137">
        <v>187.62239854873852</v>
      </c>
      <c r="F1709" s="135" t="s">
        <v>5</v>
      </c>
      <c r="G1709" t="s">
        <v>31</v>
      </c>
    </row>
    <row r="1710" spans="1:7">
      <c r="A1710" s="135" t="s">
        <v>1253</v>
      </c>
      <c r="B1710" s="156" t="s">
        <v>1261</v>
      </c>
      <c r="C1710" s="145" t="s">
        <v>55</v>
      </c>
      <c r="D1710" s="136" t="s">
        <v>367</v>
      </c>
      <c r="E1710" s="137">
        <v>184.637</v>
      </c>
      <c r="F1710" s="135" t="s">
        <v>7</v>
      </c>
      <c r="G1710" t="s">
        <v>20</v>
      </c>
    </row>
    <row r="1711" spans="1:7">
      <c r="A1711" s="135" t="s">
        <v>1253</v>
      </c>
      <c r="B1711" s="156" t="s">
        <v>1262</v>
      </c>
      <c r="C1711" s="145" t="s">
        <v>65</v>
      </c>
      <c r="D1711" s="136" t="s">
        <v>356</v>
      </c>
      <c r="E1711" s="137">
        <v>177.86993114255398</v>
      </c>
      <c r="F1711" s="135" t="s">
        <v>5</v>
      </c>
      <c r="G1711" t="s">
        <v>31</v>
      </c>
    </row>
    <row r="1712" spans="1:7">
      <c r="A1712" s="135" t="s">
        <v>1253</v>
      </c>
      <c r="B1712" s="156" t="s">
        <v>1263</v>
      </c>
      <c r="C1712" s="145" t="s">
        <v>21</v>
      </c>
      <c r="D1712" s="136" t="s">
        <v>341</v>
      </c>
      <c r="E1712" s="137">
        <v>174.66979847058221</v>
      </c>
      <c r="F1712" s="135" t="s">
        <v>7</v>
      </c>
      <c r="G1712" t="s">
        <v>20</v>
      </c>
    </row>
    <row r="1713" spans="1:7">
      <c r="A1713" s="135" t="s">
        <v>1253</v>
      </c>
      <c r="B1713" s="156" t="s">
        <v>1264</v>
      </c>
      <c r="C1713" s="145" t="s">
        <v>1032</v>
      </c>
      <c r="D1713" s="136" t="s">
        <v>376</v>
      </c>
      <c r="E1713" s="137">
        <v>141.72660718821109</v>
      </c>
      <c r="F1713" s="135" t="s">
        <v>5</v>
      </c>
      <c r="G1713" t="s">
        <v>64</v>
      </c>
    </row>
    <row r="1714" spans="1:7">
      <c r="A1714" s="135" t="s">
        <v>1253</v>
      </c>
      <c r="B1714" s="156" t="s">
        <v>1265</v>
      </c>
      <c r="C1714" s="145" t="s">
        <v>35</v>
      </c>
      <c r="D1714" s="136" t="s">
        <v>347</v>
      </c>
      <c r="E1714" s="137">
        <v>119.81384572632348</v>
      </c>
      <c r="F1714" s="135" t="s">
        <v>6</v>
      </c>
      <c r="G1714" t="s">
        <v>31</v>
      </c>
    </row>
    <row r="1715" spans="1:7">
      <c r="A1715" s="135" t="s">
        <v>1253</v>
      </c>
      <c r="B1715" s="156" t="s">
        <v>1266</v>
      </c>
      <c r="C1715" s="145" t="s">
        <v>155</v>
      </c>
      <c r="D1715" s="136" t="s">
        <v>365</v>
      </c>
      <c r="E1715" s="137">
        <v>118.22614747759305</v>
      </c>
      <c r="F1715" s="135" t="s">
        <v>5</v>
      </c>
      <c r="G1715" t="s">
        <v>127</v>
      </c>
    </row>
    <row r="1716" spans="1:7">
      <c r="A1716" s="135" t="s">
        <v>1253</v>
      </c>
      <c r="B1716" s="156" t="s">
        <v>1267</v>
      </c>
      <c r="C1716" s="145" t="s">
        <v>41</v>
      </c>
      <c r="D1716" s="136" t="s">
        <v>344</v>
      </c>
      <c r="E1716" s="137">
        <v>111.11821072243643</v>
      </c>
      <c r="F1716" s="135" t="s">
        <v>7</v>
      </c>
      <c r="G1716" t="s">
        <v>44</v>
      </c>
    </row>
    <row r="1717" spans="1:7">
      <c r="A1717" s="135" t="s">
        <v>1253</v>
      </c>
      <c r="B1717" s="156" t="s">
        <v>1268</v>
      </c>
      <c r="C1717" s="145" t="s">
        <v>112</v>
      </c>
      <c r="D1717" s="136" t="s">
        <v>371</v>
      </c>
      <c r="E1717" s="137">
        <v>102.14271673963103</v>
      </c>
      <c r="F1717" s="135" t="s">
        <v>5</v>
      </c>
      <c r="G1717" t="s">
        <v>64</v>
      </c>
    </row>
    <row r="1718" spans="1:7">
      <c r="A1718" s="135" t="s">
        <v>1253</v>
      </c>
      <c r="B1718" s="156" t="s">
        <v>1269</v>
      </c>
      <c r="C1718" s="145" t="s">
        <v>75</v>
      </c>
      <c r="D1718" s="136" t="s">
        <v>362</v>
      </c>
      <c r="E1718" s="137">
        <v>101.25014144373888</v>
      </c>
      <c r="F1718" s="135" t="s">
        <v>5</v>
      </c>
      <c r="G1718" t="s">
        <v>48</v>
      </c>
    </row>
    <row r="1719" spans="1:7">
      <c r="A1719" s="135" t="s">
        <v>1253</v>
      </c>
      <c r="B1719" s="156" t="s">
        <v>1270</v>
      </c>
      <c r="C1719" s="145" t="s">
        <v>124</v>
      </c>
      <c r="D1719" s="136" t="s">
        <v>366</v>
      </c>
      <c r="E1719" s="137">
        <v>99.290124087489474</v>
      </c>
      <c r="F1719" s="135" t="s">
        <v>5</v>
      </c>
      <c r="G1719" t="s">
        <v>127</v>
      </c>
    </row>
    <row r="1720" spans="1:7">
      <c r="A1720" s="135" t="s">
        <v>1253</v>
      </c>
      <c r="B1720" s="156" t="s">
        <v>1271</v>
      </c>
      <c r="C1720" s="145" t="s">
        <v>45</v>
      </c>
      <c r="D1720" s="136" t="s">
        <v>358</v>
      </c>
      <c r="E1720" s="137">
        <v>96.229160373342381</v>
      </c>
      <c r="F1720" s="135" t="s">
        <v>6</v>
      </c>
      <c r="G1720" t="s">
        <v>48</v>
      </c>
    </row>
    <row r="1721" spans="1:7">
      <c r="A1721" s="135" t="s">
        <v>1253</v>
      </c>
      <c r="B1721" s="156" t="s">
        <v>1272</v>
      </c>
      <c r="C1721" s="145" t="s">
        <v>81</v>
      </c>
      <c r="D1721" s="136" t="s">
        <v>357</v>
      </c>
      <c r="E1721" s="137">
        <v>96.22851506306344</v>
      </c>
      <c r="F1721" s="135" t="s">
        <v>7</v>
      </c>
      <c r="G1721" t="s">
        <v>44</v>
      </c>
    </row>
    <row r="1722" spans="1:7">
      <c r="A1722" s="135" t="s">
        <v>1253</v>
      </c>
      <c r="B1722" s="156" t="s">
        <v>1273</v>
      </c>
      <c r="C1722" s="145" t="s">
        <v>32</v>
      </c>
      <c r="D1722" s="136" t="s">
        <v>350</v>
      </c>
      <c r="E1722" s="137">
        <v>88.57563442003277</v>
      </c>
      <c r="F1722" s="135" t="s">
        <v>7</v>
      </c>
      <c r="G1722" t="s">
        <v>20</v>
      </c>
    </row>
    <row r="1723" spans="1:7">
      <c r="A1723" s="135" t="s">
        <v>1253</v>
      </c>
      <c r="B1723" s="156" t="s">
        <v>1274</v>
      </c>
      <c r="C1723" s="145" t="s">
        <v>1006</v>
      </c>
      <c r="D1723" s="136" t="s">
        <v>391</v>
      </c>
      <c r="E1723" s="137">
        <v>75.222499997394806</v>
      </c>
      <c r="F1723" s="135" t="s">
        <v>5</v>
      </c>
      <c r="G1723" t="s">
        <v>71</v>
      </c>
    </row>
    <row r="1724" spans="1:7">
      <c r="A1724" s="135" t="s">
        <v>1253</v>
      </c>
      <c r="B1724" s="156" t="s">
        <v>1275</v>
      </c>
      <c r="C1724" s="145" t="s">
        <v>49</v>
      </c>
      <c r="D1724" s="136" t="s">
        <v>360</v>
      </c>
      <c r="E1724" s="137">
        <v>69.736921052955054</v>
      </c>
      <c r="F1724" s="135" t="s">
        <v>5</v>
      </c>
      <c r="G1724" t="s">
        <v>27</v>
      </c>
    </row>
    <row r="1725" spans="1:7">
      <c r="A1725" s="135" t="s">
        <v>1253</v>
      </c>
      <c r="B1725" s="156" t="s">
        <v>1276</v>
      </c>
      <c r="C1725" s="145" t="s">
        <v>164</v>
      </c>
      <c r="D1725" s="136" t="s">
        <v>386</v>
      </c>
      <c r="E1725" s="137">
        <v>68.630253928376575</v>
      </c>
      <c r="F1725" s="135" t="s">
        <v>6</v>
      </c>
      <c r="G1725" t="s">
        <v>31</v>
      </c>
    </row>
    <row r="1726" spans="1:7">
      <c r="A1726" s="135" t="s">
        <v>1253</v>
      </c>
      <c r="B1726" s="156" t="s">
        <v>1277</v>
      </c>
      <c r="C1726" s="145" t="s">
        <v>131</v>
      </c>
      <c r="D1726" s="136" t="s">
        <v>644</v>
      </c>
      <c r="E1726" s="137">
        <v>68.067602523902295</v>
      </c>
      <c r="F1726" s="135" t="s">
        <v>5</v>
      </c>
      <c r="G1726" t="s">
        <v>31</v>
      </c>
    </row>
    <row r="1727" spans="1:7">
      <c r="A1727" s="135" t="s">
        <v>1253</v>
      </c>
      <c r="B1727" s="156" t="s">
        <v>1278</v>
      </c>
      <c r="C1727" s="145" t="s">
        <v>1008</v>
      </c>
      <c r="D1727" s="136" t="s">
        <v>418</v>
      </c>
      <c r="E1727" s="137">
        <v>63.402039379896898</v>
      </c>
      <c r="F1727" s="135" t="s">
        <v>6</v>
      </c>
      <c r="G1727" t="s">
        <v>234</v>
      </c>
    </row>
    <row r="1728" spans="1:7">
      <c r="A1728" s="135" t="s">
        <v>1253</v>
      </c>
      <c r="B1728" s="156" t="s">
        <v>1279</v>
      </c>
      <c r="C1728" s="145" t="s">
        <v>105</v>
      </c>
      <c r="D1728" s="136" t="s">
        <v>378</v>
      </c>
      <c r="E1728" s="137">
        <v>63.172457159033506</v>
      </c>
      <c r="F1728" s="135" t="s">
        <v>7</v>
      </c>
      <c r="G1728" t="s">
        <v>44</v>
      </c>
    </row>
    <row r="1729" spans="1:7">
      <c r="A1729" s="135" t="s">
        <v>1253</v>
      </c>
      <c r="B1729" s="156" t="s">
        <v>1280</v>
      </c>
      <c r="C1729" s="145" t="s">
        <v>99</v>
      </c>
      <c r="D1729" s="136" t="s">
        <v>381</v>
      </c>
      <c r="E1729" s="137">
        <v>61.376999999999995</v>
      </c>
      <c r="F1729" s="135" t="s">
        <v>7</v>
      </c>
      <c r="G1729" t="s">
        <v>20</v>
      </c>
    </row>
    <row r="1730" spans="1:7">
      <c r="A1730" s="135" t="s">
        <v>1253</v>
      </c>
      <c r="B1730" s="156" t="s">
        <v>1281</v>
      </c>
      <c r="C1730" s="145" t="s">
        <v>158</v>
      </c>
      <c r="D1730" s="136" t="s">
        <v>377</v>
      </c>
      <c r="E1730" s="137">
        <v>53.364614138982091</v>
      </c>
      <c r="F1730" s="135" t="s">
        <v>7</v>
      </c>
      <c r="G1730" t="s">
        <v>27</v>
      </c>
    </row>
    <row r="1731" spans="1:7">
      <c r="A1731" s="135" t="s">
        <v>1253</v>
      </c>
      <c r="B1731" s="156" t="s">
        <v>1282</v>
      </c>
      <c r="C1731" s="145" t="s">
        <v>1010</v>
      </c>
      <c r="D1731" s="136" t="s">
        <v>399</v>
      </c>
      <c r="E1731" s="137">
        <v>52.814812880489733</v>
      </c>
      <c r="F1731" s="135" t="s">
        <v>7</v>
      </c>
      <c r="G1731" t="s">
        <v>44</v>
      </c>
    </row>
    <row r="1732" spans="1:7">
      <c r="A1732" s="135" t="s">
        <v>1253</v>
      </c>
      <c r="B1732" s="156" t="s">
        <v>1283</v>
      </c>
      <c r="C1732" s="145" t="s">
        <v>140</v>
      </c>
      <c r="D1732" s="136" t="s">
        <v>380</v>
      </c>
      <c r="E1732" s="137">
        <v>51.361498941219061</v>
      </c>
      <c r="F1732" s="135" t="s">
        <v>6</v>
      </c>
      <c r="G1732" t="s">
        <v>31</v>
      </c>
    </row>
    <row r="1733" spans="1:7">
      <c r="A1733" s="135" t="s">
        <v>1253</v>
      </c>
      <c r="B1733" s="156" t="s">
        <v>1284</v>
      </c>
      <c r="C1733" s="145" t="s">
        <v>90</v>
      </c>
      <c r="D1733" s="136" t="s">
        <v>383</v>
      </c>
      <c r="E1733" s="137">
        <v>49.490841040654999</v>
      </c>
      <c r="F1733" s="135" t="s">
        <v>7</v>
      </c>
      <c r="G1733" t="s">
        <v>44</v>
      </c>
    </row>
    <row r="1734" spans="1:7">
      <c r="A1734" s="135" t="s">
        <v>1253</v>
      </c>
      <c r="B1734" s="156" t="s">
        <v>1285</v>
      </c>
      <c r="C1734" s="145" t="s">
        <v>273</v>
      </c>
      <c r="D1734" s="136" t="s">
        <v>441</v>
      </c>
      <c r="E1734" s="137">
        <v>45.815273088620295</v>
      </c>
      <c r="F1734" s="135" t="s">
        <v>5</v>
      </c>
      <c r="G1734" t="s">
        <v>31</v>
      </c>
    </row>
    <row r="1735" spans="1:7">
      <c r="A1735" s="135" t="s">
        <v>1253</v>
      </c>
      <c r="B1735" s="156" t="s">
        <v>1286</v>
      </c>
      <c r="C1735" s="145" t="s">
        <v>1030</v>
      </c>
      <c r="D1735" s="136" t="s">
        <v>640</v>
      </c>
      <c r="E1735" s="137">
        <v>42.115822726377402</v>
      </c>
      <c r="F1735" s="135" t="s">
        <v>7</v>
      </c>
      <c r="G1735" t="s">
        <v>20</v>
      </c>
    </row>
    <row r="1736" spans="1:7">
      <c r="A1736" s="135" t="s">
        <v>1253</v>
      </c>
      <c r="B1736" s="156" t="s">
        <v>1287</v>
      </c>
      <c r="C1736" s="145" t="s">
        <v>84</v>
      </c>
      <c r="D1736" s="136" t="s">
        <v>389</v>
      </c>
      <c r="E1736" s="137">
        <v>40.468215016165743</v>
      </c>
      <c r="F1736" s="135" t="s">
        <v>6</v>
      </c>
      <c r="G1736" t="s">
        <v>44</v>
      </c>
    </row>
    <row r="1737" spans="1:7">
      <c r="A1737" s="135" t="s">
        <v>1253</v>
      </c>
      <c r="B1737" s="156" t="s">
        <v>1288</v>
      </c>
      <c r="C1737" s="145" t="s">
        <v>182</v>
      </c>
      <c r="D1737" s="136" t="s">
        <v>416</v>
      </c>
      <c r="E1737" s="137">
        <v>39.60379749480272</v>
      </c>
      <c r="F1737" s="135" t="s">
        <v>7</v>
      </c>
      <c r="G1737" t="s">
        <v>44</v>
      </c>
    </row>
    <row r="1738" spans="1:7">
      <c r="A1738" s="135" t="s">
        <v>1253</v>
      </c>
      <c r="B1738" s="156" t="s">
        <v>1289</v>
      </c>
      <c r="C1738" s="145" t="s">
        <v>222</v>
      </c>
      <c r="D1738" s="136" t="s">
        <v>413</v>
      </c>
      <c r="E1738" s="137">
        <v>37.0014343549798</v>
      </c>
      <c r="F1738" s="135" t="s">
        <v>5</v>
      </c>
      <c r="G1738" t="s">
        <v>176</v>
      </c>
    </row>
    <row r="1739" spans="1:7">
      <c r="A1739" s="135" t="s">
        <v>1253</v>
      </c>
      <c r="B1739" s="156" t="s">
        <v>1290</v>
      </c>
      <c r="C1739" s="145" t="s">
        <v>146</v>
      </c>
      <c r="D1739" s="136" t="s">
        <v>382</v>
      </c>
      <c r="E1739" s="137">
        <v>36.098396915215801</v>
      </c>
      <c r="F1739" s="135" t="s">
        <v>5</v>
      </c>
      <c r="G1739" t="s">
        <v>27</v>
      </c>
    </row>
    <row r="1740" spans="1:7">
      <c r="A1740" s="135" t="s">
        <v>1253</v>
      </c>
      <c r="B1740" s="156" t="s">
        <v>1291</v>
      </c>
      <c r="C1740" s="145" t="s">
        <v>167</v>
      </c>
      <c r="D1740" s="136" t="s">
        <v>394</v>
      </c>
      <c r="E1740" s="137">
        <v>35.623268813262612</v>
      </c>
      <c r="F1740" s="135" t="s">
        <v>6</v>
      </c>
      <c r="G1740" t="s">
        <v>64</v>
      </c>
    </row>
    <row r="1741" spans="1:7">
      <c r="A1741" s="135" t="s">
        <v>1253</v>
      </c>
      <c r="B1741" s="156" t="s">
        <v>1292</v>
      </c>
      <c r="C1741" s="145" t="s">
        <v>200</v>
      </c>
      <c r="D1741" s="136" t="s">
        <v>395</v>
      </c>
      <c r="E1741" s="137">
        <v>35.068876901442842</v>
      </c>
      <c r="F1741" s="135" t="s">
        <v>6</v>
      </c>
      <c r="G1741" t="s">
        <v>48</v>
      </c>
    </row>
    <row r="1742" spans="1:7">
      <c r="A1742" s="135" t="s">
        <v>1253</v>
      </c>
      <c r="B1742" s="156" t="s">
        <v>1293</v>
      </c>
      <c r="C1742" s="145" t="s">
        <v>682</v>
      </c>
      <c r="D1742" s="136" t="s">
        <v>443</v>
      </c>
      <c r="E1742" s="137">
        <v>35.056427849806362</v>
      </c>
      <c r="F1742" s="135" t="s">
        <v>5</v>
      </c>
      <c r="G1742" t="s">
        <v>127</v>
      </c>
    </row>
    <row r="1743" spans="1:7">
      <c r="A1743" s="135" t="s">
        <v>1253</v>
      </c>
      <c r="B1743" s="156" t="s">
        <v>1294</v>
      </c>
      <c r="C1743" s="145" t="s">
        <v>256</v>
      </c>
      <c r="D1743" s="136" t="s">
        <v>414</v>
      </c>
      <c r="E1743" s="137">
        <v>34.678164415503566</v>
      </c>
      <c r="F1743" s="135" t="s">
        <v>7</v>
      </c>
      <c r="G1743" t="s">
        <v>44</v>
      </c>
    </row>
    <row r="1744" spans="1:7">
      <c r="A1744" s="135" t="s">
        <v>1253</v>
      </c>
      <c r="B1744" s="156" t="s">
        <v>1295</v>
      </c>
      <c r="C1744" s="145" t="s">
        <v>137</v>
      </c>
      <c r="D1744" s="136" t="s">
        <v>419</v>
      </c>
      <c r="E1744" s="137">
        <v>34.424486088853342</v>
      </c>
      <c r="F1744" s="135" t="s">
        <v>7</v>
      </c>
      <c r="G1744" t="s">
        <v>111</v>
      </c>
    </row>
    <row r="1745" spans="1:7">
      <c r="A1745" s="135" t="s">
        <v>1253</v>
      </c>
      <c r="B1745" s="156" t="s">
        <v>1296</v>
      </c>
      <c r="C1745" s="145" t="s">
        <v>209</v>
      </c>
      <c r="D1745" s="136" t="s">
        <v>654</v>
      </c>
      <c r="E1745" s="137">
        <v>33.895776302621087</v>
      </c>
      <c r="F1745" s="135" t="s">
        <v>5</v>
      </c>
      <c r="G1745" t="s">
        <v>31</v>
      </c>
    </row>
    <row r="1746" spans="1:7">
      <c r="A1746" s="135" t="s">
        <v>1253</v>
      </c>
      <c r="B1746" s="156" t="s">
        <v>1297</v>
      </c>
      <c r="C1746" s="145" t="s">
        <v>1012</v>
      </c>
      <c r="D1746" s="136" t="s">
        <v>440</v>
      </c>
      <c r="E1746" s="137">
        <v>33.53467263715811</v>
      </c>
      <c r="F1746" s="135" t="s">
        <v>6</v>
      </c>
      <c r="G1746" t="s">
        <v>48</v>
      </c>
    </row>
    <row r="1747" spans="1:7">
      <c r="A1747" s="135" t="s">
        <v>1253</v>
      </c>
      <c r="B1747" s="156" t="s">
        <v>1298</v>
      </c>
      <c r="C1747" s="145" t="s">
        <v>1001</v>
      </c>
      <c r="D1747" s="136" t="s">
        <v>398</v>
      </c>
      <c r="E1747" s="137">
        <v>33.435675418476734</v>
      </c>
      <c r="F1747" s="135" t="s">
        <v>7</v>
      </c>
      <c r="G1747" t="s">
        <v>27</v>
      </c>
    </row>
    <row r="1748" spans="1:7">
      <c r="A1748" s="135" t="s">
        <v>1253</v>
      </c>
      <c r="B1748" s="156" t="s">
        <v>1299</v>
      </c>
      <c r="C1748" s="145" t="s">
        <v>173</v>
      </c>
      <c r="D1748" s="136" t="s">
        <v>438</v>
      </c>
      <c r="E1748" s="137">
        <v>33.334776390242695</v>
      </c>
      <c r="F1748" s="135" t="s">
        <v>5</v>
      </c>
      <c r="G1748" t="s">
        <v>176</v>
      </c>
    </row>
    <row r="1749" spans="1:7">
      <c r="A1749" s="135" t="s">
        <v>1253</v>
      </c>
      <c r="B1749" s="156" t="s">
        <v>1300</v>
      </c>
      <c r="C1749" s="145" t="s">
        <v>1034</v>
      </c>
      <c r="D1749" s="136" t="s">
        <v>1027</v>
      </c>
      <c r="E1749" s="137">
        <v>32.792385458927789</v>
      </c>
      <c r="F1749" s="135" t="s">
        <v>7</v>
      </c>
      <c r="G1749" t="s">
        <v>27</v>
      </c>
    </row>
    <row r="1750" spans="1:7">
      <c r="A1750" s="135" t="s">
        <v>1253</v>
      </c>
      <c r="B1750" s="156" t="s">
        <v>1301</v>
      </c>
      <c r="C1750" s="145" t="s">
        <v>319</v>
      </c>
      <c r="D1750" s="136" t="s">
        <v>432</v>
      </c>
      <c r="E1750" s="137">
        <v>31.009983088853339</v>
      </c>
      <c r="F1750" s="135" t="s">
        <v>5</v>
      </c>
      <c r="G1750" t="s">
        <v>322</v>
      </c>
    </row>
    <row r="1751" spans="1:7">
      <c r="A1751" s="135" t="s">
        <v>1253</v>
      </c>
      <c r="B1751" s="156" t="s">
        <v>1302</v>
      </c>
      <c r="C1751" s="145" t="s">
        <v>188</v>
      </c>
      <c r="D1751" s="136" t="s">
        <v>450</v>
      </c>
      <c r="E1751" s="137">
        <v>30.990589487851491</v>
      </c>
      <c r="F1751" s="135" t="s">
        <v>7</v>
      </c>
      <c r="G1751" t="s">
        <v>44</v>
      </c>
    </row>
    <row r="1752" spans="1:7">
      <c r="A1752" s="135" t="s">
        <v>1253</v>
      </c>
      <c r="B1752" s="156" t="s">
        <v>1303</v>
      </c>
      <c r="C1752" s="145" t="s">
        <v>121</v>
      </c>
      <c r="D1752" s="136" t="s">
        <v>387</v>
      </c>
      <c r="E1752" s="137">
        <v>30.627415263184854</v>
      </c>
      <c r="F1752" s="135" t="s">
        <v>7</v>
      </c>
      <c r="G1752" t="s">
        <v>20</v>
      </c>
    </row>
    <row r="1753" spans="1:7">
      <c r="A1753" s="135" t="s">
        <v>1253</v>
      </c>
      <c r="B1753" s="156" t="s">
        <v>1304</v>
      </c>
      <c r="C1753" s="145" t="s">
        <v>875</v>
      </c>
      <c r="D1753" s="136" t="s">
        <v>785</v>
      </c>
      <c r="E1753" s="137">
        <v>30.474136093344814</v>
      </c>
      <c r="F1753" s="135" t="s">
        <v>5</v>
      </c>
      <c r="G1753" t="s">
        <v>127</v>
      </c>
    </row>
    <row r="1754" spans="1:7">
      <c r="A1754" s="135" t="s">
        <v>1253</v>
      </c>
      <c r="B1754" s="156" t="s">
        <v>1305</v>
      </c>
      <c r="C1754" s="145" t="s">
        <v>161</v>
      </c>
      <c r="D1754" s="136" t="s">
        <v>384</v>
      </c>
      <c r="E1754" s="137">
        <v>29.636797016025426</v>
      </c>
      <c r="F1754" s="135" t="s">
        <v>5</v>
      </c>
      <c r="G1754" t="s">
        <v>27</v>
      </c>
    </row>
    <row r="1755" spans="1:7">
      <c r="A1755" s="135" t="s">
        <v>1253</v>
      </c>
      <c r="B1755" s="156" t="s">
        <v>1306</v>
      </c>
      <c r="C1755" s="145" t="s">
        <v>669</v>
      </c>
      <c r="D1755" s="136" t="s">
        <v>668</v>
      </c>
      <c r="E1755" s="137">
        <v>28.648126073445095</v>
      </c>
      <c r="F1755" s="135" t="s">
        <v>5</v>
      </c>
      <c r="G1755" t="s">
        <v>48</v>
      </c>
    </row>
    <row r="1756" spans="1:7">
      <c r="A1756" s="135" t="s">
        <v>1253</v>
      </c>
      <c r="B1756" s="156" t="s">
        <v>1307</v>
      </c>
      <c r="C1756" s="145" t="s">
        <v>870</v>
      </c>
      <c r="D1756" s="136" t="s">
        <v>703</v>
      </c>
      <c r="E1756" s="137">
        <v>28.458773529109269</v>
      </c>
      <c r="F1756" s="135" t="s">
        <v>5</v>
      </c>
      <c r="G1756" t="s">
        <v>44</v>
      </c>
    </row>
    <row r="1757" spans="1:7">
      <c r="A1757" s="135" t="s">
        <v>1253</v>
      </c>
      <c r="B1757" s="156" t="s">
        <v>1308</v>
      </c>
      <c r="C1757" s="145" t="s">
        <v>691</v>
      </c>
      <c r="D1757" s="136" t="s">
        <v>690</v>
      </c>
      <c r="E1757" s="137">
        <v>28.244908890697086</v>
      </c>
      <c r="F1757" s="135" t="s">
        <v>5</v>
      </c>
      <c r="G1757" t="s">
        <v>127</v>
      </c>
    </row>
    <row r="1758" spans="1:7">
      <c r="A1758" s="135" t="s">
        <v>1253</v>
      </c>
      <c r="B1758" s="156" t="s">
        <v>1309</v>
      </c>
      <c r="C1758" s="145" t="s">
        <v>1013</v>
      </c>
      <c r="D1758" s="136" t="s">
        <v>672</v>
      </c>
      <c r="E1758" s="137">
        <v>28.133143765347704</v>
      </c>
      <c r="F1758" s="135" t="s">
        <v>5</v>
      </c>
      <c r="G1758" t="s">
        <v>44</v>
      </c>
    </row>
    <row r="1759" spans="1:7">
      <c r="A1759" s="135" t="s">
        <v>1253</v>
      </c>
      <c r="B1759" s="156" t="s">
        <v>1310</v>
      </c>
      <c r="C1759" s="145" t="s">
        <v>869</v>
      </c>
      <c r="D1759" s="136" t="s">
        <v>725</v>
      </c>
      <c r="E1759" s="137">
        <v>28.097199297360469</v>
      </c>
      <c r="F1759" s="135" t="s">
        <v>5</v>
      </c>
      <c r="G1759" t="s">
        <v>71</v>
      </c>
    </row>
    <row r="1760" spans="1:7">
      <c r="A1760" s="135" t="s">
        <v>1253</v>
      </c>
      <c r="B1760" s="156" t="s">
        <v>1311</v>
      </c>
      <c r="C1760" s="145" t="s">
        <v>134</v>
      </c>
      <c r="D1760" s="136" t="s">
        <v>400</v>
      </c>
      <c r="E1760" s="137">
        <v>27.637939848136611</v>
      </c>
      <c r="F1760" s="135" t="s">
        <v>6</v>
      </c>
      <c r="G1760" t="s">
        <v>31</v>
      </c>
    </row>
    <row r="1761" spans="1:7">
      <c r="A1761" s="135" t="s">
        <v>1253</v>
      </c>
      <c r="B1761" s="156" t="s">
        <v>1312</v>
      </c>
      <c r="C1761" s="145" t="s">
        <v>1036</v>
      </c>
      <c r="D1761" s="136" t="s">
        <v>504</v>
      </c>
      <c r="E1761" s="137">
        <v>27.631825957211646</v>
      </c>
      <c r="F1761" s="135" t="s">
        <v>5</v>
      </c>
      <c r="G1761" t="s">
        <v>48</v>
      </c>
    </row>
    <row r="1762" spans="1:7">
      <c r="A1762" s="135" t="s">
        <v>1253</v>
      </c>
      <c r="B1762" s="156" t="s">
        <v>1313</v>
      </c>
      <c r="C1762" s="145" t="s">
        <v>1057</v>
      </c>
      <c r="D1762" s="136" t="s">
        <v>730</v>
      </c>
      <c r="E1762" s="137">
        <v>27.226805859572316</v>
      </c>
      <c r="F1762" s="135" t="s">
        <v>5</v>
      </c>
      <c r="G1762" t="s">
        <v>127</v>
      </c>
    </row>
    <row r="1763" spans="1:7">
      <c r="A1763" s="135" t="s">
        <v>1253</v>
      </c>
      <c r="B1763" s="156" t="s">
        <v>1314</v>
      </c>
      <c r="C1763" s="145" t="s">
        <v>143</v>
      </c>
      <c r="D1763" s="136" t="s">
        <v>424</v>
      </c>
      <c r="E1763" s="137">
        <v>27.208160971798879</v>
      </c>
      <c r="F1763" s="135" t="s">
        <v>7</v>
      </c>
      <c r="G1763" t="s">
        <v>27</v>
      </c>
    </row>
    <row r="1764" spans="1:7">
      <c r="A1764" s="135" t="s">
        <v>1253</v>
      </c>
      <c r="B1764" s="156" t="s">
        <v>1315</v>
      </c>
      <c r="C1764" s="145" t="s">
        <v>96</v>
      </c>
      <c r="D1764" s="136" t="s">
        <v>379</v>
      </c>
      <c r="E1764" s="137">
        <v>26.894805628287589</v>
      </c>
      <c r="F1764" s="135" t="s">
        <v>7</v>
      </c>
      <c r="G1764" t="s">
        <v>27</v>
      </c>
    </row>
    <row r="1765" spans="1:7">
      <c r="A1765" s="135" t="s">
        <v>1253</v>
      </c>
      <c r="B1765" s="156" t="s">
        <v>1316</v>
      </c>
      <c r="C1765" s="145" t="s">
        <v>300</v>
      </c>
      <c r="D1765" s="136" t="s">
        <v>452</v>
      </c>
      <c r="E1765" s="137">
        <v>26.451789743218665</v>
      </c>
      <c r="F1765" s="135" t="s">
        <v>5</v>
      </c>
      <c r="G1765" t="s">
        <v>303</v>
      </c>
    </row>
    <row r="1766" spans="1:7">
      <c r="A1766" s="135" t="s">
        <v>1253</v>
      </c>
      <c r="B1766" s="156" t="s">
        <v>1317</v>
      </c>
      <c r="C1766" s="145" t="s">
        <v>244</v>
      </c>
      <c r="D1766" s="136" t="s">
        <v>475</v>
      </c>
      <c r="E1766" s="137">
        <v>25.884306981297996</v>
      </c>
      <c r="F1766" s="135" t="s">
        <v>6</v>
      </c>
      <c r="G1766" t="s">
        <v>44</v>
      </c>
    </row>
    <row r="1767" spans="1:7">
      <c r="A1767" s="135" t="s">
        <v>1253</v>
      </c>
      <c r="B1767" s="156" t="s">
        <v>1318</v>
      </c>
      <c r="C1767" s="145" t="s">
        <v>177</v>
      </c>
      <c r="D1767" s="136" t="s">
        <v>403</v>
      </c>
      <c r="E1767" s="137">
        <v>25.668842199442381</v>
      </c>
      <c r="F1767" s="135" t="s">
        <v>7</v>
      </c>
      <c r="G1767" t="s">
        <v>44</v>
      </c>
    </row>
    <row r="1768" spans="1:7">
      <c r="A1768" s="135" t="s">
        <v>1253</v>
      </c>
      <c r="B1768" s="156" t="s">
        <v>1319</v>
      </c>
      <c r="C1768" s="145" t="s">
        <v>78</v>
      </c>
      <c r="D1768" s="136" t="s">
        <v>393</v>
      </c>
      <c r="E1768" s="137">
        <v>25.638402967553343</v>
      </c>
      <c r="F1768" s="135" t="s">
        <v>7</v>
      </c>
      <c r="G1768" t="s">
        <v>20</v>
      </c>
    </row>
    <row r="1769" spans="1:7">
      <c r="A1769" s="135" t="s">
        <v>1253</v>
      </c>
      <c r="B1769" s="156" t="s">
        <v>1320</v>
      </c>
      <c r="C1769" s="145" t="s">
        <v>1052</v>
      </c>
      <c r="D1769" s="136" t="s">
        <v>750</v>
      </c>
      <c r="E1769" s="137">
        <v>25.547591448922375</v>
      </c>
      <c r="F1769" s="135" t="s">
        <v>5</v>
      </c>
      <c r="G1769" t="s">
        <v>44</v>
      </c>
    </row>
    <row r="1770" spans="1:7">
      <c r="A1770" s="135" t="s">
        <v>1253</v>
      </c>
      <c r="B1770" s="156" t="s">
        <v>1321</v>
      </c>
      <c r="C1770" s="145" t="s">
        <v>906</v>
      </c>
      <c r="D1770" s="136" t="s">
        <v>1236</v>
      </c>
      <c r="E1770" s="137">
        <v>24.667706870240387</v>
      </c>
      <c r="F1770" s="135" t="s">
        <v>6</v>
      </c>
      <c r="G1770" t="s">
        <v>234</v>
      </c>
    </row>
    <row r="1771" spans="1:7">
      <c r="A1771" s="135" t="s">
        <v>1253</v>
      </c>
      <c r="B1771" s="156" t="s">
        <v>1322</v>
      </c>
      <c r="C1771" s="145" t="s">
        <v>680</v>
      </c>
      <c r="D1771" s="136" t="s">
        <v>679</v>
      </c>
      <c r="E1771" s="137">
        <v>24.588706470475525</v>
      </c>
      <c r="F1771" s="135" t="s">
        <v>5</v>
      </c>
      <c r="G1771" t="s">
        <v>31</v>
      </c>
    </row>
    <row r="1772" spans="1:7">
      <c r="A1772" s="135" t="s">
        <v>1253</v>
      </c>
      <c r="B1772" s="156" t="s">
        <v>1323</v>
      </c>
      <c r="C1772" s="145" t="s">
        <v>1002</v>
      </c>
      <c r="D1772" s="136" t="s">
        <v>659</v>
      </c>
      <c r="E1772" s="137">
        <v>24.247130686003178</v>
      </c>
      <c r="F1772" s="135" t="s">
        <v>5</v>
      </c>
      <c r="G1772" t="s">
        <v>221</v>
      </c>
    </row>
    <row r="1773" spans="1:7">
      <c r="A1773" s="135" t="s">
        <v>1253</v>
      </c>
      <c r="B1773" s="156" t="s">
        <v>1324</v>
      </c>
      <c r="C1773" s="145" t="s">
        <v>197</v>
      </c>
      <c r="D1773" s="136" t="s">
        <v>402</v>
      </c>
      <c r="E1773" s="137">
        <v>24.117397912358982</v>
      </c>
      <c r="F1773" s="135" t="s">
        <v>7</v>
      </c>
      <c r="G1773" t="s">
        <v>176</v>
      </c>
    </row>
    <row r="1774" spans="1:7">
      <c r="A1774" s="135" t="s">
        <v>1253</v>
      </c>
      <c r="B1774" s="156" t="s">
        <v>1325</v>
      </c>
      <c r="C1774" s="145" t="s">
        <v>818</v>
      </c>
      <c r="D1774" s="136" t="s">
        <v>767</v>
      </c>
      <c r="E1774" s="137">
        <v>24.111000000000001</v>
      </c>
      <c r="F1774" s="135" t="s">
        <v>7</v>
      </c>
      <c r="G1774" t="s">
        <v>27</v>
      </c>
    </row>
    <row r="1775" spans="1:7">
      <c r="A1775" s="135" t="s">
        <v>1253</v>
      </c>
      <c r="B1775" s="156" t="s">
        <v>1326</v>
      </c>
      <c r="C1775" s="145" t="s">
        <v>1054</v>
      </c>
      <c r="D1775" s="136" t="s">
        <v>702</v>
      </c>
      <c r="E1775" s="137">
        <v>23.835084514362691</v>
      </c>
      <c r="F1775" s="135" t="s">
        <v>5</v>
      </c>
      <c r="G1775" t="s">
        <v>44</v>
      </c>
    </row>
    <row r="1776" spans="1:7">
      <c r="A1776" s="135" t="s">
        <v>1253</v>
      </c>
      <c r="B1776" s="156" t="s">
        <v>1327</v>
      </c>
      <c r="C1776" s="145" t="s">
        <v>170</v>
      </c>
      <c r="D1776" s="136" t="s">
        <v>390</v>
      </c>
      <c r="E1776" s="137">
        <v>23.38992654992423</v>
      </c>
      <c r="F1776" s="135" t="s">
        <v>7</v>
      </c>
      <c r="G1776" t="s">
        <v>48</v>
      </c>
    </row>
    <row r="1777" spans="1:7">
      <c r="A1777" s="135" t="s">
        <v>1253</v>
      </c>
      <c r="B1777" s="156" t="s">
        <v>1328</v>
      </c>
      <c r="C1777" s="145" t="s">
        <v>1009</v>
      </c>
      <c r="D1777" s="136" t="s">
        <v>409</v>
      </c>
      <c r="E1777" s="137">
        <v>23.081886756636919</v>
      </c>
      <c r="F1777" s="135" t="s">
        <v>6</v>
      </c>
      <c r="G1777" t="s">
        <v>27</v>
      </c>
    </row>
    <row r="1778" spans="1:7">
      <c r="A1778" s="135" t="s">
        <v>1253</v>
      </c>
      <c r="B1778" s="156" t="s">
        <v>1329</v>
      </c>
      <c r="C1778" s="145" t="s">
        <v>1050</v>
      </c>
      <c r="D1778" s="136" t="s">
        <v>1048</v>
      </c>
      <c r="E1778" s="137">
        <v>22.934199719245662</v>
      </c>
      <c r="F1778" s="135" t="s">
        <v>6</v>
      </c>
      <c r="G1778" t="s">
        <v>44</v>
      </c>
    </row>
    <row r="1779" spans="1:7">
      <c r="A1779" s="135" t="s">
        <v>1253</v>
      </c>
      <c r="B1779" s="156" t="s">
        <v>1330</v>
      </c>
      <c r="C1779" s="145" t="s">
        <v>867</v>
      </c>
      <c r="D1779" s="136" t="s">
        <v>778</v>
      </c>
      <c r="E1779" s="137">
        <v>22.766906039066622</v>
      </c>
      <c r="F1779" s="135" t="s">
        <v>5</v>
      </c>
      <c r="G1779" t="s">
        <v>71</v>
      </c>
    </row>
    <row r="1780" spans="1:7">
      <c r="A1780" s="135" t="s">
        <v>1253</v>
      </c>
      <c r="B1780" s="156" t="s">
        <v>1331</v>
      </c>
      <c r="C1780" s="145" t="s">
        <v>225</v>
      </c>
      <c r="D1780" s="136" t="s">
        <v>437</v>
      </c>
      <c r="E1780" s="137">
        <v>22.511316482530727</v>
      </c>
      <c r="F1780" s="135" t="s">
        <v>5</v>
      </c>
      <c r="G1780" t="s">
        <v>44</v>
      </c>
    </row>
    <row r="1781" spans="1:7">
      <c r="A1781" s="135" t="s">
        <v>1253</v>
      </c>
      <c r="B1781" s="156" t="s">
        <v>1332</v>
      </c>
      <c r="C1781" s="145" t="s">
        <v>688</v>
      </c>
      <c r="D1781" s="136" t="s">
        <v>687</v>
      </c>
      <c r="E1781" s="137">
        <v>21.736764638795499</v>
      </c>
      <c r="F1781" s="135" t="s">
        <v>6</v>
      </c>
      <c r="G1781" t="s">
        <v>31</v>
      </c>
    </row>
    <row r="1782" spans="1:7">
      <c r="A1782" s="135" t="s">
        <v>1253</v>
      </c>
      <c r="B1782" s="156" t="s">
        <v>1333</v>
      </c>
      <c r="C1782" s="145" t="s">
        <v>1356</v>
      </c>
      <c r="D1782" s="136" t="s">
        <v>1238</v>
      </c>
      <c r="E1782" s="137">
        <v>21.690862415238254</v>
      </c>
      <c r="F1782" s="135" t="s">
        <v>7</v>
      </c>
      <c r="G1782" t="s">
        <v>44</v>
      </c>
    </row>
    <row r="1783" spans="1:7">
      <c r="A1783" s="135" t="s">
        <v>1253</v>
      </c>
      <c r="B1783" s="156" t="s">
        <v>1334</v>
      </c>
      <c r="C1783" s="145" t="s">
        <v>279</v>
      </c>
      <c r="D1783" s="136" t="s">
        <v>819</v>
      </c>
      <c r="E1783" s="137">
        <v>21.435581284564879</v>
      </c>
      <c r="F1783" s="135" t="s">
        <v>6</v>
      </c>
      <c r="G1783" t="s">
        <v>44</v>
      </c>
    </row>
    <row r="1784" spans="1:7">
      <c r="A1784" s="135" t="s">
        <v>1253</v>
      </c>
      <c r="B1784" s="156" t="s">
        <v>1335</v>
      </c>
      <c r="C1784" s="145" t="s">
        <v>881</v>
      </c>
      <c r="D1784" s="136" t="s">
        <v>706</v>
      </c>
      <c r="E1784" s="137">
        <v>21.117616266904793</v>
      </c>
      <c r="F1784" s="135" t="s">
        <v>5</v>
      </c>
      <c r="G1784" t="s">
        <v>176</v>
      </c>
    </row>
    <row r="1785" spans="1:7" s="64" customFormat="1">
      <c r="A1785" s="135" t="s">
        <v>1253</v>
      </c>
      <c r="B1785" s="156" t="s">
        <v>1336</v>
      </c>
      <c r="C1785" s="145" t="s">
        <v>947</v>
      </c>
      <c r="D1785" s="136" t="s">
        <v>1240</v>
      </c>
      <c r="E1785" s="137">
        <v>20.823923209872184</v>
      </c>
      <c r="F1785" s="135" t="s">
        <v>5</v>
      </c>
      <c r="G1785" t="s">
        <v>127</v>
      </c>
    </row>
    <row r="1786" spans="1:7">
      <c r="A1786" s="135" t="s">
        <v>1253</v>
      </c>
      <c r="B1786" s="156" t="s">
        <v>1337</v>
      </c>
      <c r="C1786" s="145" t="s">
        <v>696</v>
      </c>
      <c r="D1786" s="136" t="s">
        <v>695</v>
      </c>
      <c r="E1786" s="137">
        <v>20.639986472694616</v>
      </c>
      <c r="F1786" s="135" t="s">
        <v>5</v>
      </c>
      <c r="G1786" t="s">
        <v>234</v>
      </c>
    </row>
    <row r="1787" spans="1:7">
      <c r="A1787" s="135" t="s">
        <v>1253</v>
      </c>
      <c r="B1787" s="156" t="s">
        <v>1338</v>
      </c>
      <c r="C1787" s="145" t="s">
        <v>693</v>
      </c>
      <c r="D1787" s="136" t="s">
        <v>492</v>
      </c>
      <c r="E1787" s="137">
        <v>20.45855337228414</v>
      </c>
      <c r="F1787" s="135" t="s">
        <v>5</v>
      </c>
      <c r="G1787" t="s">
        <v>127</v>
      </c>
    </row>
    <row r="1788" spans="1:7">
      <c r="A1788" s="135" t="s">
        <v>1253</v>
      </c>
      <c r="B1788" s="156" t="s">
        <v>1339</v>
      </c>
      <c r="C1788" s="145" t="s">
        <v>250</v>
      </c>
      <c r="D1788" s="136" t="s">
        <v>420</v>
      </c>
      <c r="E1788" s="137">
        <v>20.440480001055171</v>
      </c>
      <c r="F1788" s="135" t="s">
        <v>6</v>
      </c>
      <c r="G1788" t="s">
        <v>31</v>
      </c>
    </row>
    <row r="1789" spans="1:7">
      <c r="A1789" s="135" t="s">
        <v>1253</v>
      </c>
      <c r="B1789" s="156" t="s">
        <v>1340</v>
      </c>
      <c r="C1789" s="145" t="s">
        <v>235</v>
      </c>
      <c r="D1789" s="136" t="s">
        <v>490</v>
      </c>
      <c r="E1789" s="137">
        <v>19.646224660506817</v>
      </c>
      <c r="F1789" s="135" t="s">
        <v>7</v>
      </c>
      <c r="G1789" t="s">
        <v>44</v>
      </c>
    </row>
    <row r="1790" spans="1:7">
      <c r="A1790" s="135" t="s">
        <v>1253</v>
      </c>
      <c r="B1790" s="156" t="s">
        <v>1341</v>
      </c>
      <c r="C1790" s="145" t="s">
        <v>329</v>
      </c>
      <c r="D1790" s="136" t="s">
        <v>697</v>
      </c>
      <c r="E1790" s="137">
        <v>19.277752814068027</v>
      </c>
      <c r="F1790" s="135" t="s">
        <v>7</v>
      </c>
      <c r="G1790" t="s">
        <v>44</v>
      </c>
    </row>
    <row r="1791" spans="1:7">
      <c r="A1791" s="135" t="s">
        <v>1253</v>
      </c>
      <c r="B1791" s="156" t="s">
        <v>1342</v>
      </c>
      <c r="C1791" s="145" t="s">
        <v>977</v>
      </c>
      <c r="D1791" s="136" t="s">
        <v>1243</v>
      </c>
      <c r="E1791" s="137">
        <v>19.176407096616376</v>
      </c>
      <c r="F1791" s="135" t="s">
        <v>6</v>
      </c>
      <c r="G1791" t="s">
        <v>44</v>
      </c>
    </row>
    <row r="1792" spans="1:7">
      <c r="A1792" s="135" t="s">
        <v>1253</v>
      </c>
      <c r="B1792" s="156" t="s">
        <v>1343</v>
      </c>
      <c r="C1792" s="145" t="s">
        <v>920</v>
      </c>
      <c r="D1792" s="136" t="s">
        <v>1245</v>
      </c>
      <c r="E1792" s="137">
        <v>19.132056569581017</v>
      </c>
      <c r="F1792" s="135" t="s">
        <v>6</v>
      </c>
      <c r="G1792" t="s">
        <v>31</v>
      </c>
    </row>
    <row r="1793" spans="1:7">
      <c r="A1793" s="135" t="s">
        <v>1253</v>
      </c>
      <c r="B1793" s="156" t="s">
        <v>1344</v>
      </c>
      <c r="C1793" s="145" t="s">
        <v>304</v>
      </c>
      <c r="D1793" s="136" t="s">
        <v>404</v>
      </c>
      <c r="E1793" s="137">
        <v>19.105302738198304</v>
      </c>
      <c r="F1793" s="135" t="s">
        <v>7</v>
      </c>
      <c r="G1793" t="s">
        <v>44</v>
      </c>
    </row>
    <row r="1794" spans="1:7">
      <c r="A1794" s="135" t="s">
        <v>1253</v>
      </c>
      <c r="B1794" s="156" t="s">
        <v>1345</v>
      </c>
      <c r="C1794" s="145" t="s">
        <v>950</v>
      </c>
      <c r="D1794" s="136" t="s">
        <v>1247</v>
      </c>
      <c r="E1794" s="137">
        <v>19.077880605219736</v>
      </c>
      <c r="F1794" s="135" t="s">
        <v>5</v>
      </c>
      <c r="G1794" t="s">
        <v>127</v>
      </c>
    </row>
    <row r="1795" spans="1:7">
      <c r="A1795" s="135" t="s">
        <v>1253</v>
      </c>
      <c r="B1795" s="156" t="s">
        <v>1346</v>
      </c>
      <c r="C1795" s="145" t="s">
        <v>662</v>
      </c>
      <c r="D1795" s="136" t="s">
        <v>661</v>
      </c>
      <c r="E1795" s="137">
        <v>18.979242727376345</v>
      </c>
      <c r="F1795" s="135" t="s">
        <v>5</v>
      </c>
      <c r="G1795" t="s">
        <v>221</v>
      </c>
    </row>
    <row r="1796" spans="1:7">
      <c r="A1796" s="135" t="s">
        <v>1253</v>
      </c>
      <c r="B1796" s="156" t="s">
        <v>1347</v>
      </c>
      <c r="C1796" s="145" t="s">
        <v>886</v>
      </c>
      <c r="D1796" s="136" t="s">
        <v>1249</v>
      </c>
      <c r="E1796" s="137">
        <v>18.883981121260597</v>
      </c>
      <c r="F1796" s="135" t="s">
        <v>5</v>
      </c>
      <c r="G1796" t="s">
        <v>322</v>
      </c>
    </row>
    <row r="1797" spans="1:7">
      <c r="A1797" s="135" t="s">
        <v>1253</v>
      </c>
      <c r="B1797" s="156" t="s">
        <v>1348</v>
      </c>
      <c r="C1797" s="145" t="s">
        <v>1058</v>
      </c>
      <c r="D1797" s="136" t="s">
        <v>705</v>
      </c>
      <c r="E1797" s="137">
        <v>18.502104369298983</v>
      </c>
      <c r="F1797" s="135" t="s">
        <v>7</v>
      </c>
      <c r="G1797" t="s">
        <v>27</v>
      </c>
    </row>
    <row r="1798" spans="1:7">
      <c r="A1798" s="135" t="s">
        <v>1253</v>
      </c>
      <c r="B1798" s="156" t="s">
        <v>1349</v>
      </c>
      <c r="C1798" s="145" t="s">
        <v>282</v>
      </c>
      <c r="D1798" s="136" t="s">
        <v>795</v>
      </c>
      <c r="E1798" s="137">
        <v>18.472259272755821</v>
      </c>
      <c r="F1798" s="135" t="s">
        <v>5</v>
      </c>
      <c r="G1798" t="s">
        <v>48</v>
      </c>
    </row>
    <row r="1799" spans="1:7" ht="15" customHeight="1">
      <c r="A1799" s="135" t="s">
        <v>1253</v>
      </c>
      <c r="B1799" s="156" t="s">
        <v>1350</v>
      </c>
      <c r="C1799" s="145" t="s">
        <v>1357</v>
      </c>
      <c r="D1799" s="136" t="s">
        <v>1251</v>
      </c>
      <c r="E1799" s="137">
        <v>18.331412344888449</v>
      </c>
      <c r="F1799" s="135" t="s">
        <v>5</v>
      </c>
      <c r="G1799" t="s">
        <v>127</v>
      </c>
    </row>
    <row r="1800" spans="1:7">
      <c r="A1800" s="135" t="s">
        <v>1253</v>
      </c>
      <c r="B1800" s="156" t="s">
        <v>1351</v>
      </c>
      <c r="C1800" s="145" t="s">
        <v>152</v>
      </c>
      <c r="D1800" s="136" t="s">
        <v>739</v>
      </c>
      <c r="E1800" s="137">
        <v>18.17763937970339</v>
      </c>
      <c r="F1800" s="135" t="s">
        <v>7</v>
      </c>
      <c r="G1800" t="s">
        <v>20</v>
      </c>
    </row>
    <row r="1801" spans="1:7" ht="15" customHeight="1">
      <c r="A1801" s="135" t="s">
        <v>1253</v>
      </c>
      <c r="B1801" s="156" t="s">
        <v>1352</v>
      </c>
      <c r="C1801" s="145" t="s">
        <v>1014</v>
      </c>
      <c r="D1801" s="136" t="s">
        <v>684</v>
      </c>
      <c r="E1801" s="137">
        <v>18.044747240096534</v>
      </c>
      <c r="F1801" s="135" t="s">
        <v>7</v>
      </c>
      <c r="G1801" t="s">
        <v>44</v>
      </c>
    </row>
    <row r="1802" spans="1:7">
      <c r="A1802" s="135" t="s">
        <v>1253</v>
      </c>
      <c r="B1802" s="156" t="s">
        <v>1353</v>
      </c>
      <c r="C1802" t="s">
        <v>87</v>
      </c>
      <c r="D1802" s="141" t="s">
        <v>373</v>
      </c>
      <c r="E1802" s="65">
        <v>17.834121141327451</v>
      </c>
      <c r="F1802" s="135" t="s">
        <v>5</v>
      </c>
      <c r="G1802" t="s">
        <v>27</v>
      </c>
    </row>
    <row r="1803" spans="1:7">
      <c r="A1803" s="135" t="s">
        <v>1383</v>
      </c>
      <c r="B1803">
        <v>1</v>
      </c>
      <c r="C1803" t="s">
        <v>17</v>
      </c>
      <c r="D1803" s="141" t="s">
        <v>336</v>
      </c>
      <c r="E1803" s="65">
        <v>495.22252573457092</v>
      </c>
      <c r="F1803" t="s">
        <v>7</v>
      </c>
      <c r="G1803" t="s">
        <v>20</v>
      </c>
    </row>
    <row r="1804" spans="1:7">
      <c r="A1804" s="135" t="s">
        <v>1383</v>
      </c>
      <c r="B1804">
        <v>2</v>
      </c>
      <c r="C1804" t="s">
        <v>28</v>
      </c>
      <c r="D1804" s="141" t="s">
        <v>626</v>
      </c>
      <c r="E1804" s="65">
        <v>317.79937048835075</v>
      </c>
      <c r="F1804" t="s">
        <v>5</v>
      </c>
      <c r="G1804" t="s">
        <v>31</v>
      </c>
    </row>
    <row r="1805" spans="1:7">
      <c r="A1805" s="135" t="s">
        <v>1383</v>
      </c>
      <c r="B1805">
        <v>3</v>
      </c>
      <c r="C1805" t="s">
        <v>24</v>
      </c>
      <c r="D1805" s="141" t="s">
        <v>338</v>
      </c>
      <c r="E1805" s="65">
        <v>266.32427900506377</v>
      </c>
      <c r="F1805" t="s">
        <v>5</v>
      </c>
      <c r="G1805" t="s">
        <v>27</v>
      </c>
    </row>
    <row r="1806" spans="1:7">
      <c r="A1806" s="135" t="s">
        <v>1383</v>
      </c>
      <c r="B1806">
        <v>4</v>
      </c>
      <c r="C1806" t="s">
        <v>58</v>
      </c>
      <c r="D1806" s="141" t="s">
        <v>632</v>
      </c>
      <c r="E1806" s="65">
        <v>254.69725082029103</v>
      </c>
      <c r="F1806" t="s">
        <v>5</v>
      </c>
      <c r="G1806" t="s">
        <v>31</v>
      </c>
    </row>
    <row r="1807" spans="1:7">
      <c r="A1807" s="135" t="s">
        <v>1383</v>
      </c>
      <c r="B1807">
        <v>5</v>
      </c>
      <c r="C1807" t="s">
        <v>68</v>
      </c>
      <c r="D1807" s="141" t="s">
        <v>354</v>
      </c>
      <c r="E1807" s="65">
        <v>218.19592996992654</v>
      </c>
      <c r="F1807" t="s">
        <v>5</v>
      </c>
      <c r="G1807" t="s">
        <v>71</v>
      </c>
    </row>
    <row r="1808" spans="1:7">
      <c r="A1808" s="135" t="s">
        <v>1383</v>
      </c>
      <c r="B1808">
        <v>6</v>
      </c>
      <c r="C1808" t="s">
        <v>805</v>
      </c>
      <c r="D1808" s="141" t="s">
        <v>352</v>
      </c>
      <c r="E1808" s="65">
        <v>217.98496948111961</v>
      </c>
      <c r="F1808" t="s">
        <v>5</v>
      </c>
      <c r="G1808" t="s">
        <v>64</v>
      </c>
    </row>
    <row r="1809" spans="1:7">
      <c r="A1809" s="135" t="s">
        <v>1383</v>
      </c>
      <c r="B1809">
        <v>7</v>
      </c>
      <c r="C1809" t="s">
        <v>38</v>
      </c>
      <c r="D1809" s="141" t="s">
        <v>629</v>
      </c>
      <c r="E1809" s="65">
        <v>212.42694982466196</v>
      </c>
      <c r="F1809" t="s">
        <v>5</v>
      </c>
      <c r="G1809" t="s">
        <v>31</v>
      </c>
    </row>
    <row r="1810" spans="1:7">
      <c r="A1810" s="135" t="s">
        <v>1383</v>
      </c>
      <c r="B1810">
        <v>8</v>
      </c>
      <c r="C1810" t="s">
        <v>65</v>
      </c>
      <c r="D1810" s="141" t="s">
        <v>356</v>
      </c>
      <c r="E1810" s="65">
        <v>204.32156682262814</v>
      </c>
      <c r="F1810" t="s">
        <v>5</v>
      </c>
      <c r="G1810" t="s">
        <v>31</v>
      </c>
    </row>
    <row r="1811" spans="1:7">
      <c r="A1811" s="135" t="s">
        <v>1383</v>
      </c>
      <c r="B1811">
        <v>9</v>
      </c>
      <c r="C1811" t="s">
        <v>21</v>
      </c>
      <c r="D1811" s="141" t="s">
        <v>341</v>
      </c>
      <c r="E1811" s="65">
        <v>202.26606030341799</v>
      </c>
      <c r="F1811" t="s">
        <v>7</v>
      </c>
      <c r="G1811" t="s">
        <v>20</v>
      </c>
    </row>
    <row r="1812" spans="1:7">
      <c r="A1812" s="135" t="s">
        <v>1383</v>
      </c>
      <c r="B1812">
        <v>10</v>
      </c>
      <c r="C1812" t="s">
        <v>804</v>
      </c>
      <c r="D1812" s="141" t="s">
        <v>344</v>
      </c>
      <c r="E1812" s="65">
        <v>162.94614626731959</v>
      </c>
      <c r="F1812" t="s">
        <v>7</v>
      </c>
      <c r="G1812" t="s">
        <v>44</v>
      </c>
    </row>
    <row r="1813" spans="1:7">
      <c r="A1813" s="135" t="s">
        <v>1383</v>
      </c>
      <c r="B1813">
        <v>11</v>
      </c>
      <c r="C1813" t="s">
        <v>35</v>
      </c>
      <c r="D1813" s="141" t="s">
        <v>347</v>
      </c>
      <c r="E1813" s="65">
        <v>136.43812822219894</v>
      </c>
      <c r="F1813" t="s">
        <v>6</v>
      </c>
      <c r="G1813" t="s">
        <v>31</v>
      </c>
    </row>
    <row r="1814" spans="1:7">
      <c r="A1814" s="135" t="s">
        <v>1383</v>
      </c>
      <c r="B1814">
        <v>12</v>
      </c>
      <c r="C1814" t="s">
        <v>75</v>
      </c>
      <c r="D1814" s="141" t="s">
        <v>362</v>
      </c>
      <c r="E1814" s="65">
        <v>135.50716415780425</v>
      </c>
      <c r="F1814" t="s">
        <v>5</v>
      </c>
      <c r="G1814" t="s">
        <v>48</v>
      </c>
    </row>
    <row r="1815" spans="1:7">
      <c r="A1815" s="135" t="s">
        <v>1383</v>
      </c>
      <c r="B1815">
        <v>13</v>
      </c>
      <c r="C1815" t="s">
        <v>55</v>
      </c>
      <c r="D1815" s="141" t="s">
        <v>367</v>
      </c>
      <c r="E1815" s="65">
        <v>134.69686194885</v>
      </c>
      <c r="F1815" t="s">
        <v>7</v>
      </c>
      <c r="G1815" t="s">
        <v>20</v>
      </c>
    </row>
    <row r="1816" spans="1:7">
      <c r="A1816" s="135" t="s">
        <v>1383</v>
      </c>
      <c r="B1816">
        <v>14</v>
      </c>
      <c r="C1816" t="s">
        <v>45</v>
      </c>
      <c r="D1816" s="141" t="s">
        <v>358</v>
      </c>
      <c r="E1816" s="65">
        <v>123.0106080675811</v>
      </c>
      <c r="F1816" t="s">
        <v>6</v>
      </c>
      <c r="G1816" t="s">
        <v>48</v>
      </c>
    </row>
    <row r="1817" spans="1:7">
      <c r="A1817" s="135" t="s">
        <v>1383</v>
      </c>
      <c r="B1817">
        <v>15</v>
      </c>
      <c r="C1817" t="s">
        <v>811</v>
      </c>
      <c r="D1817" s="141" t="s">
        <v>376</v>
      </c>
      <c r="E1817" s="65">
        <v>121.98183103861848</v>
      </c>
      <c r="F1817" t="s">
        <v>5</v>
      </c>
      <c r="G1817" t="s">
        <v>64</v>
      </c>
    </row>
    <row r="1818" spans="1:7">
      <c r="A1818" s="135" t="s">
        <v>1383</v>
      </c>
      <c r="B1818">
        <v>16</v>
      </c>
      <c r="C1818" t="s">
        <v>32</v>
      </c>
      <c r="D1818" s="141" t="s">
        <v>350</v>
      </c>
      <c r="E1818" s="65">
        <v>118.07534003473313</v>
      </c>
      <c r="F1818" t="s">
        <v>7</v>
      </c>
      <c r="G1818" t="s">
        <v>20</v>
      </c>
    </row>
    <row r="1819" spans="1:7">
      <c r="A1819" s="135" t="s">
        <v>1383</v>
      </c>
      <c r="B1819">
        <v>17</v>
      </c>
      <c r="C1819" t="s">
        <v>807</v>
      </c>
      <c r="D1819" s="141" t="s">
        <v>365</v>
      </c>
      <c r="E1819" s="65">
        <v>114.36766089455345</v>
      </c>
      <c r="F1819" t="s">
        <v>5</v>
      </c>
      <c r="G1819" t="s">
        <v>127</v>
      </c>
    </row>
    <row r="1820" spans="1:7">
      <c r="A1820" s="135" t="s">
        <v>1383</v>
      </c>
      <c r="B1820">
        <v>18</v>
      </c>
      <c r="C1820" t="s">
        <v>93</v>
      </c>
      <c r="D1820" s="141" t="s">
        <v>399</v>
      </c>
      <c r="E1820" s="65">
        <v>111.4596427746595</v>
      </c>
      <c r="F1820" t="s">
        <v>7</v>
      </c>
      <c r="G1820" t="s">
        <v>44</v>
      </c>
    </row>
    <row r="1821" spans="1:7">
      <c r="A1821" s="135" t="s">
        <v>1383</v>
      </c>
      <c r="B1821">
        <v>19</v>
      </c>
      <c r="C1821" t="s">
        <v>81</v>
      </c>
      <c r="D1821" s="141" t="s">
        <v>357</v>
      </c>
      <c r="E1821" s="65">
        <v>108.93232603170387</v>
      </c>
      <c r="F1821" t="s">
        <v>7</v>
      </c>
      <c r="G1821" t="s">
        <v>44</v>
      </c>
    </row>
    <row r="1822" spans="1:7">
      <c r="A1822" s="135" t="s">
        <v>1383</v>
      </c>
      <c r="B1822">
        <v>20</v>
      </c>
      <c r="C1822" t="s">
        <v>112</v>
      </c>
      <c r="D1822" s="141" t="s">
        <v>371</v>
      </c>
      <c r="E1822" s="65">
        <v>104.14218995681141</v>
      </c>
      <c r="F1822" t="s">
        <v>5</v>
      </c>
      <c r="G1822" t="s">
        <v>64</v>
      </c>
    </row>
    <row r="1823" spans="1:7">
      <c r="A1823" s="135" t="s">
        <v>1383</v>
      </c>
      <c r="B1823">
        <v>21</v>
      </c>
      <c r="C1823" t="s">
        <v>124</v>
      </c>
      <c r="D1823" s="141" t="s">
        <v>366</v>
      </c>
      <c r="E1823" s="65">
        <v>100.583695051444</v>
      </c>
      <c r="F1823" t="s">
        <v>5</v>
      </c>
      <c r="G1823" t="s">
        <v>127</v>
      </c>
    </row>
    <row r="1824" spans="1:7">
      <c r="A1824" s="135" t="s">
        <v>1383</v>
      </c>
      <c r="B1824">
        <v>22</v>
      </c>
      <c r="C1824" t="s">
        <v>316</v>
      </c>
      <c r="D1824" s="141" t="s">
        <v>391</v>
      </c>
      <c r="E1824" s="65">
        <v>86.677312087592227</v>
      </c>
      <c r="F1824" t="s">
        <v>5</v>
      </c>
      <c r="G1824" t="s">
        <v>71</v>
      </c>
    </row>
    <row r="1825" spans="1:7">
      <c r="A1825" s="135" t="s">
        <v>1383</v>
      </c>
      <c r="B1825">
        <v>23</v>
      </c>
      <c r="C1825" t="s">
        <v>105</v>
      </c>
      <c r="D1825" s="141" t="s">
        <v>378</v>
      </c>
      <c r="E1825" s="65">
        <v>79.630485045002644</v>
      </c>
      <c r="F1825" t="s">
        <v>7</v>
      </c>
      <c r="G1825" t="s">
        <v>44</v>
      </c>
    </row>
    <row r="1826" spans="1:7">
      <c r="A1826" s="135" t="s">
        <v>1383</v>
      </c>
      <c r="B1826">
        <v>24</v>
      </c>
      <c r="C1826" t="s">
        <v>49</v>
      </c>
      <c r="D1826" s="141" t="s">
        <v>360</v>
      </c>
      <c r="E1826" s="65">
        <v>75.619106479912091</v>
      </c>
      <c r="F1826" t="s">
        <v>5</v>
      </c>
      <c r="G1826" t="s">
        <v>27</v>
      </c>
    </row>
    <row r="1827" spans="1:7">
      <c r="A1827" s="135" t="s">
        <v>1383</v>
      </c>
      <c r="B1827">
        <v>25</v>
      </c>
      <c r="C1827" t="s">
        <v>131</v>
      </c>
      <c r="D1827" s="141" t="s">
        <v>644</v>
      </c>
      <c r="E1827" s="65">
        <v>74.379154432974516</v>
      </c>
      <c r="F1827" t="s">
        <v>5</v>
      </c>
      <c r="G1827" t="s">
        <v>31</v>
      </c>
    </row>
    <row r="1828" spans="1:7">
      <c r="A1828" s="135" t="s">
        <v>1383</v>
      </c>
      <c r="B1828">
        <v>26</v>
      </c>
      <c r="C1828" t="s">
        <v>164</v>
      </c>
      <c r="D1828" s="141" t="s">
        <v>386</v>
      </c>
      <c r="E1828" s="65">
        <v>71.247879259795781</v>
      </c>
      <c r="F1828" t="s">
        <v>6</v>
      </c>
      <c r="G1828" t="s">
        <v>31</v>
      </c>
    </row>
    <row r="1829" spans="1:7">
      <c r="A1829" s="135" t="s">
        <v>1383</v>
      </c>
      <c r="B1829">
        <v>27</v>
      </c>
      <c r="C1829" t="s">
        <v>99</v>
      </c>
      <c r="D1829" s="141" t="s">
        <v>381</v>
      </c>
      <c r="E1829" s="65">
        <v>57.245924683240098</v>
      </c>
      <c r="F1829" t="s">
        <v>7</v>
      </c>
      <c r="G1829" t="s">
        <v>20</v>
      </c>
    </row>
    <row r="1830" spans="1:7">
      <c r="A1830" s="135" t="s">
        <v>1383</v>
      </c>
      <c r="B1830">
        <v>28</v>
      </c>
      <c r="C1830" t="s">
        <v>200</v>
      </c>
      <c r="D1830" s="141" t="s">
        <v>395</v>
      </c>
      <c r="E1830" s="65">
        <v>56.71486396392104</v>
      </c>
      <c r="F1830" t="s">
        <v>6</v>
      </c>
      <c r="G1830" t="s">
        <v>48</v>
      </c>
    </row>
    <row r="1831" spans="1:7">
      <c r="A1831" s="135" t="s">
        <v>1383</v>
      </c>
      <c r="B1831">
        <v>29</v>
      </c>
      <c r="C1831" t="s">
        <v>170</v>
      </c>
      <c r="D1831" s="141" t="s">
        <v>390</v>
      </c>
      <c r="E1831" s="65">
        <v>56.700059360149687</v>
      </c>
      <c r="F1831" t="s">
        <v>7</v>
      </c>
      <c r="G1831" t="s">
        <v>48</v>
      </c>
    </row>
    <row r="1832" spans="1:7">
      <c r="A1832" s="135" t="s">
        <v>1383</v>
      </c>
      <c r="B1832">
        <v>30</v>
      </c>
      <c r="C1832" t="s">
        <v>72</v>
      </c>
      <c r="D1832" s="141" t="s">
        <v>364</v>
      </c>
      <c r="E1832" s="65">
        <v>55.774067184244799</v>
      </c>
      <c r="F1832" t="s">
        <v>7</v>
      </c>
      <c r="G1832" t="s">
        <v>20</v>
      </c>
    </row>
    <row r="1833" spans="1:7">
      <c r="A1833" s="135" t="s">
        <v>1383</v>
      </c>
      <c r="B1833">
        <v>31</v>
      </c>
      <c r="C1833" t="s">
        <v>140</v>
      </c>
      <c r="D1833" s="141" t="s">
        <v>380</v>
      </c>
      <c r="E1833" s="65">
        <v>55.37195249442992</v>
      </c>
      <c r="F1833" t="s">
        <v>6</v>
      </c>
      <c r="G1833" t="s">
        <v>31</v>
      </c>
    </row>
    <row r="1834" spans="1:7">
      <c r="A1834" s="135" t="s">
        <v>1383</v>
      </c>
      <c r="B1834">
        <v>32</v>
      </c>
      <c r="C1834" t="s">
        <v>231</v>
      </c>
      <c r="D1834" s="141" t="s">
        <v>418</v>
      </c>
      <c r="E1834" s="65">
        <v>54.215892582258085</v>
      </c>
      <c r="F1834" t="s">
        <v>6</v>
      </c>
      <c r="G1834" t="s">
        <v>234</v>
      </c>
    </row>
    <row r="1835" spans="1:7">
      <c r="A1835" s="135" t="s">
        <v>1383</v>
      </c>
      <c r="B1835">
        <v>33</v>
      </c>
      <c r="C1835" t="s">
        <v>814</v>
      </c>
      <c r="D1835" s="141" t="s">
        <v>475</v>
      </c>
      <c r="E1835" s="65">
        <v>50.699664651608565</v>
      </c>
      <c r="F1835" t="s">
        <v>6</v>
      </c>
      <c r="G1835" t="s">
        <v>44</v>
      </c>
    </row>
    <row r="1836" spans="1:7">
      <c r="A1836" s="135" t="s">
        <v>1383</v>
      </c>
      <c r="B1836">
        <v>34</v>
      </c>
      <c r="C1836" t="s">
        <v>158</v>
      </c>
      <c r="D1836" s="141" t="s">
        <v>377</v>
      </c>
      <c r="E1836" s="65">
        <v>49.153883246221582</v>
      </c>
      <c r="F1836" t="s">
        <v>7</v>
      </c>
      <c r="G1836" t="s">
        <v>27</v>
      </c>
    </row>
    <row r="1837" spans="1:7">
      <c r="A1837" s="135" t="s">
        <v>1383</v>
      </c>
      <c r="B1837">
        <v>35</v>
      </c>
      <c r="C1837" t="s">
        <v>273</v>
      </c>
      <c r="D1837" s="141" t="s">
        <v>441</v>
      </c>
      <c r="E1837" s="65">
        <v>48.664542396530102</v>
      </c>
      <c r="F1837" t="s">
        <v>5</v>
      </c>
      <c r="G1837" t="s">
        <v>31</v>
      </c>
    </row>
    <row r="1838" spans="1:7">
      <c r="A1838" s="135" t="s">
        <v>1383</v>
      </c>
      <c r="B1838">
        <v>36</v>
      </c>
      <c r="C1838" t="s">
        <v>1050</v>
      </c>
      <c r="D1838" s="141" t="s">
        <v>1048</v>
      </c>
      <c r="E1838" s="65">
        <v>48.43394950905487</v>
      </c>
      <c r="F1838" t="s">
        <v>6</v>
      </c>
      <c r="G1838" t="s">
        <v>44</v>
      </c>
    </row>
    <row r="1839" spans="1:7">
      <c r="A1839" s="135" t="s">
        <v>1383</v>
      </c>
      <c r="B1839">
        <v>37</v>
      </c>
      <c r="C1839" t="s">
        <v>1034</v>
      </c>
      <c r="D1839" s="141" t="s">
        <v>1027</v>
      </c>
      <c r="E1839" s="65">
        <v>47.549662276845794</v>
      </c>
      <c r="F1839" t="s">
        <v>7</v>
      </c>
      <c r="G1839" t="s">
        <v>27</v>
      </c>
    </row>
    <row r="1840" spans="1:7">
      <c r="A1840" s="135" t="s">
        <v>1383</v>
      </c>
      <c r="B1840">
        <v>38</v>
      </c>
      <c r="C1840" t="s">
        <v>90</v>
      </c>
      <c r="D1840" s="141" t="s">
        <v>383</v>
      </c>
      <c r="E1840" s="65">
        <v>43.009926474597968</v>
      </c>
      <c r="F1840" t="s">
        <v>7</v>
      </c>
      <c r="G1840" t="s">
        <v>44</v>
      </c>
    </row>
    <row r="1841" spans="1:7">
      <c r="A1841" s="135" t="s">
        <v>1383</v>
      </c>
      <c r="B1841">
        <v>39</v>
      </c>
      <c r="C1841" t="s">
        <v>222</v>
      </c>
      <c r="D1841" s="141" t="s">
        <v>413</v>
      </c>
      <c r="E1841" s="65">
        <v>42.081123087719106</v>
      </c>
      <c r="F1841" t="s">
        <v>5</v>
      </c>
      <c r="G1841" t="s">
        <v>176</v>
      </c>
    </row>
    <row r="1842" spans="1:7">
      <c r="A1842" s="135" t="s">
        <v>1383</v>
      </c>
      <c r="B1842">
        <v>40</v>
      </c>
      <c r="C1842" t="s">
        <v>209</v>
      </c>
      <c r="D1842" s="141" t="s">
        <v>654</v>
      </c>
      <c r="E1842" s="65">
        <v>42.01684863496466</v>
      </c>
      <c r="F1842" t="s">
        <v>5</v>
      </c>
      <c r="G1842" t="s">
        <v>31</v>
      </c>
    </row>
    <row r="1843" spans="1:7">
      <c r="A1843" s="135" t="s">
        <v>1383</v>
      </c>
      <c r="B1843">
        <v>41</v>
      </c>
      <c r="C1843" t="s">
        <v>669</v>
      </c>
      <c r="D1843" s="141" t="s">
        <v>668</v>
      </c>
      <c r="E1843" s="65">
        <v>41.979545193723645</v>
      </c>
      <c r="F1843" t="s">
        <v>5</v>
      </c>
      <c r="G1843" t="s">
        <v>48</v>
      </c>
    </row>
    <row r="1844" spans="1:7">
      <c r="A1844" s="135" t="s">
        <v>1383</v>
      </c>
      <c r="B1844">
        <v>42</v>
      </c>
      <c r="C1844" t="s">
        <v>228</v>
      </c>
      <c r="D1844" s="141" t="s">
        <v>440</v>
      </c>
      <c r="E1844" s="65">
        <v>41.461798292916363</v>
      </c>
      <c r="F1844" t="s">
        <v>6</v>
      </c>
      <c r="G1844" t="s">
        <v>48</v>
      </c>
    </row>
    <row r="1845" spans="1:7">
      <c r="A1845" s="135" t="s">
        <v>1383</v>
      </c>
      <c r="B1845">
        <v>43</v>
      </c>
      <c r="C1845" t="s">
        <v>182</v>
      </c>
      <c r="D1845" s="141" t="s">
        <v>416</v>
      </c>
      <c r="E1845" s="65">
        <v>41.040202284992489</v>
      </c>
      <c r="F1845" t="s">
        <v>7</v>
      </c>
      <c r="G1845" t="s">
        <v>44</v>
      </c>
    </row>
    <row r="1846" spans="1:7">
      <c r="A1846" s="135" t="s">
        <v>1383</v>
      </c>
      <c r="B1846">
        <v>44</v>
      </c>
      <c r="C1846" t="s">
        <v>137</v>
      </c>
      <c r="D1846" s="141" t="s">
        <v>419</v>
      </c>
      <c r="E1846" s="65">
        <v>40.731762892521282</v>
      </c>
      <c r="F1846" t="s">
        <v>7</v>
      </c>
      <c r="G1846" t="s">
        <v>111</v>
      </c>
    </row>
    <row r="1847" spans="1:7">
      <c r="A1847" s="135" t="s">
        <v>1383</v>
      </c>
      <c r="B1847">
        <v>45</v>
      </c>
      <c r="C1847" t="s">
        <v>84</v>
      </c>
      <c r="D1847" s="141" t="s">
        <v>389</v>
      </c>
      <c r="E1847" s="65">
        <v>39.432862474013689</v>
      </c>
      <c r="F1847" t="s">
        <v>6</v>
      </c>
      <c r="G1847" t="s">
        <v>44</v>
      </c>
    </row>
    <row r="1848" spans="1:7">
      <c r="A1848" s="135" t="s">
        <v>1383</v>
      </c>
      <c r="B1848">
        <v>46</v>
      </c>
      <c r="C1848" t="s">
        <v>1378</v>
      </c>
      <c r="D1848" s="141" t="s">
        <v>1377</v>
      </c>
      <c r="E1848" s="65">
        <v>38.212473356240608</v>
      </c>
      <c r="F1848" t="s">
        <v>6</v>
      </c>
      <c r="G1848" t="s">
        <v>44</v>
      </c>
    </row>
    <row r="1849" spans="1:7">
      <c r="A1849" s="135" t="s">
        <v>1383</v>
      </c>
      <c r="B1849">
        <v>47</v>
      </c>
      <c r="C1849" t="s">
        <v>96</v>
      </c>
      <c r="D1849" s="141" t="s">
        <v>379</v>
      </c>
      <c r="E1849" s="65">
        <v>35.506032631684384</v>
      </c>
      <c r="F1849" t="s">
        <v>7</v>
      </c>
      <c r="G1849" t="s">
        <v>27</v>
      </c>
    </row>
    <row r="1850" spans="1:7">
      <c r="A1850" s="135" t="s">
        <v>1383</v>
      </c>
      <c r="B1850">
        <v>48</v>
      </c>
      <c r="C1850" t="s">
        <v>188</v>
      </c>
      <c r="D1850" s="141" t="s">
        <v>450</v>
      </c>
      <c r="E1850" s="65">
        <v>35.415932742814817</v>
      </c>
      <c r="F1850" t="s">
        <v>7</v>
      </c>
      <c r="G1850" t="s">
        <v>44</v>
      </c>
    </row>
    <row r="1851" spans="1:7">
      <c r="A1851" s="135" t="s">
        <v>1383</v>
      </c>
      <c r="B1851">
        <v>49</v>
      </c>
      <c r="C1851" t="s">
        <v>871</v>
      </c>
      <c r="D1851" s="141" t="s">
        <v>504</v>
      </c>
      <c r="E1851" s="65">
        <v>35.105989162282754</v>
      </c>
      <c r="F1851" t="s">
        <v>5</v>
      </c>
      <c r="G1851" t="s">
        <v>48</v>
      </c>
    </row>
    <row r="1852" spans="1:7">
      <c r="A1852" s="135" t="s">
        <v>1383</v>
      </c>
      <c r="B1852">
        <v>50</v>
      </c>
      <c r="C1852" t="s">
        <v>256</v>
      </c>
      <c r="D1852" s="141" t="s">
        <v>414</v>
      </c>
      <c r="E1852" s="65">
        <v>34.894056557291336</v>
      </c>
      <c r="F1852" t="s">
        <v>7</v>
      </c>
      <c r="G1852" t="s">
        <v>44</v>
      </c>
    </row>
    <row r="1853" spans="1:7">
      <c r="A1853" s="135" t="s">
        <v>1383</v>
      </c>
      <c r="B1853">
        <v>51</v>
      </c>
      <c r="C1853" t="s">
        <v>319</v>
      </c>
      <c r="D1853" s="141" t="s">
        <v>432</v>
      </c>
      <c r="E1853" s="65">
        <v>34.73122456513272</v>
      </c>
      <c r="F1853" t="s">
        <v>5</v>
      </c>
      <c r="G1853" t="s">
        <v>322</v>
      </c>
    </row>
    <row r="1854" spans="1:7">
      <c r="A1854" s="135" t="s">
        <v>1383</v>
      </c>
      <c r="B1854">
        <v>52</v>
      </c>
      <c r="C1854" t="s">
        <v>300</v>
      </c>
      <c r="D1854" s="141" t="s">
        <v>452</v>
      </c>
      <c r="E1854" s="65">
        <v>34.491274083047969</v>
      </c>
      <c r="F1854" t="s">
        <v>5</v>
      </c>
      <c r="G1854" t="s">
        <v>303</v>
      </c>
    </row>
    <row r="1855" spans="1:7">
      <c r="A1855" s="135" t="s">
        <v>1383</v>
      </c>
      <c r="B1855">
        <v>53</v>
      </c>
      <c r="C1855" t="s">
        <v>225</v>
      </c>
      <c r="D1855" s="141" t="s">
        <v>437</v>
      </c>
      <c r="E1855" s="65">
        <v>33.429305057898837</v>
      </c>
      <c r="F1855" t="s">
        <v>5</v>
      </c>
      <c r="G1855" t="s">
        <v>44</v>
      </c>
    </row>
    <row r="1856" spans="1:7">
      <c r="A1856" s="135" t="s">
        <v>1383</v>
      </c>
      <c r="B1856">
        <v>54</v>
      </c>
      <c r="C1856" t="s">
        <v>173</v>
      </c>
      <c r="D1856" s="141" t="s">
        <v>438</v>
      </c>
      <c r="E1856" s="65">
        <v>32.792306255753722</v>
      </c>
      <c r="F1856" t="s">
        <v>5</v>
      </c>
      <c r="G1856" t="s">
        <v>176</v>
      </c>
    </row>
    <row r="1857" spans="1:7">
      <c r="A1857" s="135" t="s">
        <v>1383</v>
      </c>
      <c r="B1857">
        <v>55</v>
      </c>
      <c r="C1857" t="s">
        <v>134</v>
      </c>
      <c r="D1857" s="141" t="s">
        <v>400</v>
      </c>
      <c r="E1857" s="65">
        <v>31.585504829530908</v>
      </c>
      <c r="F1857" t="s">
        <v>6</v>
      </c>
      <c r="G1857" t="s">
        <v>31</v>
      </c>
    </row>
    <row r="1858" spans="1:7">
      <c r="A1858" s="135" t="s">
        <v>1383</v>
      </c>
      <c r="B1858">
        <v>56</v>
      </c>
      <c r="C1858" t="s">
        <v>682</v>
      </c>
      <c r="D1858" s="141" t="s">
        <v>443</v>
      </c>
      <c r="E1858" s="65">
        <v>31.370777919982196</v>
      </c>
      <c r="F1858" t="s">
        <v>5</v>
      </c>
      <c r="G1858" t="s">
        <v>127</v>
      </c>
    </row>
    <row r="1859" spans="1:7">
      <c r="A1859" s="135" t="s">
        <v>1383</v>
      </c>
      <c r="B1859">
        <v>57</v>
      </c>
      <c r="C1859" t="s">
        <v>146</v>
      </c>
      <c r="D1859" s="141" t="s">
        <v>382</v>
      </c>
      <c r="E1859" s="65">
        <v>31.262813607286741</v>
      </c>
      <c r="F1859" t="s">
        <v>5</v>
      </c>
      <c r="G1859" t="s">
        <v>27</v>
      </c>
    </row>
    <row r="1860" spans="1:7">
      <c r="A1860" s="135" t="s">
        <v>1383</v>
      </c>
      <c r="B1860">
        <v>58</v>
      </c>
      <c r="C1860" t="s">
        <v>870</v>
      </c>
      <c r="D1860" s="141" t="s">
        <v>703</v>
      </c>
      <c r="E1860" s="65">
        <v>31.181672617078213</v>
      </c>
      <c r="F1860" t="s">
        <v>5</v>
      </c>
      <c r="G1860" t="s">
        <v>44</v>
      </c>
    </row>
    <row r="1861" spans="1:7">
      <c r="A1861" s="135" t="s">
        <v>1383</v>
      </c>
      <c r="B1861">
        <v>59</v>
      </c>
      <c r="C1861" t="s">
        <v>167</v>
      </c>
      <c r="D1861" s="141" t="s">
        <v>394</v>
      </c>
      <c r="E1861" s="65">
        <v>31.164225942504594</v>
      </c>
      <c r="F1861" t="s">
        <v>6</v>
      </c>
      <c r="G1861" t="s">
        <v>64</v>
      </c>
    </row>
    <row r="1862" spans="1:7">
      <c r="A1862" s="135" t="s">
        <v>1383</v>
      </c>
      <c r="B1862">
        <v>60</v>
      </c>
      <c r="C1862" t="s">
        <v>680</v>
      </c>
      <c r="D1862" s="141" t="s">
        <v>679</v>
      </c>
      <c r="E1862" s="65">
        <v>29.916566303040735</v>
      </c>
      <c r="F1862" t="s">
        <v>5</v>
      </c>
      <c r="G1862" t="s">
        <v>31</v>
      </c>
    </row>
    <row r="1863" spans="1:7">
      <c r="A1863" s="135" t="s">
        <v>1383</v>
      </c>
      <c r="B1863">
        <v>61</v>
      </c>
      <c r="C1863" t="s">
        <v>121</v>
      </c>
      <c r="D1863" s="141" t="s">
        <v>387</v>
      </c>
      <c r="E1863" s="65">
        <v>29.886145640065902</v>
      </c>
      <c r="F1863" t="s">
        <v>7</v>
      </c>
      <c r="G1863" t="s">
        <v>20</v>
      </c>
    </row>
    <row r="1864" spans="1:7">
      <c r="A1864" s="135" t="s">
        <v>1383</v>
      </c>
      <c r="B1864">
        <v>62</v>
      </c>
      <c r="C1864" t="s">
        <v>185</v>
      </c>
      <c r="D1864" s="141" t="s">
        <v>398</v>
      </c>
      <c r="E1864" s="65">
        <v>29.212174160152468</v>
      </c>
      <c r="F1864" t="s">
        <v>7</v>
      </c>
      <c r="G1864" t="s">
        <v>27</v>
      </c>
    </row>
    <row r="1865" spans="1:7">
      <c r="A1865" s="135" t="s">
        <v>1383</v>
      </c>
      <c r="B1865">
        <v>63</v>
      </c>
      <c r="C1865" t="s">
        <v>869</v>
      </c>
      <c r="D1865" s="141" t="s">
        <v>725</v>
      </c>
      <c r="E1865" s="65">
        <v>29.109933174071163</v>
      </c>
      <c r="F1865" t="s">
        <v>5</v>
      </c>
      <c r="G1865" t="s">
        <v>71</v>
      </c>
    </row>
    <row r="1866" spans="1:7">
      <c r="A1866" s="135" t="s">
        <v>1383</v>
      </c>
      <c r="B1866">
        <v>64</v>
      </c>
      <c r="C1866" t="s">
        <v>1054</v>
      </c>
      <c r="D1866" s="141" t="s">
        <v>702</v>
      </c>
      <c r="E1866" s="65">
        <v>28.998180536280675</v>
      </c>
      <c r="F1866" t="s">
        <v>5</v>
      </c>
      <c r="G1866" t="s">
        <v>44</v>
      </c>
    </row>
    <row r="1867" spans="1:7">
      <c r="A1867" s="135" t="s">
        <v>1383</v>
      </c>
      <c r="B1867">
        <v>65</v>
      </c>
      <c r="C1867" t="s">
        <v>143</v>
      </c>
      <c r="D1867" s="141" t="s">
        <v>424</v>
      </c>
      <c r="E1867" s="65">
        <v>28.294748767347254</v>
      </c>
      <c r="F1867" t="s">
        <v>7</v>
      </c>
      <c r="G1867" t="s">
        <v>27</v>
      </c>
    </row>
    <row r="1868" spans="1:7">
      <c r="A1868" s="135" t="s">
        <v>1383</v>
      </c>
      <c r="B1868">
        <v>66</v>
      </c>
      <c r="C1868" t="s">
        <v>1013</v>
      </c>
      <c r="D1868" s="141" t="s">
        <v>672</v>
      </c>
      <c r="E1868" s="65">
        <v>28.182602978014579</v>
      </c>
      <c r="F1868" t="s">
        <v>5</v>
      </c>
      <c r="G1868" t="s">
        <v>44</v>
      </c>
    </row>
    <row r="1869" spans="1:7">
      <c r="A1869" s="135" t="s">
        <v>1383</v>
      </c>
      <c r="B1869">
        <v>67</v>
      </c>
      <c r="C1869" t="s">
        <v>1379</v>
      </c>
      <c r="D1869" s="141" t="s">
        <v>1362</v>
      </c>
      <c r="E1869" s="65">
        <v>28.015948851520506</v>
      </c>
      <c r="F1869" t="s">
        <v>6</v>
      </c>
      <c r="G1869" t="s">
        <v>44</v>
      </c>
    </row>
    <row r="1870" spans="1:7">
      <c r="A1870" s="135" t="s">
        <v>1383</v>
      </c>
      <c r="B1870">
        <v>68</v>
      </c>
      <c r="C1870" t="s">
        <v>197</v>
      </c>
      <c r="D1870" s="141" t="s">
        <v>402</v>
      </c>
      <c r="E1870" s="65">
        <v>27.739898992112295</v>
      </c>
      <c r="F1870" t="s">
        <v>7</v>
      </c>
      <c r="G1870" t="s">
        <v>176</v>
      </c>
    </row>
    <row r="1871" spans="1:7">
      <c r="A1871" s="135" t="s">
        <v>1383</v>
      </c>
      <c r="B1871">
        <v>69</v>
      </c>
      <c r="C1871" t="s">
        <v>691</v>
      </c>
      <c r="D1871" s="141" t="s">
        <v>690</v>
      </c>
      <c r="E1871" s="65">
        <v>27.398678588115573</v>
      </c>
      <c r="F1871" t="s">
        <v>5</v>
      </c>
      <c r="G1871" t="s">
        <v>127</v>
      </c>
    </row>
    <row r="1872" spans="1:7">
      <c r="A1872" s="135" t="s">
        <v>1383</v>
      </c>
      <c r="B1872">
        <v>70</v>
      </c>
      <c r="C1872" t="s">
        <v>177</v>
      </c>
      <c r="D1872" s="141" t="s">
        <v>403</v>
      </c>
      <c r="E1872" s="65">
        <v>26.927031276283458</v>
      </c>
      <c r="F1872" t="s">
        <v>7</v>
      </c>
      <c r="G1872" t="s">
        <v>44</v>
      </c>
    </row>
    <row r="1873" spans="1:7">
      <c r="A1873" s="135" t="s">
        <v>1383</v>
      </c>
      <c r="B1873">
        <v>71</v>
      </c>
      <c r="C1873" t="s">
        <v>263</v>
      </c>
      <c r="D1873" s="141" t="s">
        <v>409</v>
      </c>
      <c r="E1873" s="65">
        <v>26.726793622628122</v>
      </c>
      <c r="F1873" t="s">
        <v>6</v>
      </c>
      <c r="G1873" t="s">
        <v>27</v>
      </c>
    </row>
    <row r="1874" spans="1:7">
      <c r="A1874" s="135" t="s">
        <v>1383</v>
      </c>
      <c r="B1874">
        <v>72</v>
      </c>
      <c r="C1874" t="s">
        <v>875</v>
      </c>
      <c r="D1874" s="141" t="s">
        <v>785</v>
      </c>
      <c r="E1874" s="65">
        <v>26.69810917363391</v>
      </c>
      <c r="F1874" t="s">
        <v>5</v>
      </c>
      <c r="G1874" t="s">
        <v>127</v>
      </c>
    </row>
    <row r="1875" spans="1:7">
      <c r="A1875" s="135" t="s">
        <v>1383</v>
      </c>
      <c r="B1875">
        <v>73</v>
      </c>
      <c r="C1875" t="s">
        <v>304</v>
      </c>
      <c r="D1875" s="141" t="s">
        <v>404</v>
      </c>
      <c r="E1875" s="65">
        <v>25.682885930325398</v>
      </c>
      <c r="F1875" t="s">
        <v>7</v>
      </c>
      <c r="G1875" t="s">
        <v>44</v>
      </c>
    </row>
    <row r="1876" spans="1:7">
      <c r="A1876" s="135" t="s">
        <v>1383</v>
      </c>
      <c r="B1876">
        <v>74</v>
      </c>
      <c r="C1876" t="s">
        <v>161</v>
      </c>
      <c r="D1876" s="141" t="s">
        <v>384</v>
      </c>
      <c r="E1876" s="65">
        <v>25.636905038061322</v>
      </c>
      <c r="F1876" t="s">
        <v>5</v>
      </c>
      <c r="G1876" t="s">
        <v>27</v>
      </c>
    </row>
    <row r="1877" spans="1:7">
      <c r="A1877" s="135" t="s">
        <v>1383</v>
      </c>
      <c r="B1877">
        <v>75</v>
      </c>
      <c r="C1877" t="s">
        <v>867</v>
      </c>
      <c r="D1877" s="141" t="s">
        <v>778</v>
      </c>
      <c r="E1877" s="65">
        <v>25.377775888524422</v>
      </c>
      <c r="F1877" t="s">
        <v>5</v>
      </c>
      <c r="G1877" t="s">
        <v>71</v>
      </c>
    </row>
    <row r="1878" spans="1:7">
      <c r="A1878" s="135" t="s">
        <v>1383</v>
      </c>
      <c r="B1878">
        <v>76</v>
      </c>
      <c r="C1878" t="s">
        <v>920</v>
      </c>
      <c r="D1878" s="141" t="s">
        <v>1245</v>
      </c>
      <c r="E1878" s="65">
        <v>25.069557373916311</v>
      </c>
      <c r="F1878" t="s">
        <v>6</v>
      </c>
      <c r="G1878" t="s">
        <v>31</v>
      </c>
    </row>
    <row r="1879" spans="1:7">
      <c r="A1879" s="135" t="s">
        <v>1383</v>
      </c>
      <c r="B1879">
        <v>77</v>
      </c>
      <c r="C1879" t="s">
        <v>882</v>
      </c>
      <c r="D1879" s="141" t="s">
        <v>728</v>
      </c>
      <c r="E1879" s="65">
        <v>25.008122754375524</v>
      </c>
      <c r="F1879" t="s">
        <v>7</v>
      </c>
      <c r="G1879" t="s">
        <v>44</v>
      </c>
    </row>
    <row r="1880" spans="1:7">
      <c r="A1880" s="135" t="s">
        <v>1383</v>
      </c>
      <c r="B1880">
        <v>78</v>
      </c>
      <c r="C1880" t="s">
        <v>282</v>
      </c>
      <c r="D1880" s="141" t="s">
        <v>455</v>
      </c>
      <c r="E1880" s="65">
        <v>24.863796822221079</v>
      </c>
      <c r="F1880" t="s">
        <v>5</v>
      </c>
      <c r="G1880" t="s">
        <v>48</v>
      </c>
    </row>
    <row r="1881" spans="1:7">
      <c r="A1881" s="135" t="s">
        <v>1383</v>
      </c>
      <c r="B1881">
        <v>79</v>
      </c>
      <c r="C1881" t="s">
        <v>688</v>
      </c>
      <c r="D1881" s="141" t="s">
        <v>687</v>
      </c>
      <c r="E1881" s="65">
        <v>24.061476151537757</v>
      </c>
      <c r="F1881" t="s">
        <v>6</v>
      </c>
      <c r="G1881" t="s">
        <v>31</v>
      </c>
    </row>
    <row r="1882" spans="1:7">
      <c r="A1882" s="135" t="s">
        <v>1383</v>
      </c>
      <c r="B1882">
        <v>80</v>
      </c>
      <c r="C1882" t="s">
        <v>1057</v>
      </c>
      <c r="D1882" s="141" t="s">
        <v>730</v>
      </c>
      <c r="E1882" s="65">
        <v>23.813365978520952</v>
      </c>
      <c r="F1882" t="s">
        <v>5</v>
      </c>
      <c r="G1882" t="s">
        <v>127</v>
      </c>
    </row>
    <row r="1883" spans="1:7">
      <c r="A1883" s="135" t="s">
        <v>1383</v>
      </c>
      <c r="B1883">
        <v>81</v>
      </c>
      <c r="C1883" t="s">
        <v>78</v>
      </c>
      <c r="D1883" s="141" t="s">
        <v>393</v>
      </c>
      <c r="E1883" s="65">
        <v>22.863521556193518</v>
      </c>
      <c r="F1883" t="s">
        <v>7</v>
      </c>
      <c r="G1883" t="s">
        <v>20</v>
      </c>
    </row>
    <row r="1884" spans="1:7">
      <c r="A1884" s="135" t="s">
        <v>1383</v>
      </c>
      <c r="B1884">
        <v>82</v>
      </c>
      <c r="C1884" t="s">
        <v>279</v>
      </c>
      <c r="D1884" s="141" t="s">
        <v>819</v>
      </c>
      <c r="E1884" s="65">
        <v>22.809681752238333</v>
      </c>
      <c r="F1884" t="s">
        <v>6</v>
      </c>
      <c r="G1884" t="s">
        <v>44</v>
      </c>
    </row>
    <row r="1885" spans="1:7">
      <c r="A1885" s="135" t="s">
        <v>1383</v>
      </c>
      <c r="B1885">
        <v>83</v>
      </c>
      <c r="C1885" t="s">
        <v>827</v>
      </c>
      <c r="D1885" s="141" t="s">
        <v>718</v>
      </c>
      <c r="E1885" s="65">
        <v>22.409680562162094</v>
      </c>
      <c r="F1885" t="s">
        <v>5</v>
      </c>
      <c r="G1885" t="s">
        <v>48</v>
      </c>
    </row>
    <row r="1886" spans="1:7">
      <c r="A1886" s="135" t="s">
        <v>1383</v>
      </c>
      <c r="B1886">
        <v>84</v>
      </c>
      <c r="C1886" t="s">
        <v>1052</v>
      </c>
      <c r="D1886" s="141" t="s">
        <v>750</v>
      </c>
      <c r="E1886" s="65">
        <v>22.373342904913471</v>
      </c>
      <c r="F1886" t="s">
        <v>5</v>
      </c>
      <c r="G1886" t="s">
        <v>44</v>
      </c>
    </row>
    <row r="1887" spans="1:7">
      <c r="A1887" s="135" t="s">
        <v>1383</v>
      </c>
      <c r="B1887">
        <v>85</v>
      </c>
      <c r="C1887" t="s">
        <v>250</v>
      </c>
      <c r="D1887" s="141" t="s">
        <v>420</v>
      </c>
      <c r="E1887" s="65">
        <v>22.332270345768183</v>
      </c>
      <c r="F1887" t="s">
        <v>6</v>
      </c>
      <c r="G1887" t="s">
        <v>31</v>
      </c>
    </row>
    <row r="1888" spans="1:7">
      <c r="A1888" s="135" t="s">
        <v>1383</v>
      </c>
      <c r="B1888">
        <v>86</v>
      </c>
      <c r="C1888" t="s">
        <v>806</v>
      </c>
      <c r="D1888" s="141" t="s">
        <v>739</v>
      </c>
      <c r="E1888" s="65">
        <v>22.135406876525501</v>
      </c>
      <c r="F1888" t="s">
        <v>7</v>
      </c>
      <c r="G1888" t="s">
        <v>20</v>
      </c>
    </row>
    <row r="1889" spans="1:7">
      <c r="A1889" s="135" t="s">
        <v>1383</v>
      </c>
      <c r="B1889">
        <v>87</v>
      </c>
      <c r="C1889" t="s">
        <v>128</v>
      </c>
      <c r="D1889" s="141" t="s">
        <v>396</v>
      </c>
      <c r="E1889" s="65">
        <v>21.966328014750012</v>
      </c>
      <c r="F1889" t="s">
        <v>7</v>
      </c>
      <c r="G1889" t="s">
        <v>111</v>
      </c>
    </row>
    <row r="1890" spans="1:7">
      <c r="A1890" s="135" t="s">
        <v>1383</v>
      </c>
      <c r="B1890">
        <v>88</v>
      </c>
      <c r="C1890" t="s">
        <v>329</v>
      </c>
      <c r="D1890" s="141" t="s">
        <v>697</v>
      </c>
      <c r="E1890" s="65">
        <v>21.939761517589449</v>
      </c>
      <c r="F1890" t="s">
        <v>7</v>
      </c>
      <c r="G1890" t="s">
        <v>44</v>
      </c>
    </row>
    <row r="1891" spans="1:7">
      <c r="A1891" s="135" t="s">
        <v>1383</v>
      </c>
      <c r="B1891">
        <v>89</v>
      </c>
      <c r="C1891" t="s">
        <v>1380</v>
      </c>
      <c r="D1891" s="141" t="s">
        <v>1366</v>
      </c>
      <c r="E1891" s="65">
        <v>21.760560562051921</v>
      </c>
      <c r="F1891" t="s">
        <v>7</v>
      </c>
      <c r="G1891" t="s">
        <v>44</v>
      </c>
    </row>
    <row r="1892" spans="1:7">
      <c r="A1892" s="135" t="s">
        <v>1383</v>
      </c>
      <c r="B1892">
        <v>90</v>
      </c>
      <c r="C1892" t="s">
        <v>1381</v>
      </c>
      <c r="D1892" s="141" t="s">
        <v>1368</v>
      </c>
      <c r="E1892" s="65">
        <v>21.501307662344889</v>
      </c>
      <c r="F1892" t="s">
        <v>7</v>
      </c>
      <c r="G1892" t="s">
        <v>48</v>
      </c>
    </row>
    <row r="1893" spans="1:7">
      <c r="A1893" s="135" t="s">
        <v>1383</v>
      </c>
      <c r="B1893">
        <v>91</v>
      </c>
      <c r="C1893" t="s">
        <v>878</v>
      </c>
      <c r="D1893" s="141" t="s">
        <v>1370</v>
      </c>
      <c r="E1893" s="65">
        <v>21.490315680557845</v>
      </c>
      <c r="F1893" t="s">
        <v>6</v>
      </c>
      <c r="G1893" t="s">
        <v>48</v>
      </c>
    </row>
    <row r="1894" spans="1:7">
      <c r="A1894" s="135" t="s">
        <v>1383</v>
      </c>
      <c r="B1894">
        <v>92</v>
      </c>
      <c r="C1894" t="s">
        <v>696</v>
      </c>
      <c r="D1894" s="141" t="s">
        <v>695</v>
      </c>
      <c r="E1894" s="65">
        <v>21.409031931723334</v>
      </c>
      <c r="F1894" t="s">
        <v>5</v>
      </c>
      <c r="G1894" t="s">
        <v>234</v>
      </c>
    </row>
    <row r="1895" spans="1:7">
      <c r="A1895" s="135" t="s">
        <v>1383</v>
      </c>
      <c r="B1895">
        <v>93</v>
      </c>
      <c r="C1895" t="s">
        <v>1014</v>
      </c>
      <c r="D1895" s="141" t="s">
        <v>684</v>
      </c>
      <c r="E1895" s="65">
        <v>21.293361448155363</v>
      </c>
      <c r="F1895" t="s">
        <v>7</v>
      </c>
      <c r="G1895" t="s">
        <v>44</v>
      </c>
    </row>
    <row r="1896" spans="1:7">
      <c r="A1896" s="135" t="s">
        <v>1383</v>
      </c>
      <c r="B1896">
        <v>94</v>
      </c>
      <c r="C1896" t="s">
        <v>874</v>
      </c>
      <c r="D1896" s="141" t="s">
        <v>1372</v>
      </c>
      <c r="E1896" s="65">
        <v>20.788774695142727</v>
      </c>
      <c r="F1896" t="s">
        <v>6</v>
      </c>
      <c r="G1896" t="s">
        <v>48</v>
      </c>
    </row>
    <row r="1897" spans="1:7">
      <c r="A1897" s="135" t="s">
        <v>1383</v>
      </c>
      <c r="B1897">
        <v>95</v>
      </c>
      <c r="C1897" t="s">
        <v>823</v>
      </c>
      <c r="D1897" s="141" t="s">
        <v>659</v>
      </c>
      <c r="E1897" s="65">
        <v>20.701187917615027</v>
      </c>
      <c r="F1897" t="s">
        <v>5</v>
      </c>
      <c r="G1897" t="s">
        <v>221</v>
      </c>
    </row>
    <row r="1898" spans="1:7">
      <c r="A1898" s="135" t="s">
        <v>1383</v>
      </c>
      <c r="B1898">
        <v>96</v>
      </c>
      <c r="C1898" t="s">
        <v>291</v>
      </c>
      <c r="D1898" s="141" t="s">
        <v>714</v>
      </c>
      <c r="E1898" s="65">
        <v>20.538894547537005</v>
      </c>
      <c r="F1898" t="s">
        <v>7</v>
      </c>
      <c r="G1898" t="s">
        <v>111</v>
      </c>
    </row>
    <row r="1899" spans="1:7">
      <c r="A1899" s="135" t="s">
        <v>1383</v>
      </c>
      <c r="B1899">
        <v>97</v>
      </c>
      <c r="C1899" t="s">
        <v>947</v>
      </c>
      <c r="D1899" s="141" t="s">
        <v>1240</v>
      </c>
      <c r="E1899" s="65">
        <v>20.421877418061182</v>
      </c>
      <c r="F1899" t="s">
        <v>5</v>
      </c>
      <c r="G1899" t="s">
        <v>127</v>
      </c>
    </row>
    <row r="1900" spans="1:7">
      <c r="A1900" s="135" t="s">
        <v>1383</v>
      </c>
      <c r="B1900">
        <v>98</v>
      </c>
      <c r="C1900" t="s">
        <v>881</v>
      </c>
      <c r="D1900" s="141" t="s">
        <v>706</v>
      </c>
      <c r="E1900" s="65">
        <v>20.400129832646488</v>
      </c>
      <c r="F1900" t="s">
        <v>5</v>
      </c>
      <c r="G1900" t="s">
        <v>176</v>
      </c>
    </row>
    <row r="1901" spans="1:7">
      <c r="A1901" s="135" t="s">
        <v>1383</v>
      </c>
      <c r="B1901">
        <v>99</v>
      </c>
      <c r="C1901" t="s">
        <v>888</v>
      </c>
      <c r="D1901" s="141" t="s">
        <v>713</v>
      </c>
      <c r="E1901" s="65">
        <v>20.366391501421738</v>
      </c>
      <c r="F1901" t="s">
        <v>5</v>
      </c>
      <c r="G1901" t="s">
        <v>322</v>
      </c>
    </row>
    <row r="1902" spans="1:7">
      <c r="A1902" s="135" t="s">
        <v>1383</v>
      </c>
      <c r="B1902">
        <v>100</v>
      </c>
      <c r="C1902" t="s">
        <v>886</v>
      </c>
      <c r="D1902" s="141" t="s">
        <v>1249</v>
      </c>
      <c r="E1902" s="65">
        <v>19.821094458216017</v>
      </c>
      <c r="F1902" t="s">
        <v>5</v>
      </c>
      <c r="G1902" t="s">
        <v>322</v>
      </c>
    </row>
  </sheetData>
  <autoFilter ref="A2:G1802" xr:uid="{ABA6642D-55DB-410E-99C7-C9695BCF23BB}">
    <sortState xmlns:xlrd2="http://schemas.microsoft.com/office/spreadsheetml/2017/richdata2" ref="A3:G1801">
      <sortCondition ref="A2:A1801"/>
    </sortState>
  </autoFilter>
  <phoneticPr fontId="2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37A3A-158B-4856-8320-6EAB36C4533E}">
  <dimension ref="A1:K101"/>
  <sheetViews>
    <sheetView zoomScale="90" zoomScaleNormal="90" workbookViewId="0">
      <pane xSplit="3" ySplit="1" topLeftCell="D2" activePane="bottomRight" state="frozen"/>
      <selection pane="topRight" activeCell="F1" sqref="F1"/>
      <selection pane="bottomLeft" activeCell="A2" sqref="A2"/>
      <selection pane="bottomRight" activeCell="C12" sqref="C12"/>
    </sheetView>
  </sheetViews>
  <sheetFormatPr defaultRowHeight="14.5"/>
  <cols>
    <col min="1" max="1" width="14.7265625" customWidth="1"/>
    <col min="2" max="2" width="18.26953125" customWidth="1"/>
    <col min="3" max="3" width="18" customWidth="1"/>
    <col min="4" max="4" width="23" style="102" customWidth="1"/>
    <col min="5" max="5" width="14.1796875" customWidth="1"/>
    <col min="6" max="6" width="15.1796875" customWidth="1"/>
    <col min="7" max="7" width="18.453125" customWidth="1"/>
    <col min="9" max="9" width="10.1796875" customWidth="1"/>
  </cols>
  <sheetData>
    <row r="1" spans="1:11" ht="29.5" thickBot="1">
      <c r="A1" s="81" t="s">
        <v>1065</v>
      </c>
      <c r="B1" s="81" t="s">
        <v>14</v>
      </c>
      <c r="C1" s="81" t="s">
        <v>1043</v>
      </c>
      <c r="D1" s="101" t="s">
        <v>1063</v>
      </c>
      <c r="E1" s="88" t="s">
        <v>1064</v>
      </c>
      <c r="F1" s="88" t="s">
        <v>15</v>
      </c>
      <c r="G1" s="88" t="s">
        <v>16</v>
      </c>
      <c r="H1" s="103"/>
      <c r="I1" s="103" t="s">
        <v>801</v>
      </c>
      <c r="J1" s="103" t="s">
        <v>802</v>
      </c>
      <c r="K1" s="103" t="s">
        <v>1070</v>
      </c>
    </row>
    <row r="2" spans="1:11">
      <c r="A2" t="s">
        <v>337</v>
      </c>
      <c r="B2" t="s">
        <v>336</v>
      </c>
      <c r="C2" t="s">
        <v>17</v>
      </c>
      <c r="D2" s="102">
        <v>697.98211743663171</v>
      </c>
      <c r="E2">
        <v>1</v>
      </c>
      <c r="F2" t="s">
        <v>7</v>
      </c>
      <c r="G2" t="s">
        <v>20</v>
      </c>
      <c r="H2" s="103" t="s">
        <v>5</v>
      </c>
      <c r="I2" s="104">
        <f>SUMIF($F$2:$F$101,"=SOE",$D$2:$D$101)</f>
        <v>2545.0917876468202</v>
      </c>
      <c r="J2" s="103">
        <f>COUNTIF($F$2:$F$101,"=SOE")</f>
        <v>28</v>
      </c>
      <c r="K2" s="112">
        <f>I2*100/$I$5</f>
        <v>31.266562615834211</v>
      </c>
    </row>
    <row r="3" spans="1:11">
      <c r="A3" t="s">
        <v>800</v>
      </c>
      <c r="B3" t="s">
        <v>341</v>
      </c>
      <c r="C3" t="s">
        <v>21</v>
      </c>
      <c r="D3" s="102">
        <v>643.93934958739976</v>
      </c>
      <c r="E3">
        <v>2</v>
      </c>
      <c r="F3" t="s">
        <v>7</v>
      </c>
      <c r="G3" t="s">
        <v>20</v>
      </c>
      <c r="H3" s="103" t="s">
        <v>6</v>
      </c>
      <c r="I3" s="104">
        <f>SUMIF($F$2:$F$101,"=MOE",$D$2:$D$101)</f>
        <v>1208.5895256498857</v>
      </c>
      <c r="J3" s="103">
        <f>COUNTIF($F$2:$F$101,"=MOE")</f>
        <v>20</v>
      </c>
      <c r="K3" s="112">
        <f t="shared" ref="K3:K5" si="0">I3*100/$I$5</f>
        <v>14.847574560567235</v>
      </c>
    </row>
    <row r="4" spans="1:11">
      <c r="A4" t="s">
        <v>26</v>
      </c>
      <c r="B4" t="s">
        <v>338</v>
      </c>
      <c r="C4" t="s">
        <v>24</v>
      </c>
      <c r="D4" s="102">
        <v>384.6623250011495</v>
      </c>
      <c r="E4">
        <v>3</v>
      </c>
      <c r="F4" t="s">
        <v>5</v>
      </c>
      <c r="G4" t="s">
        <v>27</v>
      </c>
      <c r="H4" s="103" t="s">
        <v>7</v>
      </c>
      <c r="I4" s="104">
        <f>SUMIF($F$2:$F$101,"=NPE",$D$2:$D$101)</f>
        <v>4386.2981878650844</v>
      </c>
      <c r="J4" s="103">
        <f>COUNTIF($F$2:$F$101,"=NPE")</f>
        <v>52</v>
      </c>
      <c r="K4" s="112">
        <f t="shared" si="0"/>
        <v>53.885862823598565</v>
      </c>
    </row>
    <row r="5" spans="1:11">
      <c r="A5" t="s">
        <v>625</v>
      </c>
      <c r="B5" t="s">
        <v>626</v>
      </c>
      <c r="C5" t="s">
        <v>28</v>
      </c>
      <c r="D5" s="102">
        <v>262.50258533227668</v>
      </c>
      <c r="E5">
        <v>4</v>
      </c>
      <c r="F5" t="s">
        <v>5</v>
      </c>
      <c r="G5" t="s">
        <v>31</v>
      </c>
      <c r="H5" s="103" t="s">
        <v>1071</v>
      </c>
      <c r="I5" s="104">
        <f>I2+I3+I4</f>
        <v>8139.9795011617898</v>
      </c>
      <c r="J5" s="103">
        <f>SUM(J2:J4)</f>
        <v>100</v>
      </c>
      <c r="K5" s="112">
        <f t="shared" si="0"/>
        <v>100</v>
      </c>
    </row>
    <row r="6" spans="1:11">
      <c r="A6" t="s">
        <v>636</v>
      </c>
      <c r="B6" t="s">
        <v>358</v>
      </c>
      <c r="C6" t="s">
        <v>45</v>
      </c>
      <c r="D6" s="102">
        <v>235.66677314541681</v>
      </c>
      <c r="E6">
        <v>5</v>
      </c>
      <c r="F6" t="s">
        <v>6</v>
      </c>
      <c r="G6" t="s">
        <v>48</v>
      </c>
    </row>
    <row r="7" spans="1:11">
      <c r="A7" t="s">
        <v>34</v>
      </c>
      <c r="B7" t="s">
        <v>350</v>
      </c>
      <c r="C7" t="s">
        <v>32</v>
      </c>
      <c r="D7" s="102">
        <v>223.6555099442746</v>
      </c>
      <c r="E7">
        <v>6</v>
      </c>
      <c r="F7" t="s">
        <v>7</v>
      </c>
      <c r="G7" t="s">
        <v>20</v>
      </c>
    </row>
    <row r="8" spans="1:11">
      <c r="A8" t="s">
        <v>57</v>
      </c>
      <c r="B8" t="s">
        <v>367</v>
      </c>
      <c r="C8" t="s">
        <v>55</v>
      </c>
      <c r="D8" s="102">
        <v>217.881388391</v>
      </c>
      <c r="E8">
        <v>7</v>
      </c>
      <c r="F8" t="s">
        <v>7</v>
      </c>
      <c r="G8" t="s">
        <v>20</v>
      </c>
    </row>
    <row r="9" spans="1:11">
      <c r="A9" t="s">
        <v>628</v>
      </c>
      <c r="B9" t="s">
        <v>629</v>
      </c>
      <c r="C9" t="s">
        <v>38</v>
      </c>
      <c r="D9" s="102">
        <v>191.88941389861631</v>
      </c>
      <c r="E9">
        <v>8</v>
      </c>
      <c r="F9" t="s">
        <v>5</v>
      </c>
      <c r="G9" t="s">
        <v>31</v>
      </c>
    </row>
    <row r="10" spans="1:11">
      <c r="A10" t="s">
        <v>51</v>
      </c>
      <c r="B10" t="s">
        <v>360</v>
      </c>
      <c r="C10" t="s">
        <v>49</v>
      </c>
      <c r="D10" s="102">
        <v>173.61910470034019</v>
      </c>
      <c r="E10">
        <v>9</v>
      </c>
      <c r="F10" t="s">
        <v>5</v>
      </c>
      <c r="G10" t="s">
        <v>27</v>
      </c>
    </row>
    <row r="11" spans="1:11">
      <c r="A11" t="s">
        <v>630</v>
      </c>
      <c r="B11" t="s">
        <v>347</v>
      </c>
      <c r="C11" t="s">
        <v>35</v>
      </c>
      <c r="D11" s="102">
        <v>167.9677121047452</v>
      </c>
      <c r="E11">
        <v>10</v>
      </c>
      <c r="F11" t="s">
        <v>6</v>
      </c>
      <c r="G11" t="s">
        <v>31</v>
      </c>
    </row>
    <row r="12" spans="1:11">
      <c r="A12" t="s">
        <v>631</v>
      </c>
      <c r="B12" t="s">
        <v>632</v>
      </c>
      <c r="C12" t="s">
        <v>58</v>
      </c>
      <c r="D12" s="102">
        <v>164.89149678310011</v>
      </c>
      <c r="E12">
        <v>11</v>
      </c>
      <c r="F12" t="s">
        <v>5</v>
      </c>
      <c r="G12" t="s">
        <v>31</v>
      </c>
    </row>
    <row r="13" spans="1:11">
      <c r="A13" t="s">
        <v>637</v>
      </c>
      <c r="B13" t="s">
        <v>362</v>
      </c>
      <c r="C13" t="s">
        <v>75</v>
      </c>
      <c r="D13" s="102">
        <v>138.930716901669</v>
      </c>
      <c r="E13">
        <v>12</v>
      </c>
      <c r="F13" t="s">
        <v>5</v>
      </c>
      <c r="G13" t="s">
        <v>48</v>
      </c>
    </row>
    <row r="14" spans="1:11">
      <c r="A14" t="s">
        <v>803</v>
      </c>
      <c r="B14" t="s">
        <v>640</v>
      </c>
      <c r="C14" t="s">
        <v>72</v>
      </c>
      <c r="D14" s="102">
        <v>138.07379627800779</v>
      </c>
      <c r="E14">
        <v>13</v>
      </c>
      <c r="F14" t="s">
        <v>7</v>
      </c>
      <c r="G14" t="s">
        <v>20</v>
      </c>
    </row>
    <row r="15" spans="1:11">
      <c r="A15" t="s">
        <v>635</v>
      </c>
      <c r="B15" t="s">
        <v>356</v>
      </c>
      <c r="C15" t="s">
        <v>65</v>
      </c>
      <c r="D15" s="102">
        <v>131.3033068520227</v>
      </c>
      <c r="E15">
        <v>14</v>
      </c>
      <c r="F15" t="s">
        <v>5</v>
      </c>
      <c r="G15" t="s">
        <v>31</v>
      </c>
    </row>
    <row r="16" spans="1:11">
      <c r="A16" t="s">
        <v>43</v>
      </c>
      <c r="B16" t="s">
        <v>344</v>
      </c>
      <c r="C16" t="s">
        <v>804</v>
      </c>
      <c r="D16" s="102">
        <v>125.35082928030781</v>
      </c>
      <c r="E16">
        <v>15</v>
      </c>
      <c r="F16" t="s">
        <v>7</v>
      </c>
      <c r="G16" t="s">
        <v>44</v>
      </c>
    </row>
    <row r="17" spans="1:7">
      <c r="A17" t="s">
        <v>70</v>
      </c>
      <c r="B17" t="s">
        <v>354</v>
      </c>
      <c r="C17" t="s">
        <v>68</v>
      </c>
      <c r="D17" s="102">
        <v>116.7416565467539</v>
      </c>
      <c r="E17">
        <v>16</v>
      </c>
      <c r="F17" t="s">
        <v>5</v>
      </c>
      <c r="G17" t="s">
        <v>71</v>
      </c>
    </row>
    <row r="18" spans="1:7">
      <c r="A18" t="s">
        <v>633</v>
      </c>
      <c r="B18" t="s">
        <v>352</v>
      </c>
      <c r="C18" t="s">
        <v>805</v>
      </c>
      <c r="D18" s="102">
        <v>109.51816129214239</v>
      </c>
      <c r="E18">
        <v>17</v>
      </c>
      <c r="F18" t="s">
        <v>5</v>
      </c>
      <c r="G18" t="s">
        <v>64</v>
      </c>
    </row>
    <row r="19" spans="1:7">
      <c r="A19" t="s">
        <v>95</v>
      </c>
      <c r="B19" t="s">
        <v>399</v>
      </c>
      <c r="C19" t="s">
        <v>93</v>
      </c>
      <c r="D19" s="102">
        <v>107.86716521156301</v>
      </c>
      <c r="E19">
        <v>18</v>
      </c>
      <c r="F19" t="s">
        <v>7</v>
      </c>
      <c r="G19" t="s">
        <v>44</v>
      </c>
    </row>
    <row r="20" spans="1:7">
      <c r="A20" t="s">
        <v>107</v>
      </c>
      <c r="B20" t="s">
        <v>378</v>
      </c>
      <c r="C20" t="s">
        <v>105</v>
      </c>
      <c r="D20" s="102">
        <v>105.9365793083051</v>
      </c>
      <c r="E20">
        <v>19</v>
      </c>
      <c r="F20" t="s">
        <v>7</v>
      </c>
      <c r="G20" t="s">
        <v>44</v>
      </c>
    </row>
    <row r="21" spans="1:7">
      <c r="A21" t="s">
        <v>98</v>
      </c>
      <c r="B21" t="s">
        <v>379</v>
      </c>
      <c r="C21" t="s">
        <v>96</v>
      </c>
      <c r="D21" s="102">
        <v>99.593630696611442</v>
      </c>
      <c r="E21">
        <v>20</v>
      </c>
      <c r="F21" t="s">
        <v>7</v>
      </c>
      <c r="G21" t="s">
        <v>27</v>
      </c>
    </row>
    <row r="22" spans="1:7">
      <c r="A22" t="s">
        <v>139</v>
      </c>
      <c r="B22" t="s">
        <v>419</v>
      </c>
      <c r="C22" t="s">
        <v>137</v>
      </c>
      <c r="D22" s="102">
        <v>91.077745465809443</v>
      </c>
      <c r="E22">
        <v>21</v>
      </c>
      <c r="F22" t="s">
        <v>7</v>
      </c>
      <c r="G22" t="s">
        <v>111</v>
      </c>
    </row>
    <row r="23" spans="1:7">
      <c r="A23" t="s">
        <v>89</v>
      </c>
      <c r="B23" t="s">
        <v>373</v>
      </c>
      <c r="C23" t="s">
        <v>87</v>
      </c>
      <c r="D23" s="102">
        <v>84.518799890082605</v>
      </c>
      <c r="E23">
        <v>22</v>
      </c>
      <c r="F23" t="s">
        <v>5</v>
      </c>
      <c r="G23" t="s">
        <v>27</v>
      </c>
    </row>
    <row r="24" spans="1:7">
      <c r="A24" t="s">
        <v>160</v>
      </c>
      <c r="B24" t="s">
        <v>377</v>
      </c>
      <c r="C24" t="s">
        <v>158</v>
      </c>
      <c r="D24" s="102">
        <v>79.644880275531122</v>
      </c>
      <c r="E24">
        <v>23</v>
      </c>
      <c r="F24" t="s">
        <v>7</v>
      </c>
      <c r="G24" t="s">
        <v>27</v>
      </c>
    </row>
    <row r="25" spans="1:7">
      <c r="A25" t="s">
        <v>92</v>
      </c>
      <c r="B25" t="s">
        <v>383</v>
      </c>
      <c r="C25" t="s">
        <v>90</v>
      </c>
      <c r="D25" s="102">
        <v>79.37048526659413</v>
      </c>
      <c r="E25">
        <v>24</v>
      </c>
      <c r="F25" t="s">
        <v>7</v>
      </c>
      <c r="G25" t="s">
        <v>44</v>
      </c>
    </row>
    <row r="26" spans="1:7">
      <c r="A26" t="s">
        <v>638</v>
      </c>
      <c r="B26" t="s">
        <v>357</v>
      </c>
      <c r="C26" t="s">
        <v>81</v>
      </c>
      <c r="D26" s="102">
        <v>77.974849981838815</v>
      </c>
      <c r="E26">
        <v>25</v>
      </c>
      <c r="F26" t="s">
        <v>7</v>
      </c>
      <c r="G26" t="s">
        <v>44</v>
      </c>
    </row>
    <row r="27" spans="1:7">
      <c r="A27" t="s">
        <v>117</v>
      </c>
      <c r="B27" t="s">
        <v>411</v>
      </c>
      <c r="C27" t="s">
        <v>115</v>
      </c>
      <c r="D27" s="102">
        <v>76.163195936999998</v>
      </c>
      <c r="E27">
        <v>26</v>
      </c>
      <c r="F27" t="s">
        <v>7</v>
      </c>
      <c r="G27" t="s">
        <v>44</v>
      </c>
    </row>
    <row r="28" spans="1:7">
      <c r="A28" t="s">
        <v>652</v>
      </c>
      <c r="B28" t="s">
        <v>387</v>
      </c>
      <c r="C28" t="s">
        <v>121</v>
      </c>
      <c r="D28" s="102">
        <v>73.75419639399999</v>
      </c>
      <c r="E28">
        <v>27</v>
      </c>
      <c r="F28" t="s">
        <v>7</v>
      </c>
      <c r="G28" t="s">
        <v>20</v>
      </c>
    </row>
    <row r="29" spans="1:7">
      <c r="A29" t="s">
        <v>154</v>
      </c>
      <c r="B29" t="s">
        <v>739</v>
      </c>
      <c r="C29" t="s">
        <v>806</v>
      </c>
      <c r="D29" s="102">
        <v>72.542082942999997</v>
      </c>
      <c r="E29">
        <v>28</v>
      </c>
      <c r="F29" t="s">
        <v>7</v>
      </c>
      <c r="G29" t="s">
        <v>20</v>
      </c>
    </row>
    <row r="30" spans="1:7">
      <c r="A30" t="s">
        <v>642</v>
      </c>
      <c r="B30" t="s">
        <v>371</v>
      </c>
      <c r="C30" t="s">
        <v>112</v>
      </c>
      <c r="D30" s="102">
        <v>70.439329341912511</v>
      </c>
      <c r="E30">
        <v>29</v>
      </c>
      <c r="F30" t="s">
        <v>5</v>
      </c>
      <c r="G30" t="s">
        <v>64</v>
      </c>
    </row>
    <row r="31" spans="1:7">
      <c r="A31" t="s">
        <v>86</v>
      </c>
      <c r="B31" t="s">
        <v>389</v>
      </c>
      <c r="C31" t="s">
        <v>84</v>
      </c>
      <c r="D31" s="102">
        <v>69.46453859628501</v>
      </c>
      <c r="E31">
        <v>30</v>
      </c>
      <c r="F31" t="s">
        <v>6</v>
      </c>
      <c r="G31" t="s">
        <v>44</v>
      </c>
    </row>
    <row r="32" spans="1:7">
      <c r="A32" t="s">
        <v>126</v>
      </c>
      <c r="B32" t="s">
        <v>366</v>
      </c>
      <c r="C32" t="s">
        <v>124</v>
      </c>
      <c r="D32" s="102">
        <v>66.780184040644301</v>
      </c>
      <c r="E32">
        <v>31</v>
      </c>
      <c r="F32" t="s">
        <v>5</v>
      </c>
      <c r="G32" t="s">
        <v>127</v>
      </c>
    </row>
    <row r="33" spans="1:7">
      <c r="A33" t="s">
        <v>142</v>
      </c>
      <c r="B33" t="s">
        <v>380</v>
      </c>
      <c r="C33" t="s">
        <v>140</v>
      </c>
      <c r="D33" s="102">
        <v>66.446590901526477</v>
      </c>
      <c r="E33">
        <v>32</v>
      </c>
      <c r="F33" t="s">
        <v>6</v>
      </c>
      <c r="G33" t="s">
        <v>31</v>
      </c>
    </row>
    <row r="34" spans="1:7">
      <c r="A34" t="s">
        <v>645</v>
      </c>
      <c r="B34" t="s">
        <v>381</v>
      </c>
      <c r="C34" t="s">
        <v>99</v>
      </c>
      <c r="D34" s="102">
        <v>65.783746308269798</v>
      </c>
      <c r="E34">
        <v>33</v>
      </c>
      <c r="F34" t="s">
        <v>7</v>
      </c>
      <c r="G34" t="s">
        <v>20</v>
      </c>
    </row>
    <row r="35" spans="1:7">
      <c r="A35" t="s">
        <v>208</v>
      </c>
      <c r="B35" t="s">
        <v>483</v>
      </c>
      <c r="C35" t="s">
        <v>206</v>
      </c>
      <c r="D35" s="102">
        <v>61.614626194806704</v>
      </c>
      <c r="E35">
        <v>34</v>
      </c>
      <c r="F35" t="s">
        <v>7</v>
      </c>
      <c r="G35" t="s">
        <v>111</v>
      </c>
    </row>
    <row r="36" spans="1:7">
      <c r="A36" t="s">
        <v>199</v>
      </c>
      <c r="B36" t="s">
        <v>402</v>
      </c>
      <c r="C36" t="s">
        <v>197</v>
      </c>
      <c r="D36" s="102">
        <v>61.61239886353048</v>
      </c>
      <c r="E36">
        <v>35</v>
      </c>
      <c r="F36" t="s">
        <v>7</v>
      </c>
      <c r="G36" t="s">
        <v>176</v>
      </c>
    </row>
    <row r="37" spans="1:7">
      <c r="A37" t="s">
        <v>643</v>
      </c>
      <c r="B37" t="s">
        <v>370</v>
      </c>
      <c r="C37" t="s">
        <v>131</v>
      </c>
      <c r="D37" s="102">
        <v>60.390579089517772</v>
      </c>
      <c r="E37">
        <v>36</v>
      </c>
      <c r="F37" t="s">
        <v>5</v>
      </c>
      <c r="G37" t="s">
        <v>31</v>
      </c>
    </row>
    <row r="38" spans="1:7">
      <c r="A38" t="s">
        <v>184</v>
      </c>
      <c r="B38" t="s">
        <v>416</v>
      </c>
      <c r="C38" t="s">
        <v>182</v>
      </c>
      <c r="D38" s="102">
        <v>60.204292877794302</v>
      </c>
      <c r="E38">
        <v>37</v>
      </c>
      <c r="F38" t="s">
        <v>7</v>
      </c>
      <c r="G38" t="s">
        <v>44</v>
      </c>
    </row>
    <row r="39" spans="1:7">
      <c r="A39" t="s">
        <v>136</v>
      </c>
      <c r="B39" t="s">
        <v>400</v>
      </c>
      <c r="C39" t="s">
        <v>134</v>
      </c>
      <c r="D39" s="102">
        <v>57.519725658526568</v>
      </c>
      <c r="E39">
        <v>38</v>
      </c>
      <c r="F39" t="s">
        <v>6</v>
      </c>
      <c r="G39" t="s">
        <v>31</v>
      </c>
    </row>
    <row r="40" spans="1:7">
      <c r="A40" t="s">
        <v>190</v>
      </c>
      <c r="B40" t="s">
        <v>450</v>
      </c>
      <c r="C40" t="s">
        <v>188</v>
      </c>
      <c r="D40" s="102">
        <v>57.106525859908977</v>
      </c>
      <c r="E40">
        <v>39</v>
      </c>
      <c r="F40" t="s">
        <v>7</v>
      </c>
      <c r="G40" t="s">
        <v>44</v>
      </c>
    </row>
    <row r="41" spans="1:7">
      <c r="A41" t="s">
        <v>193</v>
      </c>
      <c r="B41" t="s">
        <v>401</v>
      </c>
      <c r="C41" t="s">
        <v>191</v>
      </c>
      <c r="D41" s="102">
        <v>54.504145369277701</v>
      </c>
      <c r="E41">
        <v>40</v>
      </c>
      <c r="F41" t="s">
        <v>6</v>
      </c>
      <c r="G41" t="s">
        <v>27</v>
      </c>
    </row>
    <row r="42" spans="1:7">
      <c r="A42" t="s">
        <v>110</v>
      </c>
      <c r="B42" t="s">
        <v>408</v>
      </c>
      <c r="C42" t="s">
        <v>108</v>
      </c>
      <c r="D42" s="102">
        <v>54.166330323645887</v>
      </c>
      <c r="E42">
        <v>41</v>
      </c>
      <c r="F42" t="s">
        <v>7</v>
      </c>
      <c r="G42" t="s">
        <v>111</v>
      </c>
    </row>
    <row r="43" spans="1:7">
      <c r="A43" t="s">
        <v>120</v>
      </c>
      <c r="B43" t="s">
        <v>646</v>
      </c>
      <c r="C43" t="s">
        <v>1069</v>
      </c>
      <c r="D43" s="102">
        <v>53.296922967738958</v>
      </c>
      <c r="E43">
        <v>42</v>
      </c>
      <c r="F43" t="s">
        <v>7</v>
      </c>
      <c r="G43" t="s">
        <v>44</v>
      </c>
    </row>
    <row r="44" spans="1:7">
      <c r="A44" t="s">
        <v>651</v>
      </c>
      <c r="B44" t="s">
        <v>395</v>
      </c>
      <c r="C44" t="s">
        <v>200</v>
      </c>
      <c r="D44" s="102">
        <v>53.116957414378987</v>
      </c>
      <c r="E44">
        <v>43</v>
      </c>
      <c r="F44" t="s">
        <v>6</v>
      </c>
      <c r="G44" t="s">
        <v>48</v>
      </c>
    </row>
    <row r="45" spans="1:7">
      <c r="A45" t="s">
        <v>641</v>
      </c>
      <c r="B45" t="s">
        <v>365</v>
      </c>
      <c r="C45" t="s">
        <v>807</v>
      </c>
      <c r="D45" s="102">
        <v>51.918831707601662</v>
      </c>
      <c r="E45">
        <v>44</v>
      </c>
      <c r="F45" t="s">
        <v>5</v>
      </c>
      <c r="G45" t="s">
        <v>127</v>
      </c>
    </row>
    <row r="46" spans="1:7">
      <c r="A46" t="s">
        <v>665</v>
      </c>
      <c r="B46" t="s">
        <v>440</v>
      </c>
      <c r="C46" t="s">
        <v>228</v>
      </c>
      <c r="D46" s="102">
        <v>51.148864787843507</v>
      </c>
      <c r="E46">
        <v>45</v>
      </c>
      <c r="F46" t="s">
        <v>6</v>
      </c>
      <c r="G46" t="s">
        <v>48</v>
      </c>
    </row>
    <row r="47" spans="1:7">
      <c r="A47" t="s">
        <v>163</v>
      </c>
      <c r="B47" t="s">
        <v>384</v>
      </c>
      <c r="C47" t="s">
        <v>161</v>
      </c>
      <c r="D47" s="102">
        <v>50.769884591665779</v>
      </c>
      <c r="E47">
        <v>46</v>
      </c>
      <c r="F47" t="s">
        <v>5</v>
      </c>
      <c r="G47" t="s">
        <v>27</v>
      </c>
    </row>
    <row r="48" spans="1:7">
      <c r="A48" t="s">
        <v>148</v>
      </c>
      <c r="B48" t="s">
        <v>382</v>
      </c>
      <c r="C48" t="s">
        <v>146</v>
      </c>
      <c r="D48" s="102">
        <v>50.127334203917307</v>
      </c>
      <c r="E48">
        <v>47</v>
      </c>
      <c r="F48" t="s">
        <v>5</v>
      </c>
      <c r="G48" t="s">
        <v>27</v>
      </c>
    </row>
    <row r="49" spans="1:7">
      <c r="A49" t="s">
        <v>650</v>
      </c>
      <c r="B49" t="s">
        <v>396</v>
      </c>
      <c r="C49" t="s">
        <v>128</v>
      </c>
      <c r="D49" s="102">
        <v>50.086266082927487</v>
      </c>
      <c r="E49">
        <v>48</v>
      </c>
      <c r="F49" t="s">
        <v>7</v>
      </c>
      <c r="G49" t="s">
        <v>111</v>
      </c>
    </row>
    <row r="50" spans="1:7">
      <c r="A50" t="s">
        <v>657</v>
      </c>
      <c r="B50" t="s">
        <v>809</v>
      </c>
      <c r="C50" t="s">
        <v>808</v>
      </c>
      <c r="D50" s="102">
        <v>49.305775776918438</v>
      </c>
      <c r="E50">
        <v>49</v>
      </c>
      <c r="F50" t="s">
        <v>6</v>
      </c>
      <c r="G50" t="s">
        <v>221</v>
      </c>
    </row>
    <row r="51" spans="1:7">
      <c r="A51" t="s">
        <v>151</v>
      </c>
      <c r="B51" t="s">
        <v>415</v>
      </c>
      <c r="C51" t="s">
        <v>149</v>
      </c>
      <c r="D51" s="102">
        <v>47.305013968206417</v>
      </c>
      <c r="E51">
        <v>50</v>
      </c>
      <c r="F51" t="s">
        <v>7</v>
      </c>
      <c r="G51" t="s">
        <v>111</v>
      </c>
    </row>
    <row r="52" spans="1:7">
      <c r="A52" t="s">
        <v>666</v>
      </c>
      <c r="B52" t="s">
        <v>403</v>
      </c>
      <c r="C52" t="s">
        <v>177</v>
      </c>
      <c r="D52" s="102">
        <v>45.845993496599199</v>
      </c>
      <c r="E52">
        <v>51</v>
      </c>
      <c r="F52" t="s">
        <v>7</v>
      </c>
      <c r="G52" t="s">
        <v>44</v>
      </c>
    </row>
    <row r="53" spans="1:7">
      <c r="A53" t="s">
        <v>648</v>
      </c>
      <c r="B53" t="s">
        <v>386</v>
      </c>
      <c r="C53" t="s">
        <v>164</v>
      </c>
      <c r="D53" s="102">
        <v>45.465853185373597</v>
      </c>
      <c r="E53">
        <v>52</v>
      </c>
      <c r="F53" t="s">
        <v>6</v>
      </c>
      <c r="G53" t="s">
        <v>31</v>
      </c>
    </row>
    <row r="54" spans="1:7">
      <c r="A54" t="s">
        <v>237</v>
      </c>
      <c r="B54" t="s">
        <v>490</v>
      </c>
      <c r="C54" t="s">
        <v>235</v>
      </c>
      <c r="D54" s="102">
        <v>45.453289013679907</v>
      </c>
      <c r="E54">
        <v>53</v>
      </c>
      <c r="F54" t="s">
        <v>7</v>
      </c>
      <c r="G54" t="s">
        <v>44</v>
      </c>
    </row>
    <row r="55" spans="1:7">
      <c r="A55" t="s">
        <v>287</v>
      </c>
      <c r="B55" t="s">
        <v>742</v>
      </c>
      <c r="C55" t="s">
        <v>285</v>
      </c>
      <c r="D55" s="102">
        <v>45.28066129948531</v>
      </c>
      <c r="E55">
        <v>54</v>
      </c>
      <c r="F55" t="s">
        <v>7</v>
      </c>
      <c r="G55" t="s">
        <v>27</v>
      </c>
    </row>
    <row r="56" spans="1:7">
      <c r="A56" t="s">
        <v>187</v>
      </c>
      <c r="B56" t="s">
        <v>398</v>
      </c>
      <c r="C56" t="s">
        <v>185</v>
      </c>
      <c r="D56" s="102">
        <v>44.285431613312078</v>
      </c>
      <c r="E56">
        <v>55</v>
      </c>
      <c r="F56" t="s">
        <v>7</v>
      </c>
      <c r="G56" t="s">
        <v>27</v>
      </c>
    </row>
    <row r="57" spans="1:7">
      <c r="A57" t="s">
        <v>169</v>
      </c>
      <c r="B57" t="s">
        <v>394</v>
      </c>
      <c r="C57" t="s">
        <v>167</v>
      </c>
      <c r="D57" s="102">
        <v>43.80795611136417</v>
      </c>
      <c r="E57">
        <v>56</v>
      </c>
      <c r="F57" t="s">
        <v>6</v>
      </c>
      <c r="G57" t="s">
        <v>64</v>
      </c>
    </row>
    <row r="58" spans="1:7">
      <c r="A58" t="s">
        <v>227</v>
      </c>
      <c r="B58" t="s">
        <v>437</v>
      </c>
      <c r="C58" t="s">
        <v>225</v>
      </c>
      <c r="D58" s="102">
        <v>43.762171950619937</v>
      </c>
      <c r="E58">
        <v>57</v>
      </c>
      <c r="F58" t="s">
        <v>5</v>
      </c>
      <c r="G58" t="s">
        <v>44</v>
      </c>
    </row>
    <row r="59" spans="1:7">
      <c r="A59" t="s">
        <v>211</v>
      </c>
      <c r="B59" t="s">
        <v>654</v>
      </c>
      <c r="C59" t="s">
        <v>209</v>
      </c>
      <c r="D59" s="102">
        <v>43.545299367689942</v>
      </c>
      <c r="E59">
        <v>58</v>
      </c>
      <c r="F59" t="s">
        <v>5</v>
      </c>
      <c r="G59" t="s">
        <v>31</v>
      </c>
    </row>
    <row r="60" spans="1:7">
      <c r="A60" t="s">
        <v>685</v>
      </c>
      <c r="B60" t="s">
        <v>795</v>
      </c>
      <c r="C60" t="s">
        <v>282</v>
      </c>
      <c r="D60" s="102">
        <v>43.487235401647801</v>
      </c>
      <c r="E60">
        <v>59</v>
      </c>
      <c r="F60" t="s">
        <v>5</v>
      </c>
      <c r="G60" t="s">
        <v>48</v>
      </c>
    </row>
    <row r="61" spans="1:7">
      <c r="A61" t="s">
        <v>790</v>
      </c>
      <c r="B61" t="s">
        <v>791</v>
      </c>
      <c r="C61" t="s">
        <v>810</v>
      </c>
      <c r="D61" s="102">
        <v>42.875293181000004</v>
      </c>
      <c r="E61">
        <v>60</v>
      </c>
      <c r="F61" t="s">
        <v>7</v>
      </c>
      <c r="G61" t="s">
        <v>27</v>
      </c>
    </row>
    <row r="62" spans="1:7">
      <c r="A62" t="s">
        <v>145</v>
      </c>
      <c r="B62" t="s">
        <v>424</v>
      </c>
      <c r="C62" t="s">
        <v>143</v>
      </c>
      <c r="D62" s="102">
        <v>42.856846884150507</v>
      </c>
      <c r="E62">
        <v>61</v>
      </c>
      <c r="F62" t="s">
        <v>7</v>
      </c>
      <c r="G62" t="s">
        <v>27</v>
      </c>
    </row>
    <row r="63" spans="1:7">
      <c r="A63" t="s">
        <v>224</v>
      </c>
      <c r="B63" t="s">
        <v>413</v>
      </c>
      <c r="C63" t="s">
        <v>222</v>
      </c>
      <c r="D63" s="102">
        <v>42.597235650854422</v>
      </c>
      <c r="E63">
        <v>62</v>
      </c>
      <c r="F63" t="s">
        <v>5</v>
      </c>
      <c r="G63" t="s">
        <v>176</v>
      </c>
    </row>
    <row r="64" spans="1:7">
      <c r="A64" t="s">
        <v>265</v>
      </c>
      <c r="B64" t="s">
        <v>409</v>
      </c>
      <c r="C64" t="s">
        <v>263</v>
      </c>
      <c r="D64" s="102">
        <v>41.362482772181949</v>
      </c>
      <c r="E64">
        <v>63</v>
      </c>
      <c r="F64" t="s">
        <v>6</v>
      </c>
      <c r="G64" t="s">
        <v>27</v>
      </c>
    </row>
    <row r="65" spans="1:7">
      <c r="A65" t="s">
        <v>647</v>
      </c>
      <c r="B65" t="s">
        <v>376</v>
      </c>
      <c r="C65" t="s">
        <v>811</v>
      </c>
      <c r="D65" s="102">
        <v>41.351435569459383</v>
      </c>
      <c r="E65">
        <v>64</v>
      </c>
      <c r="F65" t="s">
        <v>5</v>
      </c>
      <c r="G65" t="s">
        <v>64</v>
      </c>
    </row>
    <row r="66" spans="1:7">
      <c r="A66" t="s">
        <v>172</v>
      </c>
      <c r="B66" t="s">
        <v>390</v>
      </c>
      <c r="C66" t="s">
        <v>170</v>
      </c>
      <c r="D66" s="102">
        <v>40.921275608974852</v>
      </c>
      <c r="E66">
        <v>65</v>
      </c>
      <c r="F66" t="s">
        <v>7</v>
      </c>
      <c r="G66" t="s">
        <v>48</v>
      </c>
    </row>
    <row r="67" spans="1:7">
      <c r="A67" t="s">
        <v>757</v>
      </c>
      <c r="B67" t="s">
        <v>758</v>
      </c>
      <c r="C67" t="s">
        <v>812</v>
      </c>
      <c r="D67" s="102">
        <v>40.814983940249988</v>
      </c>
      <c r="E67">
        <v>66</v>
      </c>
      <c r="F67" t="s">
        <v>7</v>
      </c>
      <c r="G67" t="s">
        <v>27</v>
      </c>
    </row>
    <row r="68" spans="1:7">
      <c r="A68" t="s">
        <v>664</v>
      </c>
      <c r="B68" t="s">
        <v>480</v>
      </c>
      <c r="C68" t="s">
        <v>294</v>
      </c>
      <c r="D68" s="102">
        <v>39.781209072810313</v>
      </c>
      <c r="E68">
        <v>67</v>
      </c>
      <c r="F68" t="s">
        <v>6</v>
      </c>
      <c r="G68" t="s">
        <v>234</v>
      </c>
    </row>
    <row r="69" spans="1:7">
      <c r="A69" t="s">
        <v>328</v>
      </c>
      <c r="B69" t="s">
        <v>796</v>
      </c>
      <c r="C69" t="s">
        <v>326</v>
      </c>
      <c r="D69" s="102">
        <v>39.747306774995799</v>
      </c>
      <c r="E69">
        <v>68</v>
      </c>
      <c r="F69" t="s">
        <v>7</v>
      </c>
      <c r="G69" t="s">
        <v>111</v>
      </c>
    </row>
    <row r="70" spans="1:7">
      <c r="A70" t="s">
        <v>698</v>
      </c>
      <c r="B70" t="s">
        <v>495</v>
      </c>
      <c r="C70" t="s">
        <v>699</v>
      </c>
      <c r="D70" s="102">
        <v>38.882147756076009</v>
      </c>
      <c r="E70">
        <v>69</v>
      </c>
      <c r="F70" t="s">
        <v>6</v>
      </c>
      <c r="G70" t="s">
        <v>48</v>
      </c>
    </row>
    <row r="71" spans="1:7">
      <c r="A71" t="s">
        <v>667</v>
      </c>
      <c r="B71" t="s">
        <v>668</v>
      </c>
      <c r="C71" t="s">
        <v>669</v>
      </c>
      <c r="D71" s="102">
        <v>38.512062377409563</v>
      </c>
      <c r="E71">
        <v>70</v>
      </c>
      <c r="F71" t="s">
        <v>5</v>
      </c>
      <c r="G71" t="s">
        <v>48</v>
      </c>
    </row>
    <row r="72" spans="1:7">
      <c r="A72" t="s">
        <v>663</v>
      </c>
      <c r="B72" t="s">
        <v>414</v>
      </c>
      <c r="C72" t="s">
        <v>256</v>
      </c>
      <c r="D72" s="102">
        <v>37.115487789842661</v>
      </c>
      <c r="E72">
        <v>71</v>
      </c>
      <c r="F72" t="s">
        <v>7</v>
      </c>
      <c r="G72" t="s">
        <v>44</v>
      </c>
    </row>
    <row r="73" spans="1:7">
      <c r="A73" t="s">
        <v>205</v>
      </c>
      <c r="B73" t="s">
        <v>481</v>
      </c>
      <c r="C73" t="s">
        <v>203</v>
      </c>
      <c r="D73" s="102">
        <v>36.269674631028828</v>
      </c>
      <c r="E73">
        <v>72</v>
      </c>
      <c r="F73" t="s">
        <v>7</v>
      </c>
      <c r="G73" t="s">
        <v>111</v>
      </c>
    </row>
    <row r="74" spans="1:7">
      <c r="A74" t="s">
        <v>272</v>
      </c>
      <c r="B74" t="s">
        <v>457</v>
      </c>
      <c r="C74" t="s">
        <v>270</v>
      </c>
      <c r="D74" s="102">
        <v>35.48063383344298</v>
      </c>
      <c r="E74">
        <v>73</v>
      </c>
      <c r="F74" t="s">
        <v>7</v>
      </c>
      <c r="G74" t="s">
        <v>221</v>
      </c>
    </row>
    <row r="75" spans="1:7">
      <c r="A75" t="s">
        <v>743</v>
      </c>
      <c r="B75" t="s">
        <v>744</v>
      </c>
      <c r="C75" t="s">
        <v>813</v>
      </c>
      <c r="D75" s="102">
        <v>34.621673086000001</v>
      </c>
      <c r="E75">
        <v>74</v>
      </c>
      <c r="F75" t="s">
        <v>7</v>
      </c>
      <c r="G75" t="s">
        <v>48</v>
      </c>
    </row>
    <row r="76" spans="1:7">
      <c r="A76" t="s">
        <v>653</v>
      </c>
      <c r="B76" t="s">
        <v>418</v>
      </c>
      <c r="C76" t="s">
        <v>231</v>
      </c>
      <c r="D76" s="102">
        <v>34.460644535975732</v>
      </c>
      <c r="E76">
        <v>75</v>
      </c>
      <c r="F76" t="s">
        <v>6</v>
      </c>
      <c r="G76" t="s">
        <v>234</v>
      </c>
    </row>
    <row r="77" spans="1:7">
      <c r="A77" t="s">
        <v>249</v>
      </c>
      <c r="B77" t="s">
        <v>797</v>
      </c>
      <c r="C77" t="s">
        <v>247</v>
      </c>
      <c r="D77" s="102">
        <v>34.346028404473508</v>
      </c>
      <c r="E77">
        <v>76</v>
      </c>
      <c r="F77" t="s">
        <v>7</v>
      </c>
      <c r="G77" t="s">
        <v>44</v>
      </c>
    </row>
    <row r="78" spans="1:7">
      <c r="A78" t="s">
        <v>673</v>
      </c>
      <c r="B78" t="s">
        <v>475</v>
      </c>
      <c r="C78" t="s">
        <v>814</v>
      </c>
      <c r="D78" s="102">
        <v>33.590932140425863</v>
      </c>
      <c r="E78">
        <v>77</v>
      </c>
      <c r="F78" t="s">
        <v>6</v>
      </c>
      <c r="G78" t="s">
        <v>44</v>
      </c>
    </row>
    <row r="79" spans="1:7">
      <c r="A79" t="s">
        <v>309</v>
      </c>
      <c r="B79" t="s">
        <v>732</v>
      </c>
      <c r="C79" t="s">
        <v>307</v>
      </c>
      <c r="D79" s="102">
        <v>33.556570735136667</v>
      </c>
      <c r="E79">
        <v>78</v>
      </c>
      <c r="F79" t="s">
        <v>7</v>
      </c>
      <c r="G79" t="s">
        <v>44</v>
      </c>
    </row>
    <row r="80" spans="1:7">
      <c r="A80" t="s">
        <v>243</v>
      </c>
      <c r="B80" t="s">
        <v>468</v>
      </c>
      <c r="C80" t="s">
        <v>815</v>
      </c>
      <c r="D80" s="102">
        <v>33.523162337000002</v>
      </c>
      <c r="E80">
        <v>79</v>
      </c>
      <c r="F80" t="s">
        <v>7</v>
      </c>
      <c r="G80" t="s">
        <v>44</v>
      </c>
    </row>
    <row r="81" spans="1:7">
      <c r="A81" t="s">
        <v>775</v>
      </c>
      <c r="B81" t="s">
        <v>776</v>
      </c>
      <c r="C81" t="s">
        <v>816</v>
      </c>
      <c r="D81" s="102">
        <v>33.205220085452659</v>
      </c>
      <c r="E81">
        <v>80</v>
      </c>
      <c r="F81" t="s">
        <v>7</v>
      </c>
      <c r="G81" t="s">
        <v>27</v>
      </c>
    </row>
    <row r="82" spans="1:7">
      <c r="A82" t="s">
        <v>686</v>
      </c>
      <c r="B82" t="s">
        <v>817</v>
      </c>
      <c r="C82" t="s">
        <v>688</v>
      </c>
      <c r="D82" s="102">
        <v>33.005095129900859</v>
      </c>
      <c r="E82">
        <v>81</v>
      </c>
      <c r="F82" t="s">
        <v>6</v>
      </c>
      <c r="G82" t="s">
        <v>31</v>
      </c>
    </row>
    <row r="83" spans="1:7">
      <c r="A83" t="s">
        <v>656</v>
      </c>
      <c r="B83" t="s">
        <v>441</v>
      </c>
      <c r="C83" t="s">
        <v>273</v>
      </c>
      <c r="D83" s="102">
        <v>32.984078848245332</v>
      </c>
      <c r="E83">
        <v>82</v>
      </c>
      <c r="F83" t="s">
        <v>5</v>
      </c>
      <c r="G83" t="s">
        <v>31</v>
      </c>
    </row>
    <row r="84" spans="1:7">
      <c r="A84" t="s">
        <v>252</v>
      </c>
      <c r="B84" t="s">
        <v>420</v>
      </c>
      <c r="C84" t="s">
        <v>250</v>
      </c>
      <c r="D84" s="102">
        <v>32.540467370724457</v>
      </c>
      <c r="E84">
        <v>83</v>
      </c>
      <c r="F84" t="s">
        <v>6</v>
      </c>
      <c r="G84" t="s">
        <v>31</v>
      </c>
    </row>
    <row r="85" spans="1:7">
      <c r="A85" t="s">
        <v>766</v>
      </c>
      <c r="B85" t="s">
        <v>767</v>
      </c>
      <c r="C85" t="s">
        <v>818</v>
      </c>
      <c r="D85" s="102">
        <v>32.275734323999998</v>
      </c>
      <c r="E85">
        <v>84</v>
      </c>
      <c r="F85" t="s">
        <v>7</v>
      </c>
      <c r="G85" t="s">
        <v>27</v>
      </c>
    </row>
    <row r="86" spans="1:7">
      <c r="A86" t="s">
        <v>321</v>
      </c>
      <c r="B86" t="s">
        <v>432</v>
      </c>
      <c r="C86" t="s">
        <v>319</v>
      </c>
      <c r="D86" s="102">
        <v>31.96468994309031</v>
      </c>
      <c r="E86">
        <v>85</v>
      </c>
      <c r="F86" t="s">
        <v>5</v>
      </c>
      <c r="G86" t="s">
        <v>322</v>
      </c>
    </row>
    <row r="87" spans="1:7">
      <c r="A87" t="s">
        <v>281</v>
      </c>
      <c r="B87" t="s">
        <v>819</v>
      </c>
      <c r="C87" t="s">
        <v>279</v>
      </c>
      <c r="D87" s="102">
        <v>31.535472693738249</v>
      </c>
      <c r="E87">
        <v>86</v>
      </c>
      <c r="F87" t="s">
        <v>6</v>
      </c>
      <c r="G87" t="s">
        <v>44</v>
      </c>
    </row>
    <row r="88" spans="1:7">
      <c r="A88" t="s">
        <v>214</v>
      </c>
      <c r="B88" t="s">
        <v>675</v>
      </c>
      <c r="C88" t="s">
        <v>676</v>
      </c>
      <c r="D88" s="102">
        <v>30.728780120967372</v>
      </c>
      <c r="E88">
        <v>87</v>
      </c>
      <c r="F88" t="s">
        <v>7</v>
      </c>
      <c r="G88" t="s">
        <v>44</v>
      </c>
    </row>
    <row r="89" spans="1:7">
      <c r="A89" t="s">
        <v>799</v>
      </c>
      <c r="B89" t="s">
        <v>789</v>
      </c>
      <c r="C89" t="s">
        <v>820</v>
      </c>
      <c r="D89" s="102">
        <v>30.554921082001471</v>
      </c>
      <c r="E89">
        <v>88</v>
      </c>
      <c r="F89" t="s">
        <v>7</v>
      </c>
      <c r="G89" t="s">
        <v>27</v>
      </c>
    </row>
    <row r="90" spans="1:7">
      <c r="A90" t="s">
        <v>719</v>
      </c>
      <c r="B90" t="s">
        <v>720</v>
      </c>
      <c r="C90" t="s">
        <v>821</v>
      </c>
      <c r="D90" s="102">
        <v>30.47090302783948</v>
      </c>
      <c r="E90">
        <v>89</v>
      </c>
      <c r="F90" t="s">
        <v>7</v>
      </c>
      <c r="G90" t="s">
        <v>221</v>
      </c>
    </row>
    <row r="91" spans="1:7">
      <c r="A91" t="s">
        <v>499</v>
      </c>
      <c r="B91" t="s">
        <v>498</v>
      </c>
      <c r="C91" t="s">
        <v>700</v>
      </c>
      <c r="D91" s="102">
        <v>30.174197461174881</v>
      </c>
      <c r="E91">
        <v>90</v>
      </c>
      <c r="F91" t="s">
        <v>7</v>
      </c>
      <c r="G91" t="s">
        <v>64</v>
      </c>
    </row>
    <row r="92" spans="1:7">
      <c r="A92" t="s">
        <v>678</v>
      </c>
      <c r="B92" t="s">
        <v>781</v>
      </c>
      <c r="C92" t="s">
        <v>680</v>
      </c>
      <c r="D92" s="102">
        <v>30.113268265954069</v>
      </c>
      <c r="E92">
        <v>91</v>
      </c>
      <c r="F92" t="s">
        <v>5</v>
      </c>
      <c r="G92" t="s">
        <v>31</v>
      </c>
    </row>
    <row r="93" spans="1:7">
      <c r="A93" t="s">
        <v>711</v>
      </c>
      <c r="B93" t="s">
        <v>712</v>
      </c>
      <c r="C93" t="s">
        <v>822</v>
      </c>
      <c r="D93" s="102">
        <v>29.879420432258819</v>
      </c>
      <c r="E93">
        <v>92</v>
      </c>
      <c r="F93" t="s">
        <v>5</v>
      </c>
      <c r="G93" t="s">
        <v>27</v>
      </c>
    </row>
    <row r="94" spans="1:7">
      <c r="A94" t="s">
        <v>240</v>
      </c>
      <c r="B94" t="s">
        <v>710</v>
      </c>
      <c r="C94" t="s">
        <v>238</v>
      </c>
      <c r="D94" s="102">
        <v>29.473808333526829</v>
      </c>
      <c r="E94">
        <v>93</v>
      </c>
      <c r="F94" t="s">
        <v>7</v>
      </c>
      <c r="G94" t="s">
        <v>44</v>
      </c>
    </row>
    <row r="95" spans="1:7">
      <c r="A95" t="s">
        <v>429</v>
      </c>
      <c r="B95" t="s">
        <v>659</v>
      </c>
      <c r="C95" t="s">
        <v>823</v>
      </c>
      <c r="D95" s="102">
        <v>29.435143960889029</v>
      </c>
      <c r="E95">
        <v>94</v>
      </c>
      <c r="F95" t="s">
        <v>5</v>
      </c>
      <c r="G95" t="s">
        <v>221</v>
      </c>
    </row>
    <row r="96" spans="1:7">
      <c r="A96" t="s">
        <v>745</v>
      </c>
      <c r="B96" t="s">
        <v>746</v>
      </c>
      <c r="C96" t="s">
        <v>824</v>
      </c>
      <c r="D96" s="102">
        <v>29.038146178485491</v>
      </c>
      <c r="E96">
        <v>95</v>
      </c>
      <c r="F96" t="s">
        <v>7</v>
      </c>
      <c r="G96" t="s">
        <v>27</v>
      </c>
    </row>
    <row r="97" spans="1:7">
      <c r="A97" t="s">
        <v>436</v>
      </c>
      <c r="B97" t="s">
        <v>825</v>
      </c>
      <c r="C97" t="s">
        <v>434</v>
      </c>
      <c r="D97" s="102">
        <v>29.016181126395811</v>
      </c>
      <c r="E97">
        <v>96</v>
      </c>
      <c r="F97" t="s">
        <v>6</v>
      </c>
      <c r="G97" t="s">
        <v>221</v>
      </c>
    </row>
    <row r="98" spans="1:7">
      <c r="A98" t="s">
        <v>762</v>
      </c>
      <c r="B98" t="s">
        <v>763</v>
      </c>
      <c r="C98" t="s">
        <v>826</v>
      </c>
      <c r="D98" s="102">
        <v>28.70813424661068</v>
      </c>
      <c r="E98">
        <v>97</v>
      </c>
      <c r="F98" t="s">
        <v>7</v>
      </c>
      <c r="G98" t="s">
        <v>111</v>
      </c>
    </row>
    <row r="99" spans="1:7">
      <c r="A99" t="s">
        <v>502</v>
      </c>
      <c r="B99" t="s">
        <v>501</v>
      </c>
      <c r="C99" t="s">
        <v>500</v>
      </c>
      <c r="D99" s="102">
        <v>28.563987723949801</v>
      </c>
      <c r="E99">
        <v>98</v>
      </c>
      <c r="F99" t="s">
        <v>7</v>
      </c>
      <c r="G99" t="s">
        <v>64</v>
      </c>
    </row>
    <row r="100" spans="1:7">
      <c r="A100" t="s">
        <v>717</v>
      </c>
      <c r="B100" t="s">
        <v>718</v>
      </c>
      <c r="C100" t="s">
        <v>827</v>
      </c>
      <c r="D100" s="102">
        <v>28.456035705288791</v>
      </c>
      <c r="E100">
        <v>99</v>
      </c>
      <c r="F100" t="s">
        <v>5</v>
      </c>
      <c r="G100" t="s">
        <v>48</v>
      </c>
    </row>
    <row r="101" spans="1:7">
      <c r="A101" t="s">
        <v>196</v>
      </c>
      <c r="B101" t="s">
        <v>761</v>
      </c>
      <c r="C101" t="s">
        <v>828</v>
      </c>
      <c r="D101" s="102">
        <v>28.126116806999999</v>
      </c>
      <c r="E101">
        <v>100</v>
      </c>
      <c r="F101" t="s">
        <v>7</v>
      </c>
      <c r="G101" t="s">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8E2BB-AB2C-4C18-B27E-208ADA77C209}">
  <dimension ref="A1:K108"/>
  <sheetViews>
    <sheetView zoomScale="60" zoomScaleNormal="60" workbookViewId="0">
      <pane xSplit="3" ySplit="1" topLeftCell="D2" activePane="bottomRight" state="frozen"/>
      <selection pane="topRight" activeCell="C1" sqref="C1"/>
      <selection pane="bottomLeft" activeCell="A3" sqref="A3"/>
      <selection pane="bottomRight"/>
    </sheetView>
  </sheetViews>
  <sheetFormatPr defaultRowHeight="14.5"/>
  <cols>
    <col min="1" max="2" width="18.1796875" customWidth="1"/>
    <col min="3" max="3" width="33.453125" customWidth="1"/>
    <col min="4" max="4" width="16.7265625" style="10" customWidth="1"/>
    <col min="5" max="5" width="13.7265625" style="10" customWidth="1"/>
    <col min="6" max="6" width="15.1796875" style="10" customWidth="1"/>
    <col min="7" max="7" width="24.54296875" style="10" bestFit="1" customWidth="1"/>
    <col min="9" max="9" width="15" customWidth="1"/>
    <col min="11" max="11" width="11.54296875" bestFit="1" customWidth="1"/>
  </cols>
  <sheetData>
    <row r="1" spans="1:11" s="11" customFormat="1" ht="44" thickBot="1">
      <c r="A1" s="81" t="s">
        <v>1065</v>
      </c>
      <c r="B1" s="81" t="s">
        <v>14</v>
      </c>
      <c r="C1" s="81" t="s">
        <v>1043</v>
      </c>
      <c r="D1" s="101" t="s">
        <v>1066</v>
      </c>
      <c r="E1" s="88" t="s">
        <v>1067</v>
      </c>
      <c r="F1" s="88" t="s">
        <v>15</v>
      </c>
      <c r="G1" s="88" t="s">
        <v>16</v>
      </c>
      <c r="H1" s="113"/>
      <c r="I1" s="113" t="s">
        <v>801</v>
      </c>
      <c r="J1" s="113" t="s">
        <v>802</v>
      </c>
      <c r="K1" s="107" t="s">
        <v>1070</v>
      </c>
    </row>
    <row r="2" spans="1:11" s="15" customFormat="1">
      <c r="A2" s="12" t="s">
        <v>19</v>
      </c>
      <c r="B2" s="12" t="s">
        <v>18</v>
      </c>
      <c r="C2" s="12" t="s">
        <v>17</v>
      </c>
      <c r="D2" s="14">
        <v>721.66531575783404</v>
      </c>
      <c r="E2" s="13">
        <v>1</v>
      </c>
      <c r="F2" s="13" t="s">
        <v>7</v>
      </c>
      <c r="G2" s="13" t="s">
        <v>20</v>
      </c>
      <c r="H2" s="113" t="s">
        <v>5</v>
      </c>
      <c r="I2" s="114">
        <f>SUMIF($F$2:$F$101,"=SOE",$D$2:$D$101)</f>
        <v>2677.1810999420441</v>
      </c>
      <c r="J2" s="113">
        <f>COUNTIF($F$2:$F$101,"=SOE")</f>
        <v>28</v>
      </c>
      <c r="K2" s="115">
        <f>I2*100/$I$5</f>
        <v>31.236701022830434</v>
      </c>
    </row>
    <row r="3" spans="1:11" s="15" customFormat="1">
      <c r="A3" s="12" t="s">
        <v>23</v>
      </c>
      <c r="B3" s="12" t="s">
        <v>22</v>
      </c>
      <c r="C3" s="12" t="s">
        <v>21</v>
      </c>
      <c r="D3" s="14">
        <v>622.03905158400005</v>
      </c>
      <c r="E3" s="13">
        <v>2</v>
      </c>
      <c r="F3" s="13" t="s">
        <v>7</v>
      </c>
      <c r="G3" s="13" t="s">
        <v>20</v>
      </c>
      <c r="H3" s="113" t="s">
        <v>6</v>
      </c>
      <c r="I3" s="114">
        <f>SUMIF($F$2:$F$101,"=MOE",$D$2:$D$101)</f>
        <v>1148.1612062707559</v>
      </c>
      <c r="J3" s="113">
        <f>COUNTIF($F$2:$F$101,"=MOE")</f>
        <v>18</v>
      </c>
      <c r="K3" s="115">
        <f t="shared" ref="K3:K5" si="0">I3*100/$I$5</f>
        <v>13.396467025360499</v>
      </c>
    </row>
    <row r="4" spans="1:11" s="15" customFormat="1" ht="29">
      <c r="A4" s="12" t="s">
        <v>26</v>
      </c>
      <c r="B4" s="12" t="s">
        <v>25</v>
      </c>
      <c r="C4" s="12" t="s">
        <v>24</v>
      </c>
      <c r="D4" s="14">
        <v>400.09195441711779</v>
      </c>
      <c r="E4" s="13">
        <v>3</v>
      </c>
      <c r="F4" s="13" t="s">
        <v>5</v>
      </c>
      <c r="G4" s="13" t="s">
        <v>27</v>
      </c>
      <c r="H4" s="113" t="s">
        <v>7</v>
      </c>
      <c r="I4" s="114">
        <f>SUMIF($F$2:$F$101,"=NPE",$D$2:$D$101)</f>
        <v>4745.2845918880366</v>
      </c>
      <c r="J4" s="113">
        <f>COUNTIF($F$2:$F$101,"=NPE")</f>
        <v>54</v>
      </c>
      <c r="K4" s="115">
        <f t="shared" si="0"/>
        <v>55.366831951809075</v>
      </c>
    </row>
    <row r="5" spans="1:11" s="15" customFormat="1" ht="29">
      <c r="A5" s="12" t="s">
        <v>30</v>
      </c>
      <c r="B5" s="12" t="s">
        <v>29</v>
      </c>
      <c r="C5" s="12" t="s">
        <v>28</v>
      </c>
      <c r="D5" s="14">
        <v>266.85213177876938</v>
      </c>
      <c r="E5" s="13">
        <v>4</v>
      </c>
      <c r="F5" s="13" t="s">
        <v>5</v>
      </c>
      <c r="G5" s="13" t="s">
        <v>31</v>
      </c>
      <c r="H5" s="116" t="s">
        <v>1071</v>
      </c>
      <c r="I5" s="117">
        <f>SUM(I2:I4)</f>
        <v>8570.6268981008361</v>
      </c>
      <c r="J5" s="116">
        <f>SUM(J2:J4)</f>
        <v>100</v>
      </c>
      <c r="K5" s="115">
        <f t="shared" si="0"/>
        <v>100</v>
      </c>
    </row>
    <row r="6" spans="1:11" s="15" customFormat="1">
      <c r="A6" s="12" t="s">
        <v>34</v>
      </c>
      <c r="B6" s="12" t="s">
        <v>33</v>
      </c>
      <c r="C6" s="12" t="s">
        <v>32</v>
      </c>
      <c r="D6" s="14">
        <v>252.17301074520799</v>
      </c>
      <c r="E6" s="13">
        <v>5</v>
      </c>
      <c r="F6" s="13" t="s">
        <v>7</v>
      </c>
      <c r="G6" s="13" t="s">
        <v>20</v>
      </c>
    </row>
    <row r="7" spans="1:11" s="15" customFormat="1">
      <c r="A7" s="12" t="s">
        <v>37</v>
      </c>
      <c r="B7" s="12" t="s">
        <v>36</v>
      </c>
      <c r="C7" s="12" t="s">
        <v>35</v>
      </c>
      <c r="D7" s="14">
        <v>212.30233506824919</v>
      </c>
      <c r="E7" s="13">
        <v>6</v>
      </c>
      <c r="F7" s="13" t="s">
        <v>6</v>
      </c>
      <c r="G7" s="13" t="s">
        <v>31</v>
      </c>
    </row>
    <row r="8" spans="1:11" s="15" customFormat="1">
      <c r="A8" s="12" t="s">
        <v>40</v>
      </c>
      <c r="B8" s="12" t="s">
        <v>39</v>
      </c>
      <c r="C8" s="12" t="s">
        <v>38</v>
      </c>
      <c r="D8" s="14">
        <v>199.15873725064421</v>
      </c>
      <c r="E8" s="13">
        <v>7</v>
      </c>
      <c r="F8" s="13" t="s">
        <v>5</v>
      </c>
      <c r="G8" s="13" t="s">
        <v>31</v>
      </c>
    </row>
    <row r="9" spans="1:11" s="15" customFormat="1">
      <c r="A9" s="12" t="s">
        <v>43</v>
      </c>
      <c r="B9" s="12" t="s">
        <v>42</v>
      </c>
      <c r="C9" s="12" t="s">
        <v>41</v>
      </c>
      <c r="D9" s="14">
        <v>192.8826586067191</v>
      </c>
      <c r="E9" s="13">
        <v>8</v>
      </c>
      <c r="F9" s="13" t="s">
        <v>7</v>
      </c>
      <c r="G9" s="13" t="s">
        <v>44</v>
      </c>
    </row>
    <row r="10" spans="1:11" s="15" customFormat="1" ht="29">
      <c r="A10" s="12" t="s">
        <v>47</v>
      </c>
      <c r="B10" s="12" t="s">
        <v>46</v>
      </c>
      <c r="C10" s="12" t="s">
        <v>45</v>
      </c>
      <c r="D10" s="14">
        <v>180.81165069050601</v>
      </c>
      <c r="E10" s="13">
        <v>9</v>
      </c>
      <c r="F10" s="13" t="s">
        <v>6</v>
      </c>
      <c r="G10" s="13" t="s">
        <v>48</v>
      </c>
    </row>
    <row r="11" spans="1:11" s="15" customFormat="1" ht="29">
      <c r="A11" s="12" t="s">
        <v>51</v>
      </c>
      <c r="B11" s="12" t="s">
        <v>50</v>
      </c>
      <c r="C11" s="12" t="s">
        <v>49</v>
      </c>
      <c r="D11" s="14">
        <v>179.05994254863359</v>
      </c>
      <c r="E11" s="13">
        <v>10</v>
      </c>
      <c r="F11" s="13" t="s">
        <v>5</v>
      </c>
      <c r="G11" s="13" t="s">
        <v>27</v>
      </c>
    </row>
    <row r="12" spans="1:11" s="15" customFormat="1" ht="29">
      <c r="A12" s="12" t="s">
        <v>54</v>
      </c>
      <c r="B12" s="12" t="s">
        <v>53</v>
      </c>
      <c r="C12" s="12" t="s">
        <v>52</v>
      </c>
      <c r="D12" s="14">
        <v>171.069659857</v>
      </c>
      <c r="E12" s="13">
        <v>11</v>
      </c>
      <c r="F12" s="13" t="s">
        <v>7</v>
      </c>
      <c r="G12" s="13" t="s">
        <v>27</v>
      </c>
    </row>
    <row r="13" spans="1:11" s="15" customFormat="1">
      <c r="A13" s="12" t="s">
        <v>57</v>
      </c>
      <c r="B13" s="12" t="s">
        <v>56</v>
      </c>
      <c r="C13" s="12" t="s">
        <v>55</v>
      </c>
      <c r="D13" s="14">
        <v>167.376719374</v>
      </c>
      <c r="E13" s="13">
        <v>12</v>
      </c>
      <c r="F13" s="13" t="s">
        <v>7</v>
      </c>
      <c r="G13" s="13" t="s">
        <v>20</v>
      </c>
    </row>
    <row r="14" spans="1:11" s="15" customFormat="1">
      <c r="A14" s="12" t="s">
        <v>60</v>
      </c>
      <c r="B14" s="12" t="s">
        <v>59</v>
      </c>
      <c r="C14" s="12" t="s">
        <v>58</v>
      </c>
      <c r="D14" s="14">
        <v>160.4888843531244</v>
      </c>
      <c r="E14" s="13">
        <v>13</v>
      </c>
      <c r="F14" s="13" t="s">
        <v>5</v>
      </c>
      <c r="G14" s="13" t="s">
        <v>31</v>
      </c>
    </row>
    <row r="15" spans="1:11" s="15" customFormat="1">
      <c r="A15" s="12" t="s">
        <v>63</v>
      </c>
      <c r="B15" s="12" t="s">
        <v>62</v>
      </c>
      <c r="C15" s="12" t="s">
        <v>61</v>
      </c>
      <c r="D15" s="14">
        <v>142.92207321913321</v>
      </c>
      <c r="E15" s="13">
        <v>14</v>
      </c>
      <c r="F15" s="13" t="s">
        <v>5</v>
      </c>
      <c r="G15" s="13" t="s">
        <v>64</v>
      </c>
    </row>
    <row r="16" spans="1:11" s="15" customFormat="1">
      <c r="A16" s="12" t="s">
        <v>67</v>
      </c>
      <c r="B16" s="12" t="s">
        <v>66</v>
      </c>
      <c r="C16" s="12" t="s">
        <v>65</v>
      </c>
      <c r="D16" s="14">
        <v>130.5889209700139</v>
      </c>
      <c r="E16" s="13">
        <v>15</v>
      </c>
      <c r="F16" s="13" t="s">
        <v>5</v>
      </c>
      <c r="G16" s="13" t="s">
        <v>31</v>
      </c>
    </row>
    <row r="17" spans="1:7" s="15" customFormat="1">
      <c r="A17" s="12" t="s">
        <v>70</v>
      </c>
      <c r="B17" s="12" t="s">
        <v>69</v>
      </c>
      <c r="C17" s="12" t="s">
        <v>68</v>
      </c>
      <c r="D17" s="14">
        <v>128.0241914851112</v>
      </c>
      <c r="E17" s="13">
        <v>16</v>
      </c>
      <c r="F17" s="13" t="s">
        <v>5</v>
      </c>
      <c r="G17" s="13" t="s">
        <v>71</v>
      </c>
    </row>
    <row r="18" spans="1:7" s="15" customFormat="1">
      <c r="A18" s="12" t="s">
        <v>74</v>
      </c>
      <c r="B18" s="12" t="s">
        <v>73</v>
      </c>
      <c r="C18" s="12" t="s">
        <v>72</v>
      </c>
      <c r="D18" s="14">
        <v>124.329074445</v>
      </c>
      <c r="E18" s="13">
        <v>17</v>
      </c>
      <c r="F18" s="13" t="s">
        <v>7</v>
      </c>
      <c r="G18" s="13" t="s">
        <v>20</v>
      </c>
    </row>
    <row r="19" spans="1:7" s="15" customFormat="1">
      <c r="A19" s="12" t="s">
        <v>77</v>
      </c>
      <c r="B19" s="12" t="s">
        <v>76</v>
      </c>
      <c r="C19" s="12" t="s">
        <v>75</v>
      </c>
      <c r="D19" s="14">
        <v>124.04988566474169</v>
      </c>
      <c r="E19" s="13">
        <v>18</v>
      </c>
      <c r="F19" s="13" t="s">
        <v>5</v>
      </c>
      <c r="G19" s="13" t="s">
        <v>48</v>
      </c>
    </row>
    <row r="20" spans="1:7" s="15" customFormat="1">
      <c r="A20" s="12" t="s">
        <v>80</v>
      </c>
      <c r="B20" s="12" t="s">
        <v>79</v>
      </c>
      <c r="C20" s="12" t="s">
        <v>78</v>
      </c>
      <c r="D20" s="14">
        <v>104.3372607125676</v>
      </c>
      <c r="E20" s="13">
        <v>19</v>
      </c>
      <c r="F20" s="13" t="s">
        <v>7</v>
      </c>
      <c r="G20" s="13" t="s">
        <v>20</v>
      </c>
    </row>
    <row r="21" spans="1:7" s="15" customFormat="1">
      <c r="A21" s="12" t="s">
        <v>83</v>
      </c>
      <c r="B21" s="12" t="s">
        <v>82</v>
      </c>
      <c r="C21" s="12" t="s">
        <v>81</v>
      </c>
      <c r="D21" s="14">
        <v>97.85182623001576</v>
      </c>
      <c r="E21" s="13">
        <v>20</v>
      </c>
      <c r="F21" s="13" t="s">
        <v>7</v>
      </c>
      <c r="G21" s="13" t="s">
        <v>44</v>
      </c>
    </row>
    <row r="22" spans="1:7" s="15" customFormat="1">
      <c r="A22" s="12" t="s">
        <v>86</v>
      </c>
      <c r="B22" s="12" t="s">
        <v>85</v>
      </c>
      <c r="C22" s="12" t="s">
        <v>84</v>
      </c>
      <c r="D22" s="14">
        <v>93.324634348573028</v>
      </c>
      <c r="E22" s="13">
        <v>21</v>
      </c>
      <c r="F22" s="13" t="s">
        <v>6</v>
      </c>
      <c r="G22" s="13" t="s">
        <v>44</v>
      </c>
    </row>
    <row r="23" spans="1:7" s="15" customFormat="1" ht="29">
      <c r="A23" s="12" t="s">
        <v>89</v>
      </c>
      <c r="B23" s="12" t="s">
        <v>88</v>
      </c>
      <c r="C23" s="12" t="s">
        <v>87</v>
      </c>
      <c r="D23" s="14">
        <v>90.736587045694122</v>
      </c>
      <c r="E23" s="13">
        <v>22</v>
      </c>
      <c r="F23" s="13" t="s">
        <v>5</v>
      </c>
      <c r="G23" s="13" t="s">
        <v>27</v>
      </c>
    </row>
    <row r="24" spans="1:7" s="15" customFormat="1">
      <c r="A24" s="12" t="s">
        <v>92</v>
      </c>
      <c r="B24" s="12" t="s">
        <v>91</v>
      </c>
      <c r="C24" s="12" t="s">
        <v>90</v>
      </c>
      <c r="D24" s="14">
        <v>90.373398057020722</v>
      </c>
      <c r="E24" s="13">
        <v>23</v>
      </c>
      <c r="F24" s="13" t="s">
        <v>7</v>
      </c>
      <c r="G24" s="13" t="s">
        <v>44</v>
      </c>
    </row>
    <row r="25" spans="1:7" s="15" customFormat="1">
      <c r="A25" s="12" t="s">
        <v>95</v>
      </c>
      <c r="B25" s="12" t="s">
        <v>94</v>
      </c>
      <c r="C25" s="12" t="s">
        <v>93</v>
      </c>
      <c r="D25" s="14">
        <v>87.178715519627474</v>
      </c>
      <c r="E25" s="13">
        <v>24</v>
      </c>
      <c r="F25" s="13" t="s">
        <v>7</v>
      </c>
      <c r="G25" s="13" t="s">
        <v>44</v>
      </c>
    </row>
    <row r="26" spans="1:7" s="15" customFormat="1" ht="29">
      <c r="A26" s="12" t="s">
        <v>98</v>
      </c>
      <c r="B26" s="12" t="s">
        <v>97</v>
      </c>
      <c r="C26" s="12" t="s">
        <v>96</v>
      </c>
      <c r="D26" s="14">
        <v>84.120133781144119</v>
      </c>
      <c r="E26" s="13">
        <v>25</v>
      </c>
      <c r="F26" s="13" t="s">
        <v>7</v>
      </c>
      <c r="G26" s="13" t="s">
        <v>27</v>
      </c>
    </row>
    <row r="27" spans="1:7" s="15" customFormat="1">
      <c r="A27" s="12" t="s">
        <v>101</v>
      </c>
      <c r="B27" s="12" t="s">
        <v>100</v>
      </c>
      <c r="C27" s="12" t="s">
        <v>99</v>
      </c>
      <c r="D27" s="14">
        <v>79.288035379999997</v>
      </c>
      <c r="E27" s="13">
        <v>26</v>
      </c>
      <c r="F27" s="13" t="s">
        <v>7</v>
      </c>
      <c r="G27" s="13" t="s">
        <v>20</v>
      </c>
    </row>
    <row r="28" spans="1:7" s="15" customFormat="1">
      <c r="A28" s="12" t="s">
        <v>104</v>
      </c>
      <c r="B28" s="12" t="s">
        <v>103</v>
      </c>
      <c r="C28" s="12" t="s">
        <v>102</v>
      </c>
      <c r="D28" s="14">
        <v>79.101159999999993</v>
      </c>
      <c r="E28" s="13">
        <v>27</v>
      </c>
      <c r="F28" s="13" t="s">
        <v>7</v>
      </c>
      <c r="G28" s="13" t="s">
        <v>20</v>
      </c>
    </row>
    <row r="29" spans="1:7" s="15" customFormat="1">
      <c r="A29" s="12" t="s">
        <v>107</v>
      </c>
      <c r="B29" s="12" t="s">
        <v>106</v>
      </c>
      <c r="C29" s="12" t="s">
        <v>105</v>
      </c>
      <c r="D29" s="14">
        <v>77.892985777726835</v>
      </c>
      <c r="E29" s="13">
        <v>28</v>
      </c>
      <c r="F29" s="13" t="s">
        <v>7</v>
      </c>
      <c r="G29" s="13" t="s">
        <v>44</v>
      </c>
    </row>
    <row r="30" spans="1:7" s="15" customFormat="1">
      <c r="A30" s="12" t="s">
        <v>110</v>
      </c>
      <c r="B30" s="12" t="s">
        <v>109</v>
      </c>
      <c r="C30" s="12" t="s">
        <v>108</v>
      </c>
      <c r="D30" s="14">
        <v>77.653814604416937</v>
      </c>
      <c r="E30" s="13">
        <v>29</v>
      </c>
      <c r="F30" s="13" t="s">
        <v>7</v>
      </c>
      <c r="G30" s="13" t="s">
        <v>111</v>
      </c>
    </row>
    <row r="31" spans="1:7" s="15" customFormat="1">
      <c r="A31" s="12" t="s">
        <v>114</v>
      </c>
      <c r="B31" s="12" t="s">
        <v>113</v>
      </c>
      <c r="C31" s="12" t="s">
        <v>112</v>
      </c>
      <c r="D31" s="14">
        <v>77.438213278712652</v>
      </c>
      <c r="E31" s="13">
        <v>30</v>
      </c>
      <c r="F31" s="13" t="s">
        <v>5</v>
      </c>
      <c r="G31" s="13" t="s">
        <v>64</v>
      </c>
    </row>
    <row r="32" spans="1:7" s="15" customFormat="1">
      <c r="A32" s="12" t="s">
        <v>117</v>
      </c>
      <c r="B32" s="12" t="s">
        <v>116</v>
      </c>
      <c r="C32" s="12" t="s">
        <v>115</v>
      </c>
      <c r="D32" s="14">
        <v>76.845992792000004</v>
      </c>
      <c r="E32" s="13">
        <v>31</v>
      </c>
      <c r="F32" s="13" t="s">
        <v>7</v>
      </c>
      <c r="G32" s="13" t="s">
        <v>44</v>
      </c>
    </row>
    <row r="33" spans="1:7" s="15" customFormat="1">
      <c r="A33" s="12" t="s">
        <v>120</v>
      </c>
      <c r="B33" s="12" t="s">
        <v>119</v>
      </c>
      <c r="C33" s="12" t="s">
        <v>118</v>
      </c>
      <c r="D33" s="14">
        <v>74.468674578944842</v>
      </c>
      <c r="E33" s="13">
        <v>32</v>
      </c>
      <c r="F33" s="13" t="s">
        <v>7</v>
      </c>
      <c r="G33" s="13" t="s">
        <v>44</v>
      </c>
    </row>
    <row r="34" spans="1:7" s="15" customFormat="1">
      <c r="A34" s="12" t="s">
        <v>123</v>
      </c>
      <c r="B34" s="12" t="s">
        <v>122</v>
      </c>
      <c r="C34" s="12" t="s">
        <v>121</v>
      </c>
      <c r="D34" s="14">
        <v>73.433185367999997</v>
      </c>
      <c r="E34" s="13">
        <v>33</v>
      </c>
      <c r="F34" s="13" t="s">
        <v>7</v>
      </c>
      <c r="G34" s="13" t="s">
        <v>20</v>
      </c>
    </row>
    <row r="35" spans="1:7" s="15" customFormat="1">
      <c r="A35" s="12" t="s">
        <v>126</v>
      </c>
      <c r="B35" s="12" t="s">
        <v>125</v>
      </c>
      <c r="C35" s="12" t="s">
        <v>124</v>
      </c>
      <c r="D35" s="14">
        <v>72.688632996261475</v>
      </c>
      <c r="E35" s="13">
        <v>34</v>
      </c>
      <c r="F35" s="13" t="s">
        <v>5</v>
      </c>
      <c r="G35" s="13" t="s">
        <v>127</v>
      </c>
    </row>
    <row r="36" spans="1:7" s="15" customFormat="1">
      <c r="A36" s="12" t="s">
        <v>130</v>
      </c>
      <c r="B36" s="12" t="s">
        <v>129</v>
      </c>
      <c r="C36" s="12" t="s">
        <v>128</v>
      </c>
      <c r="D36" s="14">
        <v>71.167734403641276</v>
      </c>
      <c r="E36" s="13">
        <v>35</v>
      </c>
      <c r="F36" s="13" t="s">
        <v>7</v>
      </c>
      <c r="G36" s="13" t="s">
        <v>111</v>
      </c>
    </row>
    <row r="37" spans="1:7" s="15" customFormat="1">
      <c r="A37" s="12" t="s">
        <v>133</v>
      </c>
      <c r="B37" s="12" t="s">
        <v>132</v>
      </c>
      <c r="C37" s="12" t="s">
        <v>131</v>
      </c>
      <c r="D37" s="14">
        <v>69.762954257376066</v>
      </c>
      <c r="E37" s="13">
        <v>36</v>
      </c>
      <c r="F37" s="13" t="s">
        <v>5</v>
      </c>
      <c r="G37" s="13" t="s">
        <v>31</v>
      </c>
    </row>
    <row r="38" spans="1:7" s="15" customFormat="1">
      <c r="A38" s="12" t="s">
        <v>136</v>
      </c>
      <c r="B38" s="12" t="s">
        <v>135</v>
      </c>
      <c r="C38" s="12" t="s">
        <v>134</v>
      </c>
      <c r="D38" s="14">
        <v>67.976318246649456</v>
      </c>
      <c r="E38" s="13">
        <v>37</v>
      </c>
      <c r="F38" s="13" t="s">
        <v>6</v>
      </c>
      <c r="G38" s="13" t="s">
        <v>31</v>
      </c>
    </row>
    <row r="39" spans="1:7" s="15" customFormat="1">
      <c r="A39" s="12" t="s">
        <v>139</v>
      </c>
      <c r="B39" s="12" t="s">
        <v>138</v>
      </c>
      <c r="C39" s="12" t="s">
        <v>137</v>
      </c>
      <c r="D39" s="14">
        <v>67.337483943002709</v>
      </c>
      <c r="E39" s="13">
        <v>38</v>
      </c>
      <c r="F39" s="13" t="s">
        <v>7</v>
      </c>
      <c r="G39" s="13" t="s">
        <v>111</v>
      </c>
    </row>
    <row r="40" spans="1:7" s="15" customFormat="1">
      <c r="A40" s="12" t="s">
        <v>142</v>
      </c>
      <c r="B40" s="12" t="s">
        <v>141</v>
      </c>
      <c r="C40" s="12" t="s">
        <v>140</v>
      </c>
      <c r="D40" s="14">
        <v>66.109943013972327</v>
      </c>
      <c r="E40" s="13">
        <v>39</v>
      </c>
      <c r="F40" s="13" t="s">
        <v>6</v>
      </c>
      <c r="G40" s="13" t="s">
        <v>31</v>
      </c>
    </row>
    <row r="41" spans="1:7" s="15" customFormat="1" ht="29">
      <c r="A41" s="12" t="s">
        <v>145</v>
      </c>
      <c r="B41" s="12" t="s">
        <v>144</v>
      </c>
      <c r="C41" s="12" t="s">
        <v>143</v>
      </c>
      <c r="D41" s="14">
        <v>63.641989746983207</v>
      </c>
      <c r="E41" s="13">
        <v>40</v>
      </c>
      <c r="F41" s="13" t="s">
        <v>7</v>
      </c>
      <c r="G41" s="13" t="s">
        <v>27</v>
      </c>
    </row>
    <row r="42" spans="1:7" s="15" customFormat="1" ht="29">
      <c r="A42" s="12" t="s">
        <v>148</v>
      </c>
      <c r="B42" s="12" t="s">
        <v>147</v>
      </c>
      <c r="C42" s="12" t="s">
        <v>146</v>
      </c>
      <c r="D42" s="14">
        <v>60.46184043735898</v>
      </c>
      <c r="E42" s="13">
        <v>41</v>
      </c>
      <c r="F42" s="13" t="s">
        <v>5</v>
      </c>
      <c r="G42" s="13" t="s">
        <v>27</v>
      </c>
    </row>
    <row r="43" spans="1:7" s="15" customFormat="1">
      <c r="A43" s="12" t="s">
        <v>151</v>
      </c>
      <c r="B43" s="12" t="s">
        <v>150</v>
      </c>
      <c r="C43" s="12" t="s">
        <v>149</v>
      </c>
      <c r="D43" s="14">
        <v>59.416116437680543</v>
      </c>
      <c r="E43" s="13">
        <v>42</v>
      </c>
      <c r="F43" s="13" t="s">
        <v>7</v>
      </c>
      <c r="G43" s="13" t="s">
        <v>111</v>
      </c>
    </row>
    <row r="44" spans="1:7" s="15" customFormat="1">
      <c r="A44" s="12" t="s">
        <v>154</v>
      </c>
      <c r="B44" s="12" t="s">
        <v>153</v>
      </c>
      <c r="C44" s="12" t="s">
        <v>152</v>
      </c>
      <c r="D44" s="14">
        <v>57.049426248000003</v>
      </c>
      <c r="E44" s="13">
        <v>43</v>
      </c>
      <c r="F44" s="13" t="s">
        <v>7</v>
      </c>
      <c r="G44" s="13" t="s">
        <v>20</v>
      </c>
    </row>
    <row r="45" spans="1:7" s="15" customFormat="1">
      <c r="A45" s="12" t="s">
        <v>157</v>
      </c>
      <c r="B45" s="12" t="s">
        <v>156</v>
      </c>
      <c r="C45" s="12" t="s">
        <v>155</v>
      </c>
      <c r="D45" s="14">
        <v>56.472997254284728</v>
      </c>
      <c r="E45" s="13">
        <v>44</v>
      </c>
      <c r="F45" s="13" t="s">
        <v>5</v>
      </c>
      <c r="G45" s="13" t="s">
        <v>127</v>
      </c>
    </row>
    <row r="46" spans="1:7" s="15" customFormat="1" ht="29">
      <c r="A46" s="12" t="s">
        <v>160</v>
      </c>
      <c r="B46" s="12" t="s">
        <v>159</v>
      </c>
      <c r="C46" s="12" t="s">
        <v>158</v>
      </c>
      <c r="D46" s="14">
        <v>56.414690078736093</v>
      </c>
      <c r="E46" s="13">
        <v>45</v>
      </c>
      <c r="F46" s="13" t="s">
        <v>7</v>
      </c>
      <c r="G46" s="13" t="s">
        <v>27</v>
      </c>
    </row>
    <row r="47" spans="1:7" s="15" customFormat="1" ht="29">
      <c r="A47" s="12" t="s">
        <v>163</v>
      </c>
      <c r="B47" s="12" t="s">
        <v>162</v>
      </c>
      <c r="C47" s="12" t="s">
        <v>161</v>
      </c>
      <c r="D47" s="14">
        <v>53.517603475069393</v>
      </c>
      <c r="E47" s="13">
        <v>46</v>
      </c>
      <c r="F47" s="13" t="s">
        <v>5</v>
      </c>
      <c r="G47" s="13" t="s">
        <v>27</v>
      </c>
    </row>
    <row r="48" spans="1:7" s="15" customFormat="1">
      <c r="A48" s="12" t="s">
        <v>166</v>
      </c>
      <c r="B48" s="12" t="s">
        <v>165</v>
      </c>
      <c r="C48" s="12" t="s">
        <v>164</v>
      </c>
      <c r="D48" s="14">
        <v>53.333025594355</v>
      </c>
      <c r="E48" s="13">
        <v>47</v>
      </c>
      <c r="F48" s="13" t="s">
        <v>6</v>
      </c>
      <c r="G48" s="13" t="s">
        <v>31</v>
      </c>
    </row>
    <row r="49" spans="1:7" s="15" customFormat="1">
      <c r="A49" s="12" t="s">
        <v>169</v>
      </c>
      <c r="B49" s="12" t="s">
        <v>168</v>
      </c>
      <c r="C49" s="12" t="s">
        <v>167</v>
      </c>
      <c r="D49" s="14">
        <v>52.909561901823302</v>
      </c>
      <c r="E49" s="13">
        <v>48</v>
      </c>
      <c r="F49" s="13" t="s">
        <v>6</v>
      </c>
      <c r="G49" s="13" t="s">
        <v>64</v>
      </c>
    </row>
    <row r="50" spans="1:7" s="15" customFormat="1">
      <c r="A50" s="12" t="s">
        <v>172</v>
      </c>
      <c r="B50" s="12" t="s">
        <v>171</v>
      </c>
      <c r="C50" s="12" t="s">
        <v>170</v>
      </c>
      <c r="D50" s="14">
        <v>52.482538583069328</v>
      </c>
      <c r="E50" s="13">
        <v>49</v>
      </c>
      <c r="F50" s="13" t="s">
        <v>7</v>
      </c>
      <c r="G50" s="13" t="s">
        <v>48</v>
      </c>
    </row>
    <row r="51" spans="1:7" s="15" customFormat="1">
      <c r="A51" s="12" t="s">
        <v>175</v>
      </c>
      <c r="B51" s="12" t="s">
        <v>174</v>
      </c>
      <c r="C51" s="12" t="s">
        <v>173</v>
      </c>
      <c r="D51" s="14">
        <v>52.278951186358853</v>
      </c>
      <c r="E51" s="13">
        <v>50</v>
      </c>
      <c r="F51" s="13" t="s">
        <v>5</v>
      </c>
      <c r="G51" s="13" t="s">
        <v>176</v>
      </c>
    </row>
    <row r="52" spans="1:7" s="15" customFormat="1">
      <c r="A52" s="12" t="s">
        <v>179</v>
      </c>
      <c r="B52" s="12" t="s">
        <v>178</v>
      </c>
      <c r="C52" s="12" t="s">
        <v>177</v>
      </c>
      <c r="D52" s="14">
        <v>51.198356491346047</v>
      </c>
      <c r="E52" s="13">
        <v>51</v>
      </c>
      <c r="F52" s="13" t="s">
        <v>7</v>
      </c>
      <c r="G52" s="13" t="s">
        <v>44</v>
      </c>
    </row>
    <row r="53" spans="1:7" s="15" customFormat="1" ht="19.5" customHeight="1">
      <c r="A53" s="12" t="s">
        <v>181</v>
      </c>
      <c r="B53" s="12" t="s">
        <v>180</v>
      </c>
      <c r="C53" s="40" t="s">
        <v>997</v>
      </c>
      <c r="D53" s="14">
        <v>50.772210961918397</v>
      </c>
      <c r="E53" s="13">
        <v>52</v>
      </c>
      <c r="F53" s="13" t="s">
        <v>5</v>
      </c>
      <c r="G53" s="13" t="s">
        <v>64</v>
      </c>
    </row>
    <row r="54" spans="1:7" s="15" customFormat="1">
      <c r="A54" s="12" t="s">
        <v>184</v>
      </c>
      <c r="B54" s="12" t="s">
        <v>183</v>
      </c>
      <c r="C54" s="12" t="s">
        <v>182</v>
      </c>
      <c r="D54" s="14">
        <v>50.116328492809423</v>
      </c>
      <c r="E54" s="13">
        <v>53</v>
      </c>
      <c r="F54" s="13" t="s">
        <v>7</v>
      </c>
      <c r="G54" s="13" t="s">
        <v>44</v>
      </c>
    </row>
    <row r="55" spans="1:7" s="15" customFormat="1" ht="29">
      <c r="A55" s="12" t="s">
        <v>187</v>
      </c>
      <c r="B55" s="12" t="s">
        <v>186</v>
      </c>
      <c r="C55" s="12" t="s">
        <v>185</v>
      </c>
      <c r="D55" s="14">
        <v>49.569641470227012</v>
      </c>
      <c r="E55" s="13">
        <v>54</v>
      </c>
      <c r="F55" s="13" t="s">
        <v>7</v>
      </c>
      <c r="G55" s="13" t="s">
        <v>27</v>
      </c>
    </row>
    <row r="56" spans="1:7" s="15" customFormat="1">
      <c r="A56" s="12" t="s">
        <v>190</v>
      </c>
      <c r="B56" s="12" t="s">
        <v>189</v>
      </c>
      <c r="C56" s="12" t="s">
        <v>188</v>
      </c>
      <c r="D56" s="14">
        <v>48.535215705528643</v>
      </c>
      <c r="E56" s="13">
        <v>55</v>
      </c>
      <c r="F56" s="13" t="s">
        <v>7</v>
      </c>
      <c r="G56" s="13" t="s">
        <v>44</v>
      </c>
    </row>
    <row r="57" spans="1:7" s="15" customFormat="1" ht="29">
      <c r="A57" s="12" t="s">
        <v>193</v>
      </c>
      <c r="B57" s="12" t="s">
        <v>192</v>
      </c>
      <c r="C57" s="12" t="s">
        <v>191</v>
      </c>
      <c r="D57" s="14">
        <v>48.353775156355198</v>
      </c>
      <c r="E57" s="13">
        <v>56</v>
      </c>
      <c r="F57" s="13" t="s">
        <v>6</v>
      </c>
      <c r="G57" s="13" t="s">
        <v>27</v>
      </c>
    </row>
    <row r="58" spans="1:7" s="15" customFormat="1">
      <c r="A58" s="12" t="s">
        <v>196</v>
      </c>
      <c r="B58" s="12" t="s">
        <v>195</v>
      </c>
      <c r="C58" s="12" t="s">
        <v>194</v>
      </c>
      <c r="D58" s="14">
        <v>48.260533903999999</v>
      </c>
      <c r="E58" s="13">
        <v>57</v>
      </c>
      <c r="F58" s="13" t="s">
        <v>7</v>
      </c>
      <c r="G58" s="13" t="s">
        <v>20</v>
      </c>
    </row>
    <row r="59" spans="1:7" s="15" customFormat="1">
      <c r="A59" s="12" t="s">
        <v>199</v>
      </c>
      <c r="B59" s="12" t="s">
        <v>198</v>
      </c>
      <c r="C59" s="12" t="s">
        <v>197</v>
      </c>
      <c r="D59" s="14">
        <v>47.768896558853598</v>
      </c>
      <c r="E59" s="13">
        <v>58</v>
      </c>
      <c r="F59" s="13" t="s">
        <v>7</v>
      </c>
      <c r="G59" s="13" t="s">
        <v>176</v>
      </c>
    </row>
    <row r="60" spans="1:7" s="15" customFormat="1">
      <c r="A60" s="12" t="s">
        <v>202</v>
      </c>
      <c r="B60" s="12" t="s">
        <v>201</v>
      </c>
      <c r="C60" s="12" t="s">
        <v>200</v>
      </c>
      <c r="D60" s="14">
        <v>46.844479292306318</v>
      </c>
      <c r="E60" s="13">
        <v>59</v>
      </c>
      <c r="F60" s="13" t="s">
        <v>6</v>
      </c>
      <c r="G60" s="13" t="s">
        <v>48</v>
      </c>
    </row>
    <row r="61" spans="1:7" s="15" customFormat="1">
      <c r="A61" s="12" t="s">
        <v>205</v>
      </c>
      <c r="B61" s="12" t="s">
        <v>204</v>
      </c>
      <c r="C61" s="12" t="s">
        <v>203</v>
      </c>
      <c r="D61" s="14">
        <v>46.266316175999997</v>
      </c>
      <c r="E61" s="13">
        <v>60</v>
      </c>
      <c r="F61" s="13" t="s">
        <v>7</v>
      </c>
      <c r="G61" s="13" t="s">
        <v>111</v>
      </c>
    </row>
    <row r="62" spans="1:7" s="15" customFormat="1">
      <c r="A62" s="12" t="s">
        <v>208</v>
      </c>
      <c r="B62" s="12" t="s">
        <v>207</v>
      </c>
      <c r="C62" s="12" t="s">
        <v>206</v>
      </c>
      <c r="D62" s="14">
        <v>45.644341776881483</v>
      </c>
      <c r="E62" s="13">
        <v>61</v>
      </c>
      <c r="F62" s="13" t="s">
        <v>7</v>
      </c>
      <c r="G62" s="13" t="s">
        <v>111</v>
      </c>
    </row>
    <row r="63" spans="1:7" s="15" customFormat="1">
      <c r="A63" s="12" t="s">
        <v>211</v>
      </c>
      <c r="B63" s="12" t="s">
        <v>210</v>
      </c>
      <c r="C63" s="12" t="s">
        <v>209</v>
      </c>
      <c r="D63" s="14">
        <v>45.453850272090833</v>
      </c>
      <c r="E63" s="13">
        <v>62</v>
      </c>
      <c r="F63" s="13" t="s">
        <v>5</v>
      </c>
      <c r="G63" s="13" t="s">
        <v>31</v>
      </c>
    </row>
    <row r="64" spans="1:7" s="15" customFormat="1">
      <c r="A64" s="12" t="s">
        <v>214</v>
      </c>
      <c r="B64" s="12" t="s">
        <v>213</v>
      </c>
      <c r="C64" s="12" t="s">
        <v>212</v>
      </c>
      <c r="D64" s="14">
        <v>43.310871261380854</v>
      </c>
      <c r="E64" s="13">
        <v>63</v>
      </c>
      <c r="F64" s="13" t="s">
        <v>7</v>
      </c>
      <c r="G64" s="13" t="s">
        <v>44</v>
      </c>
    </row>
    <row r="65" spans="1:7" s="15" customFormat="1" ht="29">
      <c r="A65" s="12" t="s">
        <v>217</v>
      </c>
      <c r="B65" s="12" t="s">
        <v>216</v>
      </c>
      <c r="C65" s="12" t="s">
        <v>215</v>
      </c>
      <c r="D65" s="14">
        <v>41.883724516615253</v>
      </c>
      <c r="E65" s="13">
        <v>64</v>
      </c>
      <c r="F65" s="13" t="s">
        <v>5</v>
      </c>
      <c r="G65" s="13" t="s">
        <v>111</v>
      </c>
    </row>
    <row r="66" spans="1:7" s="15" customFormat="1">
      <c r="A66" s="12" t="s">
        <v>220</v>
      </c>
      <c r="B66" s="12" t="s">
        <v>219</v>
      </c>
      <c r="C66" s="12" t="s">
        <v>218</v>
      </c>
      <c r="D66" s="14">
        <v>41.783445621590552</v>
      </c>
      <c r="E66" s="13">
        <v>65</v>
      </c>
      <c r="F66" s="13" t="s">
        <v>6</v>
      </c>
      <c r="G66" s="13" t="s">
        <v>221</v>
      </c>
    </row>
    <row r="67" spans="1:7" s="15" customFormat="1">
      <c r="A67" s="12" t="s">
        <v>224</v>
      </c>
      <c r="B67" s="12" t="s">
        <v>223</v>
      </c>
      <c r="C67" s="12" t="s">
        <v>222</v>
      </c>
      <c r="D67" s="14">
        <v>40.227714474375773</v>
      </c>
      <c r="E67" s="13">
        <v>66</v>
      </c>
      <c r="F67" s="13" t="s">
        <v>5</v>
      </c>
      <c r="G67" s="13" t="s">
        <v>176</v>
      </c>
    </row>
    <row r="68" spans="1:7" s="15" customFormat="1">
      <c r="A68" s="12" t="s">
        <v>227</v>
      </c>
      <c r="B68" s="12" t="s">
        <v>226</v>
      </c>
      <c r="C68" s="12" t="s">
        <v>225</v>
      </c>
      <c r="D68" s="14">
        <v>39.749569111897713</v>
      </c>
      <c r="E68" s="13">
        <v>67</v>
      </c>
      <c r="F68" s="13" t="s">
        <v>5</v>
      </c>
      <c r="G68" s="13" t="s">
        <v>44</v>
      </c>
    </row>
    <row r="69" spans="1:7" s="15" customFormat="1">
      <c r="A69" s="12" t="s">
        <v>230</v>
      </c>
      <c r="B69" s="12" t="s">
        <v>229</v>
      </c>
      <c r="C69" s="12" t="s">
        <v>228</v>
      </c>
      <c r="D69" s="14">
        <v>39.451762990984633</v>
      </c>
      <c r="E69" s="13">
        <v>68</v>
      </c>
      <c r="F69" s="13" t="s">
        <v>6</v>
      </c>
      <c r="G69" s="13" t="s">
        <v>48</v>
      </c>
    </row>
    <row r="70" spans="1:7" s="15" customFormat="1">
      <c r="A70" s="12" t="s">
        <v>233</v>
      </c>
      <c r="B70" s="12" t="s">
        <v>232</v>
      </c>
      <c r="C70" s="12" t="s">
        <v>231</v>
      </c>
      <c r="D70" s="14">
        <v>38.61511494546842</v>
      </c>
      <c r="E70" s="13">
        <v>69</v>
      </c>
      <c r="F70" s="13" t="s">
        <v>6</v>
      </c>
      <c r="G70" s="13" t="s">
        <v>234</v>
      </c>
    </row>
    <row r="71" spans="1:7" s="15" customFormat="1">
      <c r="A71" s="12" t="s">
        <v>237</v>
      </c>
      <c r="B71" s="12" t="s">
        <v>236</v>
      </c>
      <c r="C71" s="12" t="s">
        <v>235</v>
      </c>
      <c r="D71" s="14">
        <v>38.197861654462749</v>
      </c>
      <c r="E71" s="13">
        <v>70</v>
      </c>
      <c r="F71" s="13" t="s">
        <v>7</v>
      </c>
      <c r="G71" s="13" t="s">
        <v>44</v>
      </c>
    </row>
    <row r="72" spans="1:7" s="15" customFormat="1">
      <c r="A72" s="12" t="s">
        <v>240</v>
      </c>
      <c r="B72" s="12" t="s">
        <v>239</v>
      </c>
      <c r="C72" s="12" t="s">
        <v>238</v>
      </c>
      <c r="D72" s="14">
        <v>37.963783325490233</v>
      </c>
      <c r="E72" s="13">
        <v>71</v>
      </c>
      <c r="F72" s="13" t="s">
        <v>7</v>
      </c>
      <c r="G72" s="13" t="s">
        <v>44</v>
      </c>
    </row>
    <row r="73" spans="1:7" s="15" customFormat="1">
      <c r="A73" s="12" t="s">
        <v>243</v>
      </c>
      <c r="B73" s="12" t="s">
        <v>242</v>
      </c>
      <c r="C73" s="12" t="s">
        <v>241</v>
      </c>
      <c r="D73" s="14">
        <v>37.487355035</v>
      </c>
      <c r="E73" s="13">
        <v>72</v>
      </c>
      <c r="F73" s="13" t="s">
        <v>7</v>
      </c>
      <c r="G73" s="13" t="s">
        <v>44</v>
      </c>
    </row>
    <row r="74" spans="1:7" s="15" customFormat="1" ht="29">
      <c r="A74" s="12" t="s">
        <v>246</v>
      </c>
      <c r="B74" s="12" t="s">
        <v>245</v>
      </c>
      <c r="C74" s="12" t="s">
        <v>244</v>
      </c>
      <c r="D74" s="14">
        <v>36.919794746865087</v>
      </c>
      <c r="E74" s="13">
        <v>73</v>
      </c>
      <c r="F74" s="13" t="s">
        <v>6</v>
      </c>
      <c r="G74" s="13" t="s">
        <v>44</v>
      </c>
    </row>
    <row r="75" spans="1:7" s="15" customFormat="1" ht="29">
      <c r="A75" s="12" t="s">
        <v>249</v>
      </c>
      <c r="B75" s="12" t="s">
        <v>248</v>
      </c>
      <c r="C75" s="12" t="s">
        <v>247</v>
      </c>
      <c r="D75" s="14">
        <v>36.3592538317302</v>
      </c>
      <c r="E75" s="13">
        <v>74</v>
      </c>
      <c r="F75" s="13" t="s">
        <v>7</v>
      </c>
      <c r="G75" s="13" t="s">
        <v>44</v>
      </c>
    </row>
    <row r="76" spans="1:7" s="15" customFormat="1">
      <c r="A76" s="12" t="s">
        <v>252</v>
      </c>
      <c r="B76" s="12" t="s">
        <v>251</v>
      </c>
      <c r="C76" s="12" t="s">
        <v>250</v>
      </c>
      <c r="D76" s="14">
        <v>36.257040240702942</v>
      </c>
      <c r="E76" s="13">
        <v>75</v>
      </c>
      <c r="F76" s="13" t="s">
        <v>6</v>
      </c>
      <c r="G76" s="13" t="s">
        <v>31</v>
      </c>
    </row>
    <row r="77" spans="1:7" s="15" customFormat="1" ht="29">
      <c r="A77" s="12" t="s">
        <v>255</v>
      </c>
      <c r="B77" s="12" t="s">
        <v>254</v>
      </c>
      <c r="C77" s="12" t="s">
        <v>253</v>
      </c>
      <c r="D77" s="14">
        <v>35.509870247575122</v>
      </c>
      <c r="E77" s="13">
        <v>76</v>
      </c>
      <c r="F77" s="13" t="s">
        <v>5</v>
      </c>
      <c r="G77" s="13" t="s">
        <v>48</v>
      </c>
    </row>
    <row r="78" spans="1:7" s="15" customFormat="1">
      <c r="A78" s="12" t="s">
        <v>258</v>
      </c>
      <c r="B78" s="12" t="s">
        <v>257</v>
      </c>
      <c r="C78" s="12" t="s">
        <v>256</v>
      </c>
      <c r="D78" s="14">
        <v>35.136989495076207</v>
      </c>
      <c r="E78" s="13">
        <v>77</v>
      </c>
      <c r="F78" s="13" t="s">
        <v>7</v>
      </c>
      <c r="G78" s="13" t="s">
        <v>44</v>
      </c>
    </row>
    <row r="79" spans="1:7" s="15" customFormat="1">
      <c r="A79" s="12" t="s">
        <v>261</v>
      </c>
      <c r="B79" s="12" t="s">
        <v>260</v>
      </c>
      <c r="C79" s="12" t="s">
        <v>259</v>
      </c>
      <c r="D79" s="14">
        <v>34.829859132712542</v>
      </c>
      <c r="E79" s="13">
        <v>78</v>
      </c>
      <c r="F79" s="13" t="s">
        <v>7</v>
      </c>
      <c r="G79" s="13" t="s">
        <v>262</v>
      </c>
    </row>
    <row r="80" spans="1:7" s="15" customFormat="1" ht="29">
      <c r="A80" s="12" t="s">
        <v>265</v>
      </c>
      <c r="B80" s="12" t="s">
        <v>264</v>
      </c>
      <c r="C80" s="12" t="s">
        <v>263</v>
      </c>
      <c r="D80" s="14">
        <v>34.691540953523727</v>
      </c>
      <c r="E80" s="13">
        <v>79</v>
      </c>
      <c r="F80" s="13" t="s">
        <v>266</v>
      </c>
      <c r="G80" s="13" t="s">
        <v>27</v>
      </c>
    </row>
    <row r="81" spans="1:7" s="15" customFormat="1">
      <c r="A81" s="12" t="s">
        <v>269</v>
      </c>
      <c r="B81" s="12" t="s">
        <v>268</v>
      </c>
      <c r="C81" s="12" t="s">
        <v>267</v>
      </c>
      <c r="D81" s="14">
        <v>34.664930492914692</v>
      </c>
      <c r="E81" s="13">
        <v>80</v>
      </c>
      <c r="F81" s="13" t="s">
        <v>7</v>
      </c>
      <c r="G81" s="13" t="s">
        <v>44</v>
      </c>
    </row>
    <row r="82" spans="1:7" s="15" customFormat="1">
      <c r="A82" s="12" t="s">
        <v>272</v>
      </c>
      <c r="B82" s="12" t="s">
        <v>271</v>
      </c>
      <c r="C82" s="12" t="s">
        <v>270</v>
      </c>
      <c r="D82" s="14">
        <v>33.978899633142561</v>
      </c>
      <c r="E82" s="13">
        <v>81</v>
      </c>
      <c r="F82" s="13" t="s">
        <v>7</v>
      </c>
      <c r="G82" s="13" t="s">
        <v>221</v>
      </c>
    </row>
    <row r="83" spans="1:7" s="15" customFormat="1">
      <c r="A83" s="12" t="s">
        <v>275</v>
      </c>
      <c r="B83" s="12" t="s">
        <v>274</v>
      </c>
      <c r="C83" s="12" t="s">
        <v>273</v>
      </c>
      <c r="D83" s="14">
        <v>33.95063914316983</v>
      </c>
      <c r="E83" s="13">
        <v>82</v>
      </c>
      <c r="F83" s="13" t="s">
        <v>5</v>
      </c>
      <c r="G83" s="13" t="s">
        <v>31</v>
      </c>
    </row>
    <row r="84" spans="1:7" s="15" customFormat="1">
      <c r="A84" s="12" t="s">
        <v>278</v>
      </c>
      <c r="B84" s="12" t="s">
        <v>277</v>
      </c>
      <c r="C84" s="12" t="s">
        <v>276</v>
      </c>
      <c r="D84" s="14">
        <v>33.682707047675898</v>
      </c>
      <c r="E84" s="13">
        <v>83</v>
      </c>
      <c r="F84" s="13" t="s">
        <v>7</v>
      </c>
      <c r="G84" s="13" t="s">
        <v>176</v>
      </c>
    </row>
    <row r="85" spans="1:7" s="15" customFormat="1">
      <c r="A85" s="12" t="s">
        <v>281</v>
      </c>
      <c r="B85" s="12" t="s">
        <v>280</v>
      </c>
      <c r="C85" s="12" t="s">
        <v>279</v>
      </c>
      <c r="D85" s="14">
        <v>33.182160138327383</v>
      </c>
      <c r="E85" s="13">
        <v>84</v>
      </c>
      <c r="F85" s="13" t="s">
        <v>6</v>
      </c>
      <c r="G85" s="13" t="s">
        <v>44</v>
      </c>
    </row>
    <row r="86" spans="1:7" s="15" customFormat="1">
      <c r="A86" s="12" t="s">
        <v>284</v>
      </c>
      <c r="B86" s="12" t="s">
        <v>283</v>
      </c>
      <c r="C86" s="12" t="s">
        <v>282</v>
      </c>
      <c r="D86" s="14">
        <v>33.144445762795897</v>
      </c>
      <c r="E86" s="13">
        <v>85</v>
      </c>
      <c r="F86" s="13" t="s">
        <v>5</v>
      </c>
      <c r="G86" s="13" t="s">
        <v>48</v>
      </c>
    </row>
    <row r="87" spans="1:7" s="15" customFormat="1" ht="29">
      <c r="A87" s="12" t="s">
        <v>287</v>
      </c>
      <c r="B87" s="12" t="s">
        <v>286</v>
      </c>
      <c r="C87" s="12" t="s">
        <v>285</v>
      </c>
      <c r="D87" s="14">
        <v>33.077356174160251</v>
      </c>
      <c r="E87" s="13">
        <v>86</v>
      </c>
      <c r="F87" s="13" t="s">
        <v>7</v>
      </c>
      <c r="G87" s="13" t="s">
        <v>27</v>
      </c>
    </row>
    <row r="88" spans="1:7" s="15" customFormat="1" ht="29">
      <c r="A88" s="12" t="s">
        <v>290</v>
      </c>
      <c r="B88" s="12" t="s">
        <v>289</v>
      </c>
      <c r="C88" s="12" t="s">
        <v>288</v>
      </c>
      <c r="D88" s="14">
        <v>32.969729317590343</v>
      </c>
      <c r="E88" s="13">
        <v>87</v>
      </c>
      <c r="F88" s="13" t="s">
        <v>6</v>
      </c>
      <c r="G88" s="13" t="s">
        <v>48</v>
      </c>
    </row>
    <row r="89" spans="1:7" s="15" customFormat="1">
      <c r="A89" s="12" t="s">
        <v>293</v>
      </c>
      <c r="B89" s="12" t="s">
        <v>292</v>
      </c>
      <c r="C89" s="12" t="s">
        <v>291</v>
      </c>
      <c r="D89" s="14">
        <v>32.952679361999998</v>
      </c>
      <c r="E89" s="13">
        <v>88</v>
      </c>
      <c r="F89" s="13" t="s">
        <v>7</v>
      </c>
      <c r="G89" s="13" t="s">
        <v>111</v>
      </c>
    </row>
    <row r="90" spans="1:7" s="15" customFormat="1">
      <c r="A90" s="12" t="s">
        <v>296</v>
      </c>
      <c r="B90" s="12" t="s">
        <v>295</v>
      </c>
      <c r="C90" s="12" t="s">
        <v>294</v>
      </c>
      <c r="D90" s="14">
        <v>32.324894002912743</v>
      </c>
      <c r="E90" s="13">
        <v>89</v>
      </c>
      <c r="F90" s="13" t="s">
        <v>6</v>
      </c>
      <c r="G90" s="13" t="s">
        <v>234</v>
      </c>
    </row>
    <row r="91" spans="1:7" s="15" customFormat="1" ht="29">
      <c r="A91" s="12" t="s">
        <v>299</v>
      </c>
      <c r="B91" s="12" t="s">
        <v>298</v>
      </c>
      <c r="C91" s="12" t="s">
        <v>297</v>
      </c>
      <c r="D91" s="14">
        <v>32.197620425679069</v>
      </c>
      <c r="E91" s="13">
        <v>90</v>
      </c>
      <c r="F91" s="13" t="s">
        <v>7</v>
      </c>
      <c r="G91" s="13" t="s">
        <v>44</v>
      </c>
    </row>
    <row r="92" spans="1:7" s="15" customFormat="1">
      <c r="A92" s="12" t="s">
        <v>302</v>
      </c>
      <c r="B92" s="12" t="s">
        <v>301</v>
      </c>
      <c r="C92" s="12" t="s">
        <v>300</v>
      </c>
      <c r="D92" s="14">
        <v>31.357523372872301</v>
      </c>
      <c r="E92" s="13">
        <v>91</v>
      </c>
      <c r="F92" s="13" t="s">
        <v>5</v>
      </c>
      <c r="G92" s="13" t="s">
        <v>303</v>
      </c>
    </row>
    <row r="93" spans="1:7" s="15" customFormat="1">
      <c r="A93" s="12" t="s">
        <v>306</v>
      </c>
      <c r="B93" s="12" t="s">
        <v>305</v>
      </c>
      <c r="C93" s="12" t="s">
        <v>304</v>
      </c>
      <c r="D93" s="14">
        <v>30.984062308999999</v>
      </c>
      <c r="E93" s="13">
        <v>92</v>
      </c>
      <c r="F93" s="13" t="s">
        <v>7</v>
      </c>
      <c r="G93" s="13" t="s">
        <v>44</v>
      </c>
    </row>
    <row r="94" spans="1:7" s="15" customFormat="1">
      <c r="A94" s="12" t="s">
        <v>309</v>
      </c>
      <c r="B94" s="12" t="s">
        <v>308</v>
      </c>
      <c r="C94" s="12" t="s">
        <v>307</v>
      </c>
      <c r="D94" s="14">
        <v>30.92352011512676</v>
      </c>
      <c r="E94" s="13">
        <v>93</v>
      </c>
      <c r="F94" s="13" t="s">
        <v>7</v>
      </c>
      <c r="G94" s="13" t="s">
        <v>44</v>
      </c>
    </row>
    <row r="95" spans="1:7" s="15" customFormat="1" ht="29">
      <c r="A95" s="12" t="s">
        <v>312</v>
      </c>
      <c r="B95" s="12" t="s">
        <v>311</v>
      </c>
      <c r="C95" s="12" t="s">
        <v>310</v>
      </c>
      <c r="D95" s="14">
        <v>30.45317718502292</v>
      </c>
      <c r="E95" s="13">
        <v>94</v>
      </c>
      <c r="F95" s="13" t="s">
        <v>7</v>
      </c>
      <c r="G95" s="13" t="s">
        <v>27</v>
      </c>
    </row>
    <row r="96" spans="1:7" s="15" customFormat="1">
      <c r="A96" s="12" t="s">
        <v>315</v>
      </c>
      <c r="B96" s="12" t="s">
        <v>314</v>
      </c>
      <c r="C96" s="12" t="s">
        <v>313</v>
      </c>
      <c r="D96" s="14">
        <v>30.393430063386159</v>
      </c>
      <c r="E96" s="13">
        <v>95</v>
      </c>
      <c r="F96" s="13" t="s">
        <v>7</v>
      </c>
      <c r="G96" s="13" t="s">
        <v>44</v>
      </c>
    </row>
    <row r="97" spans="1:7" s="15" customFormat="1">
      <c r="A97" s="12" t="s">
        <v>318</v>
      </c>
      <c r="B97" s="12" t="s">
        <v>317</v>
      </c>
      <c r="C97" s="12" t="s">
        <v>316</v>
      </c>
      <c r="D97" s="14">
        <v>30.330801920971979</v>
      </c>
      <c r="E97" s="13">
        <v>96</v>
      </c>
      <c r="F97" s="13" t="s">
        <v>5</v>
      </c>
      <c r="G97" s="13" t="s">
        <v>71</v>
      </c>
    </row>
    <row r="98" spans="1:7" s="15" customFormat="1" ht="29">
      <c r="A98" s="12" t="s">
        <v>321</v>
      </c>
      <c r="B98" s="12" t="s">
        <v>320</v>
      </c>
      <c r="C98" s="12" t="s">
        <v>319</v>
      </c>
      <c r="D98" s="14">
        <v>30.20624853935513</v>
      </c>
      <c r="E98" s="13">
        <v>97</v>
      </c>
      <c r="F98" s="13" t="s">
        <v>5</v>
      </c>
      <c r="G98" s="13" t="s">
        <v>322</v>
      </c>
    </row>
    <row r="99" spans="1:7" s="15" customFormat="1">
      <c r="A99" s="12" t="s">
        <v>325</v>
      </c>
      <c r="B99" s="12" t="s">
        <v>324</v>
      </c>
      <c r="C99" s="12" t="s">
        <v>323</v>
      </c>
      <c r="D99" s="14">
        <v>30.1633546133016</v>
      </c>
      <c r="E99" s="13">
        <v>98</v>
      </c>
      <c r="F99" s="13" t="s">
        <v>7</v>
      </c>
      <c r="G99" s="13" t="s">
        <v>44</v>
      </c>
    </row>
    <row r="100" spans="1:7" s="15" customFormat="1">
      <c r="A100" s="12" t="s">
        <v>328</v>
      </c>
      <c r="B100" s="12" t="s">
        <v>327</v>
      </c>
      <c r="C100" s="12" t="s">
        <v>326</v>
      </c>
      <c r="D100" s="14">
        <v>29.912191554780989</v>
      </c>
      <c r="E100" s="13">
        <v>99</v>
      </c>
      <c r="F100" s="13" t="s">
        <v>7</v>
      </c>
      <c r="G100" s="13" t="s">
        <v>111</v>
      </c>
    </row>
    <row r="101" spans="1:7" s="15" customFormat="1">
      <c r="A101" s="12" t="s">
        <v>331</v>
      </c>
      <c r="B101" s="12" t="s">
        <v>330</v>
      </c>
      <c r="C101" s="12" t="s">
        <v>329</v>
      </c>
      <c r="D101" s="14">
        <v>29.664405988008632</v>
      </c>
      <c r="E101" s="13">
        <v>100</v>
      </c>
      <c r="F101" s="13" t="s">
        <v>7</v>
      </c>
      <c r="G101" s="13" t="s">
        <v>44</v>
      </c>
    </row>
    <row r="103" spans="1:7">
      <c r="C103" s="5"/>
    </row>
    <row r="104" spans="1:7">
      <c r="C104" s="5"/>
    </row>
    <row r="105" spans="1:7">
      <c r="C105" s="5"/>
    </row>
    <row r="106" spans="1:7">
      <c r="C106" s="16"/>
    </row>
    <row r="108" spans="1:7">
      <c r="C108" s="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00868-BEFE-4F1A-9059-1B60F630157C}">
  <dimension ref="A1:K112"/>
  <sheetViews>
    <sheetView zoomScale="60" zoomScaleNormal="60" workbookViewId="0">
      <pane xSplit="3" ySplit="1" topLeftCell="D2" activePane="bottomRight" state="frozen"/>
      <selection pane="topRight" activeCell="C1" sqref="C1"/>
      <selection pane="bottomLeft" activeCell="A3" sqref="A3"/>
      <selection pane="bottomRight" activeCell="C12" sqref="C12"/>
    </sheetView>
  </sheetViews>
  <sheetFormatPr defaultColWidth="8.7265625" defaultRowHeight="14.5"/>
  <cols>
    <col min="1" max="2" width="18.1796875" style="31" customWidth="1"/>
    <col min="3" max="3" width="45.453125" style="31" customWidth="1"/>
    <col min="4" max="5" width="19.1796875" style="42" customWidth="1"/>
    <col min="6" max="6" width="10" style="42" customWidth="1"/>
    <col min="7" max="7" width="24.54296875" style="31" bestFit="1" customWidth="1"/>
    <col min="8" max="8" width="8.7265625" style="20"/>
    <col min="9" max="9" width="18" style="20" customWidth="1"/>
    <col min="10" max="10" width="5.7265625" style="20" customWidth="1"/>
    <col min="11" max="11" width="11.54296875" style="20" bestFit="1" customWidth="1"/>
    <col min="12" max="16384" width="8.7265625" style="20"/>
  </cols>
  <sheetData>
    <row r="1" spans="1:11" s="22" customFormat="1" ht="43.5">
      <c r="A1" s="131" t="s">
        <v>1065</v>
      </c>
      <c r="B1" s="44" t="s">
        <v>14</v>
      </c>
      <c r="C1" s="44" t="s">
        <v>332</v>
      </c>
      <c r="D1" s="21" t="s">
        <v>514</v>
      </c>
      <c r="E1" s="21" t="s">
        <v>513</v>
      </c>
      <c r="F1" s="21" t="s">
        <v>15</v>
      </c>
      <c r="G1" s="132" t="s">
        <v>16</v>
      </c>
      <c r="H1" s="105"/>
      <c r="I1" s="105" t="s">
        <v>801</v>
      </c>
      <c r="J1" s="105" t="s">
        <v>802</v>
      </c>
      <c r="K1" s="106" t="s">
        <v>1070</v>
      </c>
    </row>
    <row r="2" spans="1:11" s="26" customFormat="1">
      <c r="A2" s="19" t="s">
        <v>19</v>
      </c>
      <c r="B2" s="19" t="s">
        <v>515</v>
      </c>
      <c r="C2" s="19" t="s">
        <v>335</v>
      </c>
      <c r="D2" s="28">
        <v>562.97311347690572</v>
      </c>
      <c r="E2" s="25">
        <v>1</v>
      </c>
      <c r="F2" s="25" t="s">
        <v>7</v>
      </c>
      <c r="G2" s="19" t="s">
        <v>20</v>
      </c>
      <c r="H2" s="105" t="s">
        <v>5</v>
      </c>
      <c r="I2" s="108">
        <f>SUMIF($F$2:$F$101,"=SOE",$D$2:$D$101)</f>
        <v>2709.0534829765124</v>
      </c>
      <c r="J2" s="105">
        <f>COUNTIF($F$2:$F$101,"=SOE")</f>
        <v>33</v>
      </c>
      <c r="K2" s="109">
        <f>I2*100/$I$5</f>
        <v>37.871454750196854</v>
      </c>
    </row>
    <row r="3" spans="1:11" s="26" customFormat="1" ht="29">
      <c r="A3" s="19" t="s">
        <v>26</v>
      </c>
      <c r="B3" s="19" t="s">
        <v>516</v>
      </c>
      <c r="C3" s="19" t="s">
        <v>24</v>
      </c>
      <c r="D3" s="28">
        <v>403.90945151120661</v>
      </c>
      <c r="E3" s="25">
        <v>2</v>
      </c>
      <c r="F3" s="25" t="s">
        <v>5</v>
      </c>
      <c r="G3" s="19" t="s">
        <v>339</v>
      </c>
      <c r="H3" s="105" t="s">
        <v>6</v>
      </c>
      <c r="I3" s="108">
        <f>SUMIF($F$2:$F$101,"=MOE",$D$2:$D$101)</f>
        <v>1021.9919866750057</v>
      </c>
      <c r="J3" s="105">
        <f>COUNTIF($F$2:$F$101,"=MOE")</f>
        <v>18</v>
      </c>
      <c r="K3" s="109">
        <f t="shared" ref="K3:K5" si="0">I3*100/$I$5</f>
        <v>14.287028115775977</v>
      </c>
    </row>
    <row r="4" spans="1:11" s="26" customFormat="1">
      <c r="A4" s="19" t="s">
        <v>23</v>
      </c>
      <c r="B4" s="19" t="s">
        <v>517</v>
      </c>
      <c r="C4" s="17" t="s">
        <v>340</v>
      </c>
      <c r="D4" s="28">
        <v>330.74933800649023</v>
      </c>
      <c r="E4" s="25">
        <v>3</v>
      </c>
      <c r="F4" s="25" t="s">
        <v>7</v>
      </c>
      <c r="G4" s="19" t="s">
        <v>20</v>
      </c>
      <c r="H4" s="105" t="s">
        <v>7</v>
      </c>
      <c r="I4" s="108">
        <f>SUMIF($F$2:$F$101,"=NPE",$D$2:$D$101)</f>
        <v>3422.2405629174605</v>
      </c>
      <c r="J4" s="105">
        <f>COUNTIF($F$2:$F$101,"=NPE")</f>
        <v>49</v>
      </c>
      <c r="K4" s="109">
        <f t="shared" si="0"/>
        <v>47.841517134027171</v>
      </c>
    </row>
    <row r="5" spans="1:11" s="26" customFormat="1">
      <c r="A5" s="19" t="s">
        <v>30</v>
      </c>
      <c r="B5" s="19" t="s">
        <v>518</v>
      </c>
      <c r="C5" s="17" t="s">
        <v>342</v>
      </c>
      <c r="D5" s="28">
        <v>244.81934611289972</v>
      </c>
      <c r="E5" s="25">
        <v>4</v>
      </c>
      <c r="F5" s="25" t="s">
        <v>5</v>
      </c>
      <c r="G5" s="19" t="s">
        <v>31</v>
      </c>
      <c r="H5" s="110" t="s">
        <v>1071</v>
      </c>
      <c r="I5" s="111">
        <f>SUM(I2:I4)</f>
        <v>7153.286032568978</v>
      </c>
      <c r="J5" s="111">
        <f>SUM(J2:J4)</f>
        <v>100</v>
      </c>
      <c r="K5" s="109">
        <f t="shared" si="0"/>
        <v>100</v>
      </c>
    </row>
    <row r="6" spans="1:11" s="26" customFormat="1">
      <c r="A6" s="19" t="s">
        <v>43</v>
      </c>
      <c r="B6" s="19" t="s">
        <v>519</v>
      </c>
      <c r="C6" s="19" t="s">
        <v>41</v>
      </c>
      <c r="D6" s="28">
        <v>214.96314218046646</v>
      </c>
      <c r="E6" s="25">
        <v>5</v>
      </c>
      <c r="F6" s="25" t="s">
        <v>7</v>
      </c>
      <c r="G6" s="19" t="s">
        <v>44</v>
      </c>
      <c r="I6" s="27"/>
    </row>
    <row r="7" spans="1:11" s="26" customFormat="1">
      <c r="A7" s="19" t="s">
        <v>37</v>
      </c>
      <c r="B7" s="19" t="s">
        <v>520</v>
      </c>
      <c r="C7" s="19" t="s">
        <v>35</v>
      </c>
      <c r="D7" s="28">
        <v>193.29499535677184</v>
      </c>
      <c r="E7" s="25">
        <v>6</v>
      </c>
      <c r="F7" s="25" t="s">
        <v>6</v>
      </c>
      <c r="G7" s="19" t="s">
        <v>31</v>
      </c>
      <c r="I7" s="27"/>
    </row>
    <row r="8" spans="1:11" s="26" customFormat="1">
      <c r="A8" s="19" t="s">
        <v>34</v>
      </c>
      <c r="B8" s="19" t="s">
        <v>521</v>
      </c>
      <c r="C8" s="19" t="s">
        <v>32</v>
      </c>
      <c r="D8" s="28">
        <v>177.3782525428729</v>
      </c>
      <c r="E8" s="25">
        <v>7</v>
      </c>
      <c r="F8" s="25" t="s">
        <v>7</v>
      </c>
      <c r="G8" s="19" t="s">
        <v>20</v>
      </c>
      <c r="I8" s="27"/>
    </row>
    <row r="9" spans="1:11" s="26" customFormat="1">
      <c r="A9" s="19" t="s">
        <v>40</v>
      </c>
      <c r="B9" s="19" t="s">
        <v>522</v>
      </c>
      <c r="C9" s="17" t="s">
        <v>345</v>
      </c>
      <c r="D9" s="28">
        <v>175.34142241832663</v>
      </c>
      <c r="E9" s="25">
        <v>8</v>
      </c>
      <c r="F9" s="25" t="s">
        <v>5</v>
      </c>
      <c r="G9" s="19" t="s">
        <v>31</v>
      </c>
      <c r="I9" s="27"/>
    </row>
    <row r="10" spans="1:11" s="26" customFormat="1" ht="14.15" customHeight="1">
      <c r="A10" s="19" t="s">
        <v>60</v>
      </c>
      <c r="B10" s="19" t="s">
        <v>523</v>
      </c>
      <c r="C10" s="17" t="s">
        <v>348</v>
      </c>
      <c r="D10" s="28">
        <v>157.81168531226353</v>
      </c>
      <c r="E10" s="25">
        <v>9</v>
      </c>
      <c r="F10" s="25" t="s">
        <v>5</v>
      </c>
      <c r="G10" s="19" t="s">
        <v>31</v>
      </c>
      <c r="I10" s="27"/>
    </row>
    <row r="11" spans="1:11" s="26" customFormat="1" ht="29">
      <c r="A11" s="19" t="s">
        <v>47</v>
      </c>
      <c r="B11" s="19" t="s">
        <v>524</v>
      </c>
      <c r="C11" s="19" t="s">
        <v>45</v>
      </c>
      <c r="D11" s="28">
        <v>139.30722608160281</v>
      </c>
      <c r="E11" s="25">
        <v>10</v>
      </c>
      <c r="F11" s="25" t="s">
        <v>6</v>
      </c>
      <c r="G11" s="19" t="s">
        <v>48</v>
      </c>
      <c r="I11" s="27"/>
    </row>
    <row r="12" spans="1:11" s="26" customFormat="1" ht="29">
      <c r="A12" s="19" t="s">
        <v>51</v>
      </c>
      <c r="B12" s="19" t="s">
        <v>525</v>
      </c>
      <c r="C12" s="19" t="s">
        <v>49</v>
      </c>
      <c r="D12" s="28">
        <v>135.55826629232868</v>
      </c>
      <c r="E12" s="25">
        <v>11</v>
      </c>
      <c r="F12" s="25" t="s">
        <v>5</v>
      </c>
      <c r="G12" s="19" t="s">
        <v>339</v>
      </c>
      <c r="I12" s="27"/>
    </row>
    <row r="13" spans="1:11" s="26" customFormat="1">
      <c r="A13" s="19" t="s">
        <v>63</v>
      </c>
      <c r="B13" s="19" t="s">
        <v>527</v>
      </c>
      <c r="C13" s="19" t="s">
        <v>526</v>
      </c>
      <c r="D13" s="28">
        <v>134.11708765696548</v>
      </c>
      <c r="E13" s="25">
        <v>12</v>
      </c>
      <c r="F13" s="25" t="s">
        <v>5</v>
      </c>
      <c r="G13" s="19" t="s">
        <v>64</v>
      </c>
      <c r="I13" s="27"/>
    </row>
    <row r="14" spans="1:11" s="26" customFormat="1">
      <c r="A14" s="19" t="s">
        <v>67</v>
      </c>
      <c r="B14" s="19" t="s">
        <v>528</v>
      </c>
      <c r="C14" s="19" t="s">
        <v>65</v>
      </c>
      <c r="D14" s="28">
        <v>130.98838007772918</v>
      </c>
      <c r="E14" s="25">
        <v>13</v>
      </c>
      <c r="F14" s="25" t="s">
        <v>5</v>
      </c>
      <c r="G14" s="19" t="s">
        <v>31</v>
      </c>
      <c r="I14" s="27"/>
    </row>
    <row r="15" spans="1:11" s="26" customFormat="1">
      <c r="A15" s="19" t="s">
        <v>70</v>
      </c>
      <c r="B15" s="19" t="s">
        <v>529</v>
      </c>
      <c r="C15" s="19" t="s">
        <v>68</v>
      </c>
      <c r="D15" s="28">
        <v>122.91120141605634</v>
      </c>
      <c r="E15" s="25">
        <v>14</v>
      </c>
      <c r="F15" s="25" t="s">
        <v>5</v>
      </c>
      <c r="G15" s="19" t="s">
        <v>71</v>
      </c>
      <c r="I15" s="27"/>
    </row>
    <row r="16" spans="1:11" s="26" customFormat="1">
      <c r="A16" s="19" t="s">
        <v>83</v>
      </c>
      <c r="B16" s="19" t="s">
        <v>530</v>
      </c>
      <c r="C16" s="19" t="s">
        <v>81</v>
      </c>
      <c r="D16" s="28">
        <v>113.81303502943705</v>
      </c>
      <c r="E16" s="25">
        <v>15</v>
      </c>
      <c r="F16" s="25" t="s">
        <v>7</v>
      </c>
      <c r="G16" s="19" t="s">
        <v>44</v>
      </c>
      <c r="I16" s="27"/>
    </row>
    <row r="17" spans="1:9" s="26" customFormat="1">
      <c r="A17" s="19" t="s">
        <v>77</v>
      </c>
      <c r="B17" s="19" t="s">
        <v>531</v>
      </c>
      <c r="C17" s="19" t="s">
        <v>361</v>
      </c>
      <c r="D17" s="28">
        <v>110.63003903133537</v>
      </c>
      <c r="E17" s="25">
        <v>16</v>
      </c>
      <c r="F17" s="25" t="s">
        <v>5</v>
      </c>
      <c r="G17" s="19" t="s">
        <v>48</v>
      </c>
      <c r="I17" s="27"/>
    </row>
    <row r="18" spans="1:9" s="26" customFormat="1">
      <c r="A18" s="19" t="s">
        <v>74</v>
      </c>
      <c r="B18" s="19" t="s">
        <v>532</v>
      </c>
      <c r="C18" s="19" t="s">
        <v>72</v>
      </c>
      <c r="D18" s="28">
        <v>109.17892923566308</v>
      </c>
      <c r="E18" s="25">
        <v>17</v>
      </c>
      <c r="F18" s="25" t="s">
        <v>7</v>
      </c>
      <c r="G18" s="19" t="s">
        <v>20</v>
      </c>
      <c r="I18" s="27"/>
    </row>
    <row r="19" spans="1:9" s="26" customFormat="1">
      <c r="A19" s="19" t="s">
        <v>126</v>
      </c>
      <c r="B19" s="19" t="s">
        <v>533</v>
      </c>
      <c r="C19" s="19" t="s">
        <v>124</v>
      </c>
      <c r="D19" s="28">
        <v>80.969964788180121</v>
      </c>
      <c r="E19" s="25">
        <v>18</v>
      </c>
      <c r="F19" s="25" t="s">
        <v>5</v>
      </c>
      <c r="G19" s="19" t="s">
        <v>127</v>
      </c>
      <c r="I19" s="27"/>
    </row>
    <row r="20" spans="1:9" s="26" customFormat="1">
      <c r="A20" s="19" t="s">
        <v>107</v>
      </c>
      <c r="B20" s="19" t="s">
        <v>534</v>
      </c>
      <c r="C20" s="19" t="s">
        <v>105</v>
      </c>
      <c r="D20" s="28">
        <v>80.866718148595453</v>
      </c>
      <c r="E20" s="25">
        <v>19</v>
      </c>
      <c r="F20" s="25" t="s">
        <v>7</v>
      </c>
      <c r="G20" s="19" t="s">
        <v>44</v>
      </c>
      <c r="I20" s="27"/>
    </row>
    <row r="21" spans="1:9" s="26" customFormat="1">
      <c r="A21" s="19" t="s">
        <v>86</v>
      </c>
      <c r="B21" s="19" t="s">
        <v>535</v>
      </c>
      <c r="C21" s="19" t="s">
        <v>84</v>
      </c>
      <c r="D21" s="28">
        <v>76.611097746129829</v>
      </c>
      <c r="E21" s="25">
        <v>20</v>
      </c>
      <c r="F21" s="25" t="s">
        <v>6</v>
      </c>
      <c r="G21" s="19" t="s">
        <v>44</v>
      </c>
      <c r="I21" s="27"/>
    </row>
    <row r="22" spans="1:9" s="26" customFormat="1" ht="34.75" customHeight="1">
      <c r="A22" s="19" t="s">
        <v>114</v>
      </c>
      <c r="B22" s="19" t="s">
        <v>536</v>
      </c>
      <c r="C22" s="19" t="s">
        <v>112</v>
      </c>
      <c r="D22" s="28">
        <v>75.292000218052152</v>
      </c>
      <c r="E22" s="25">
        <v>21</v>
      </c>
      <c r="F22" s="25" t="s">
        <v>5</v>
      </c>
      <c r="G22" s="19" t="s">
        <v>64</v>
      </c>
      <c r="I22" s="27"/>
    </row>
    <row r="23" spans="1:9" s="26" customFormat="1" ht="29">
      <c r="A23" s="19" t="s">
        <v>160</v>
      </c>
      <c r="B23" s="19" t="s">
        <v>537</v>
      </c>
      <c r="C23" s="19" t="s">
        <v>158</v>
      </c>
      <c r="D23" s="28">
        <v>74.218628875235694</v>
      </c>
      <c r="E23" s="25">
        <v>22</v>
      </c>
      <c r="F23" s="25" t="s">
        <v>7</v>
      </c>
      <c r="G23" s="19" t="s">
        <v>339</v>
      </c>
      <c r="I23" s="27"/>
    </row>
    <row r="24" spans="1:9" s="26" customFormat="1">
      <c r="A24" s="19" t="s">
        <v>120</v>
      </c>
      <c r="B24" s="45" t="s">
        <v>369</v>
      </c>
      <c r="C24" s="19" t="s">
        <v>368</v>
      </c>
      <c r="D24" s="28">
        <v>73.183575670122494</v>
      </c>
      <c r="E24" s="25">
        <v>23</v>
      </c>
      <c r="F24" s="25" t="s">
        <v>7</v>
      </c>
      <c r="G24" s="19" t="s">
        <v>44</v>
      </c>
      <c r="I24" s="27"/>
    </row>
    <row r="25" spans="1:9" s="26" customFormat="1">
      <c r="A25" s="19" t="s">
        <v>92</v>
      </c>
      <c r="B25" s="19" t="s">
        <v>538</v>
      </c>
      <c r="C25" s="19" t="s">
        <v>90</v>
      </c>
      <c r="D25" s="28">
        <v>72.609318835578833</v>
      </c>
      <c r="E25" s="25">
        <v>24</v>
      </c>
      <c r="F25" s="25" t="s">
        <v>7</v>
      </c>
      <c r="G25" s="19" t="s">
        <v>44</v>
      </c>
      <c r="I25" s="27"/>
    </row>
    <row r="26" spans="1:9" s="26" customFormat="1">
      <c r="A26" s="19" t="s">
        <v>133</v>
      </c>
      <c r="B26" s="19" t="s">
        <v>539</v>
      </c>
      <c r="C26" s="19" t="s">
        <v>131</v>
      </c>
      <c r="D26" s="28">
        <v>71.960405012634197</v>
      </c>
      <c r="E26" s="25">
        <v>25</v>
      </c>
      <c r="F26" s="25" t="s">
        <v>5</v>
      </c>
      <c r="G26" s="19" t="s">
        <v>31</v>
      </c>
      <c r="I26" s="27"/>
    </row>
    <row r="27" spans="1:9" s="26" customFormat="1" ht="21" customHeight="1">
      <c r="A27" s="19" t="s">
        <v>101</v>
      </c>
      <c r="B27" s="19" t="s">
        <v>540</v>
      </c>
      <c r="C27" s="19" t="s">
        <v>99</v>
      </c>
      <c r="D27" s="28">
        <v>69.799904993394307</v>
      </c>
      <c r="E27" s="25">
        <v>26</v>
      </c>
      <c r="F27" s="25" t="s">
        <v>7</v>
      </c>
      <c r="G27" s="19" t="s">
        <v>20</v>
      </c>
      <c r="I27" s="27"/>
    </row>
    <row r="28" spans="1:9" s="26" customFormat="1" ht="78.650000000000006" customHeight="1">
      <c r="A28" s="19" t="s">
        <v>98</v>
      </c>
      <c r="B28" s="19" t="s">
        <v>541</v>
      </c>
      <c r="C28" s="19" t="s">
        <v>96</v>
      </c>
      <c r="D28" s="28">
        <v>69.448669353953292</v>
      </c>
      <c r="E28" s="25">
        <v>27</v>
      </c>
      <c r="F28" s="25" t="s">
        <v>7</v>
      </c>
      <c r="G28" s="19" t="s">
        <v>339</v>
      </c>
      <c r="I28" s="27"/>
    </row>
    <row r="29" spans="1:9" s="26" customFormat="1" ht="29">
      <c r="A29" s="19" t="s">
        <v>89</v>
      </c>
      <c r="B29" s="19" t="s">
        <v>542</v>
      </c>
      <c r="C29" s="19" t="s">
        <v>87</v>
      </c>
      <c r="D29" s="28">
        <v>67.191470599306726</v>
      </c>
      <c r="E29" s="25">
        <v>28</v>
      </c>
      <c r="F29" s="25" t="s">
        <v>5</v>
      </c>
      <c r="G29" s="19" t="s">
        <v>339</v>
      </c>
      <c r="I29" s="27"/>
    </row>
    <row r="30" spans="1:9" s="26" customFormat="1">
      <c r="A30" s="19" t="s">
        <v>157</v>
      </c>
      <c r="B30" s="19" t="s">
        <v>543</v>
      </c>
      <c r="C30" s="19" t="s">
        <v>155</v>
      </c>
      <c r="D30" s="28">
        <v>66.18139844541642</v>
      </c>
      <c r="E30" s="25">
        <v>29</v>
      </c>
      <c r="F30" s="25" t="s">
        <v>5</v>
      </c>
      <c r="G30" s="19" t="s">
        <v>127</v>
      </c>
      <c r="I30" s="27"/>
    </row>
    <row r="31" spans="1:9" s="26" customFormat="1">
      <c r="A31" s="19" t="s">
        <v>57</v>
      </c>
      <c r="B31" s="19" t="s">
        <v>544</v>
      </c>
      <c r="C31" s="19" t="s">
        <v>55</v>
      </c>
      <c r="D31" s="28">
        <v>62.438848066000006</v>
      </c>
      <c r="E31" s="25">
        <v>30</v>
      </c>
      <c r="F31" s="25" t="s">
        <v>7</v>
      </c>
      <c r="G31" s="19" t="s">
        <v>20</v>
      </c>
      <c r="I31" s="27"/>
    </row>
    <row r="32" spans="1:9" s="26" customFormat="1">
      <c r="A32" s="19" t="s">
        <v>142</v>
      </c>
      <c r="B32" s="19" t="s">
        <v>545</v>
      </c>
      <c r="C32" s="19" t="s">
        <v>140</v>
      </c>
      <c r="D32" s="28">
        <v>62.038770942798436</v>
      </c>
      <c r="E32" s="25">
        <v>31</v>
      </c>
      <c r="F32" s="25" t="s">
        <v>6</v>
      </c>
      <c r="G32" s="19" t="s">
        <v>31</v>
      </c>
      <c r="I32" s="27"/>
    </row>
    <row r="33" spans="1:9" s="26" customFormat="1">
      <c r="A33" s="19" t="s">
        <v>95</v>
      </c>
      <c r="B33" s="19" t="s">
        <v>546</v>
      </c>
      <c r="C33" s="19" t="s">
        <v>93</v>
      </c>
      <c r="D33" s="28">
        <v>60.583975013788596</v>
      </c>
      <c r="E33" s="25">
        <v>32</v>
      </c>
      <c r="F33" s="25" t="s">
        <v>7</v>
      </c>
      <c r="G33" s="19" t="s">
        <v>44</v>
      </c>
      <c r="I33" s="27"/>
    </row>
    <row r="34" spans="1:9" s="26" customFormat="1" ht="29">
      <c r="A34" s="19" t="s">
        <v>148</v>
      </c>
      <c r="B34" s="19" t="s">
        <v>547</v>
      </c>
      <c r="C34" s="19" t="s">
        <v>146</v>
      </c>
      <c r="D34" s="28">
        <v>60.430653324340845</v>
      </c>
      <c r="E34" s="25">
        <v>33</v>
      </c>
      <c r="F34" s="25" t="s">
        <v>5</v>
      </c>
      <c r="G34" s="19" t="s">
        <v>339</v>
      </c>
      <c r="I34" s="27"/>
    </row>
    <row r="35" spans="1:9" s="26" customFormat="1">
      <c r="A35" s="19" t="s">
        <v>172</v>
      </c>
      <c r="B35" s="19" t="s">
        <v>548</v>
      </c>
      <c r="C35" s="19" t="s">
        <v>170</v>
      </c>
      <c r="D35" s="28">
        <v>60.337598491146068</v>
      </c>
      <c r="E35" s="25">
        <v>34</v>
      </c>
      <c r="F35" s="25" t="s">
        <v>7</v>
      </c>
      <c r="G35" s="19" t="s">
        <v>48</v>
      </c>
      <c r="I35" s="27"/>
    </row>
    <row r="36" spans="1:9" s="26" customFormat="1" ht="29">
      <c r="A36" s="19" t="s">
        <v>163</v>
      </c>
      <c r="B36" s="19" t="s">
        <v>549</v>
      </c>
      <c r="C36" s="19" t="s">
        <v>161</v>
      </c>
      <c r="D36" s="28">
        <v>58.324060275734432</v>
      </c>
      <c r="E36" s="25">
        <v>35</v>
      </c>
      <c r="F36" s="25" t="s">
        <v>5</v>
      </c>
      <c r="G36" s="19" t="s">
        <v>339</v>
      </c>
      <c r="I36" s="27"/>
    </row>
    <row r="37" spans="1:9" s="26" customFormat="1">
      <c r="A37" s="19" t="s">
        <v>179</v>
      </c>
      <c r="B37" s="19" t="s">
        <v>550</v>
      </c>
      <c r="C37" s="19" t="s">
        <v>177</v>
      </c>
      <c r="D37" s="28">
        <v>57.379889280812698</v>
      </c>
      <c r="E37" s="25">
        <v>36</v>
      </c>
      <c r="F37" s="25" t="s">
        <v>7</v>
      </c>
      <c r="G37" s="19" t="s">
        <v>44</v>
      </c>
      <c r="I37" s="27"/>
    </row>
    <row r="38" spans="1:9" s="26" customFormat="1">
      <c r="A38" s="19" t="s">
        <v>318</v>
      </c>
      <c r="B38" s="19" t="s">
        <v>551</v>
      </c>
      <c r="C38" s="19" t="s">
        <v>316</v>
      </c>
      <c r="D38" s="28">
        <v>57.361491694778294</v>
      </c>
      <c r="E38" s="25">
        <v>37</v>
      </c>
      <c r="F38" s="25" t="s">
        <v>5</v>
      </c>
      <c r="G38" s="19" t="s">
        <v>71</v>
      </c>
      <c r="I38" s="27"/>
    </row>
    <row r="39" spans="1:9" s="26" customFormat="1">
      <c r="A39" s="19" t="s">
        <v>184</v>
      </c>
      <c r="B39" s="19" t="s">
        <v>552</v>
      </c>
      <c r="C39" s="19" t="s">
        <v>182</v>
      </c>
      <c r="D39" s="28">
        <v>54.567981554966515</v>
      </c>
      <c r="E39" s="25">
        <v>38</v>
      </c>
      <c r="F39" s="25" t="s">
        <v>7</v>
      </c>
      <c r="G39" s="19" t="s">
        <v>44</v>
      </c>
      <c r="I39" s="27"/>
    </row>
    <row r="40" spans="1:9" s="26" customFormat="1">
      <c r="A40" s="19" t="s">
        <v>130</v>
      </c>
      <c r="B40" s="19" t="s">
        <v>553</v>
      </c>
      <c r="C40" s="19" t="s">
        <v>128</v>
      </c>
      <c r="D40" s="28">
        <v>54.48247215987071</v>
      </c>
      <c r="E40" s="25">
        <v>39</v>
      </c>
      <c r="F40" s="25" t="s">
        <v>7</v>
      </c>
      <c r="G40" s="19" t="s">
        <v>111</v>
      </c>
      <c r="I40" s="27"/>
    </row>
    <row r="41" spans="1:9" s="26" customFormat="1">
      <c r="A41" s="19" t="s">
        <v>199</v>
      </c>
      <c r="B41" s="19" t="s">
        <v>554</v>
      </c>
      <c r="C41" s="19" t="s">
        <v>197</v>
      </c>
      <c r="D41" s="28">
        <v>53.035150179588122</v>
      </c>
      <c r="E41" s="25">
        <v>40</v>
      </c>
      <c r="F41" s="25" t="s">
        <v>7</v>
      </c>
      <c r="G41" s="19" t="s">
        <v>176</v>
      </c>
      <c r="I41" s="27"/>
    </row>
    <row r="42" spans="1:9" s="26" customFormat="1">
      <c r="A42" s="19" t="s">
        <v>388</v>
      </c>
      <c r="B42" s="19" t="s">
        <v>555</v>
      </c>
      <c r="C42" s="19" t="s">
        <v>121</v>
      </c>
      <c r="D42" s="28">
        <v>51.644276797968267</v>
      </c>
      <c r="E42" s="25">
        <v>41</v>
      </c>
      <c r="F42" s="25" t="s">
        <v>7</v>
      </c>
      <c r="G42" s="19" t="s">
        <v>20</v>
      </c>
      <c r="I42" s="27"/>
    </row>
    <row r="43" spans="1:9" s="26" customFormat="1">
      <c r="A43" s="19" t="s">
        <v>139</v>
      </c>
      <c r="B43" s="19" t="s">
        <v>556</v>
      </c>
      <c r="C43" s="19" t="s">
        <v>137</v>
      </c>
      <c r="D43" s="28">
        <v>50.871553586272874</v>
      </c>
      <c r="E43" s="25">
        <v>42</v>
      </c>
      <c r="F43" s="25" t="s">
        <v>7</v>
      </c>
      <c r="G43" s="19" t="s">
        <v>111</v>
      </c>
      <c r="I43" s="27"/>
    </row>
    <row r="44" spans="1:9" s="26" customFormat="1">
      <c r="A44" s="19" t="s">
        <v>110</v>
      </c>
      <c r="B44" s="19" t="s">
        <v>557</v>
      </c>
      <c r="C44" s="19" t="s">
        <v>407</v>
      </c>
      <c r="D44" s="28">
        <v>50.558698934109771</v>
      </c>
      <c r="E44" s="25">
        <v>43</v>
      </c>
      <c r="F44" s="25" t="s">
        <v>7</v>
      </c>
      <c r="G44" s="19" t="s">
        <v>111</v>
      </c>
      <c r="I44" s="27"/>
    </row>
    <row r="45" spans="1:9" s="26" customFormat="1">
      <c r="A45" s="19" t="s">
        <v>117</v>
      </c>
      <c r="B45" s="19" t="s">
        <v>558</v>
      </c>
      <c r="C45" s="19" t="s">
        <v>115</v>
      </c>
      <c r="D45" s="28">
        <v>50.230307246000002</v>
      </c>
      <c r="E45" s="25">
        <v>44</v>
      </c>
      <c r="F45" s="25" t="s">
        <v>7</v>
      </c>
      <c r="G45" s="19" t="s">
        <v>44</v>
      </c>
      <c r="I45" s="27"/>
    </row>
    <row r="46" spans="1:9" s="26" customFormat="1">
      <c r="A46" s="19" t="s">
        <v>136</v>
      </c>
      <c r="B46" s="19" t="s">
        <v>559</v>
      </c>
      <c r="C46" s="19" t="s">
        <v>134</v>
      </c>
      <c r="D46" s="28">
        <v>50.160693241526417</v>
      </c>
      <c r="E46" s="25">
        <v>45</v>
      </c>
      <c r="F46" s="25" t="s">
        <v>6</v>
      </c>
      <c r="G46" s="19" t="s">
        <v>31</v>
      </c>
      <c r="I46" s="27"/>
    </row>
    <row r="47" spans="1:9" s="26" customFormat="1">
      <c r="A47" s="19" t="s">
        <v>202</v>
      </c>
      <c r="B47" s="19" t="s">
        <v>560</v>
      </c>
      <c r="C47" s="19" t="s">
        <v>200</v>
      </c>
      <c r="D47" s="28">
        <v>50.065883329271578</v>
      </c>
      <c r="E47" s="25">
        <v>46</v>
      </c>
      <c r="F47" s="25" t="s">
        <v>6</v>
      </c>
      <c r="G47" s="19" t="s">
        <v>48</v>
      </c>
      <c r="I47" s="27"/>
    </row>
    <row r="48" spans="1:9" s="26" customFormat="1">
      <c r="A48" s="19" t="s">
        <v>169</v>
      </c>
      <c r="B48" s="19" t="s">
        <v>561</v>
      </c>
      <c r="C48" s="19" t="s">
        <v>167</v>
      </c>
      <c r="D48" s="28">
        <v>49.737975312514706</v>
      </c>
      <c r="E48" s="25">
        <v>47</v>
      </c>
      <c r="F48" s="25" t="s">
        <v>6</v>
      </c>
      <c r="G48" s="19" t="s">
        <v>64</v>
      </c>
      <c r="I48" s="27"/>
    </row>
    <row r="49" spans="1:9" s="26" customFormat="1">
      <c r="A49" s="19" t="s">
        <v>166</v>
      </c>
      <c r="B49" s="19" t="s">
        <v>562</v>
      </c>
      <c r="C49" s="17" t="s">
        <v>385</v>
      </c>
      <c r="D49" s="28">
        <v>49.538892128317279</v>
      </c>
      <c r="E49" s="25">
        <v>48</v>
      </c>
      <c r="F49" s="25" t="s">
        <v>6</v>
      </c>
      <c r="G49" s="19" t="s">
        <v>31</v>
      </c>
      <c r="I49" s="27"/>
    </row>
    <row r="50" spans="1:9" s="26" customFormat="1" ht="28.5" customHeight="1">
      <c r="A50" s="19" t="s">
        <v>181</v>
      </c>
      <c r="B50" s="19" t="s">
        <v>564</v>
      </c>
      <c r="C50" s="17" t="s">
        <v>563</v>
      </c>
      <c r="D50" s="28">
        <v>45.985797314110549</v>
      </c>
      <c r="E50" s="25">
        <v>49</v>
      </c>
      <c r="F50" s="25" t="s">
        <v>5</v>
      </c>
      <c r="G50" s="19" t="s">
        <v>64</v>
      </c>
      <c r="I50" s="27"/>
    </row>
    <row r="51" spans="1:9" s="26" customFormat="1" ht="29">
      <c r="A51" s="19" t="s">
        <v>187</v>
      </c>
      <c r="B51" s="19" t="s">
        <v>565</v>
      </c>
      <c r="C51" s="19" t="s">
        <v>397</v>
      </c>
      <c r="D51" s="28">
        <v>44.042137271201597</v>
      </c>
      <c r="E51" s="25">
        <v>50</v>
      </c>
      <c r="F51" s="25" t="s">
        <v>7</v>
      </c>
      <c r="G51" s="19" t="s">
        <v>339</v>
      </c>
      <c r="I51" s="27"/>
    </row>
    <row r="52" spans="1:9" s="26" customFormat="1">
      <c r="A52" s="19" t="s">
        <v>175</v>
      </c>
      <c r="B52" s="19" t="s">
        <v>566</v>
      </c>
      <c r="C52" s="19" t="s">
        <v>173</v>
      </c>
      <c r="D52" s="28">
        <v>43.624759706527456</v>
      </c>
      <c r="E52" s="25">
        <v>51</v>
      </c>
      <c r="F52" s="25" t="s">
        <v>5</v>
      </c>
      <c r="G52" s="19" t="s">
        <v>176</v>
      </c>
      <c r="I52" s="27"/>
    </row>
    <row r="53" spans="1:9" s="26" customFormat="1">
      <c r="A53" s="19" t="s">
        <v>243</v>
      </c>
      <c r="B53" s="19" t="s">
        <v>567</v>
      </c>
      <c r="C53" s="19" t="s">
        <v>241</v>
      </c>
      <c r="D53" s="28">
        <v>42.987552415889589</v>
      </c>
      <c r="E53" s="25">
        <v>52</v>
      </c>
      <c r="F53" s="25" t="s">
        <v>7</v>
      </c>
      <c r="G53" s="19" t="s">
        <v>44</v>
      </c>
      <c r="I53" s="27"/>
    </row>
    <row r="54" spans="1:9" s="26" customFormat="1">
      <c r="A54" s="19" t="s">
        <v>214</v>
      </c>
      <c r="B54" s="19" t="s">
        <v>568</v>
      </c>
      <c r="C54" s="19" t="s">
        <v>212</v>
      </c>
      <c r="D54" s="28">
        <v>42.685339648979713</v>
      </c>
      <c r="E54" s="25">
        <v>53</v>
      </c>
      <c r="F54" s="25" t="s">
        <v>7</v>
      </c>
      <c r="G54" s="19" t="s">
        <v>44</v>
      </c>
      <c r="I54" s="27"/>
    </row>
    <row r="55" spans="1:9" s="26" customFormat="1" ht="29">
      <c r="A55" s="19" t="s">
        <v>265</v>
      </c>
      <c r="B55" s="19" t="s">
        <v>569</v>
      </c>
      <c r="C55" s="19" t="s">
        <v>263</v>
      </c>
      <c r="D55" s="28">
        <v>41.618869755477832</v>
      </c>
      <c r="E55" s="25">
        <v>54</v>
      </c>
      <c r="F55" s="25" t="s">
        <v>410</v>
      </c>
      <c r="G55" s="19" t="s">
        <v>339</v>
      </c>
      <c r="I55" s="27"/>
    </row>
    <row r="56" spans="1:9" s="26" customFormat="1">
      <c r="A56" s="19" t="s">
        <v>258</v>
      </c>
      <c r="B56" s="19" t="s">
        <v>570</v>
      </c>
      <c r="C56" s="19" t="s">
        <v>256</v>
      </c>
      <c r="D56" s="28">
        <v>41.496613072867902</v>
      </c>
      <c r="E56" s="25">
        <v>55</v>
      </c>
      <c r="F56" s="25" t="s">
        <v>7</v>
      </c>
      <c r="G56" s="19" t="s">
        <v>44</v>
      </c>
      <c r="I56" s="27"/>
    </row>
    <row r="57" spans="1:9" s="26" customFormat="1">
      <c r="A57" s="19" t="s">
        <v>217</v>
      </c>
      <c r="B57" s="19" t="s">
        <v>571</v>
      </c>
      <c r="C57" s="19" t="s">
        <v>215</v>
      </c>
      <c r="D57" s="28">
        <v>41.366456765531623</v>
      </c>
      <c r="E57" s="25">
        <v>56</v>
      </c>
      <c r="F57" s="25" t="s">
        <v>5</v>
      </c>
      <c r="G57" s="19" t="s">
        <v>111</v>
      </c>
      <c r="I57" s="27"/>
    </row>
    <row r="58" spans="1:9" s="26" customFormat="1" ht="29">
      <c r="A58" s="19" t="s">
        <v>145</v>
      </c>
      <c r="B58" s="19" t="s">
        <v>572</v>
      </c>
      <c r="C58" s="19" t="s">
        <v>143</v>
      </c>
      <c r="D58" s="28">
        <v>40.534504842040455</v>
      </c>
      <c r="E58" s="25">
        <v>57</v>
      </c>
      <c r="F58" s="25" t="s">
        <v>7</v>
      </c>
      <c r="G58" s="19" t="s">
        <v>339</v>
      </c>
      <c r="I58" s="27"/>
    </row>
    <row r="59" spans="1:9" s="26" customFormat="1">
      <c r="A59" s="19" t="s">
        <v>252</v>
      </c>
      <c r="B59" s="19" t="s">
        <v>573</v>
      </c>
      <c r="C59" s="19" t="s">
        <v>250</v>
      </c>
      <c r="D59" s="28">
        <v>39.648266935395334</v>
      </c>
      <c r="E59" s="25">
        <v>58</v>
      </c>
      <c r="F59" s="25" t="s">
        <v>6</v>
      </c>
      <c r="G59" s="19" t="s">
        <v>31</v>
      </c>
      <c r="I59" s="27"/>
    </row>
    <row r="60" spans="1:9" s="26" customFormat="1">
      <c r="A60" s="19" t="s">
        <v>211</v>
      </c>
      <c r="B60" s="19" t="s">
        <v>574</v>
      </c>
      <c r="C60" s="17" t="s">
        <v>421</v>
      </c>
      <c r="D60" s="28">
        <v>39.270036607745034</v>
      </c>
      <c r="E60" s="25">
        <v>59</v>
      </c>
      <c r="F60" s="25" t="s">
        <v>5</v>
      </c>
      <c r="G60" s="19" t="s">
        <v>31</v>
      </c>
      <c r="I60" s="27"/>
    </row>
    <row r="61" spans="1:9" s="26" customFormat="1" ht="29">
      <c r="A61" s="19" t="s">
        <v>193</v>
      </c>
      <c r="B61" s="19" t="s">
        <v>575</v>
      </c>
      <c r="C61" s="19" t="s">
        <v>191</v>
      </c>
      <c r="D61" s="28">
        <v>38.936294555891905</v>
      </c>
      <c r="E61" s="25">
        <v>60</v>
      </c>
      <c r="F61" s="25" t="s">
        <v>6</v>
      </c>
      <c r="G61" s="19" t="s">
        <v>339</v>
      </c>
      <c r="I61" s="27"/>
    </row>
    <row r="62" spans="1:9" s="26" customFormat="1">
      <c r="A62" s="19" t="s">
        <v>80</v>
      </c>
      <c r="B62" s="19" t="s">
        <v>576</v>
      </c>
      <c r="C62" s="19" t="s">
        <v>78</v>
      </c>
      <c r="D62" s="28">
        <v>38.889709041468393</v>
      </c>
      <c r="E62" s="25">
        <v>61</v>
      </c>
      <c r="F62" s="25" t="s">
        <v>7</v>
      </c>
      <c r="G62" s="19" t="s">
        <v>20</v>
      </c>
      <c r="I62" s="27"/>
    </row>
    <row r="63" spans="1:9" s="26" customFormat="1">
      <c r="A63" s="19" t="s">
        <v>233</v>
      </c>
      <c r="B63" s="19" t="s">
        <v>577</v>
      </c>
      <c r="C63" s="17" t="s">
        <v>417</v>
      </c>
      <c r="D63" s="28">
        <v>38.166314469684337</v>
      </c>
      <c r="E63" s="25">
        <v>62</v>
      </c>
      <c r="F63" s="25" t="s">
        <v>6</v>
      </c>
      <c r="G63" s="19" t="s">
        <v>234</v>
      </c>
      <c r="I63" s="27"/>
    </row>
    <row r="64" spans="1:9" s="26" customFormat="1">
      <c r="A64" s="19" t="s">
        <v>227</v>
      </c>
      <c r="B64" s="19" t="s">
        <v>578</v>
      </c>
      <c r="C64" s="19" t="s">
        <v>225</v>
      </c>
      <c r="D64" s="28">
        <v>37.804446256881597</v>
      </c>
      <c r="E64" s="25">
        <v>63</v>
      </c>
      <c r="F64" s="25" t="s">
        <v>5</v>
      </c>
      <c r="G64" s="19" t="s">
        <v>44</v>
      </c>
      <c r="I64" s="27"/>
    </row>
    <row r="65" spans="1:9" s="26" customFormat="1">
      <c r="A65" s="19" t="s">
        <v>224</v>
      </c>
      <c r="B65" s="19" t="s">
        <v>579</v>
      </c>
      <c r="C65" s="19" t="s">
        <v>222</v>
      </c>
      <c r="D65" s="28">
        <v>37.201298790721019</v>
      </c>
      <c r="E65" s="25">
        <v>64</v>
      </c>
      <c r="F65" s="25" t="s">
        <v>5</v>
      </c>
      <c r="G65" s="19" t="s">
        <v>176</v>
      </c>
      <c r="I65" s="27"/>
    </row>
    <row r="66" spans="1:9" s="26" customFormat="1">
      <c r="A66" s="19" t="s">
        <v>230</v>
      </c>
      <c r="B66" s="19" t="s">
        <v>580</v>
      </c>
      <c r="C66" s="17" t="s">
        <v>439</v>
      </c>
      <c r="D66" s="28">
        <v>36.651919692674731</v>
      </c>
      <c r="E66" s="25">
        <v>65</v>
      </c>
      <c r="F66" s="25" t="s">
        <v>6</v>
      </c>
      <c r="G66" s="19" t="s">
        <v>48</v>
      </c>
      <c r="I66" s="27"/>
    </row>
    <row r="67" spans="1:9" s="26" customFormat="1">
      <c r="A67" s="19" t="s">
        <v>151</v>
      </c>
      <c r="B67" s="19" t="s">
        <v>581</v>
      </c>
      <c r="C67" s="19" t="s">
        <v>149</v>
      </c>
      <c r="D67" s="28">
        <v>35.850218815188917</v>
      </c>
      <c r="E67" s="25">
        <v>66</v>
      </c>
      <c r="F67" s="25" t="s">
        <v>7</v>
      </c>
      <c r="G67" s="19" t="s">
        <v>111</v>
      </c>
      <c r="I67" s="27"/>
    </row>
    <row r="68" spans="1:9" s="26" customFormat="1">
      <c r="A68" s="19" t="s">
        <v>315</v>
      </c>
      <c r="B68" s="19" t="s">
        <v>582</v>
      </c>
      <c r="C68" s="19" t="s">
        <v>313</v>
      </c>
      <c r="D68" s="28">
        <v>35.185993851655503</v>
      </c>
      <c r="E68" s="25">
        <v>67</v>
      </c>
      <c r="F68" s="25" t="s">
        <v>7</v>
      </c>
      <c r="G68" s="19" t="s">
        <v>44</v>
      </c>
      <c r="I68" s="27"/>
    </row>
    <row r="69" spans="1:9" s="26" customFormat="1" ht="29">
      <c r="A69" s="19" t="s">
        <v>299</v>
      </c>
      <c r="B69" s="19" t="s">
        <v>583</v>
      </c>
      <c r="C69" s="19" t="s">
        <v>297</v>
      </c>
      <c r="D69" s="28">
        <v>35.048491647975908</v>
      </c>
      <c r="E69" s="25">
        <v>68</v>
      </c>
      <c r="F69" s="25" t="s">
        <v>7</v>
      </c>
      <c r="G69" s="19" t="s">
        <v>44</v>
      </c>
      <c r="I69" s="27"/>
    </row>
    <row r="70" spans="1:9" s="26" customFormat="1">
      <c r="A70" s="19" t="s">
        <v>472</v>
      </c>
      <c r="B70" s="46" t="s">
        <v>471</v>
      </c>
      <c r="C70" s="19" t="s">
        <v>470</v>
      </c>
      <c r="D70" s="28">
        <v>34.817171228257287</v>
      </c>
      <c r="E70" s="25">
        <v>69</v>
      </c>
      <c r="F70" s="18" t="s">
        <v>430</v>
      </c>
      <c r="G70" s="17" t="s">
        <v>473</v>
      </c>
      <c r="I70" s="27"/>
    </row>
    <row r="71" spans="1:9" s="26" customFormat="1">
      <c r="A71" s="19" t="s">
        <v>269</v>
      </c>
      <c r="B71" s="19" t="s">
        <v>584</v>
      </c>
      <c r="C71" s="19" t="s">
        <v>267</v>
      </c>
      <c r="D71" s="28">
        <v>34.693782435257752</v>
      </c>
      <c r="E71" s="25">
        <v>70</v>
      </c>
      <c r="F71" s="25" t="s">
        <v>7</v>
      </c>
      <c r="G71" s="19" t="s">
        <v>44</v>
      </c>
      <c r="I71" s="27"/>
    </row>
    <row r="72" spans="1:9" s="26" customFormat="1">
      <c r="A72" s="19" t="s">
        <v>220</v>
      </c>
      <c r="B72" s="45" t="s">
        <v>423</v>
      </c>
      <c r="C72" s="19" t="s">
        <v>218</v>
      </c>
      <c r="D72" s="28">
        <v>34.568295678719387</v>
      </c>
      <c r="E72" s="25">
        <v>71</v>
      </c>
      <c r="F72" s="25" t="s">
        <v>6</v>
      </c>
      <c r="G72" s="19" t="s">
        <v>221</v>
      </c>
      <c r="I72" s="27"/>
    </row>
    <row r="73" spans="1:9" s="26" customFormat="1">
      <c r="A73" s="19" t="s">
        <v>190</v>
      </c>
      <c r="B73" s="19" t="s">
        <v>585</v>
      </c>
      <c r="C73" s="17" t="s">
        <v>449</v>
      </c>
      <c r="D73" s="28">
        <v>34.351175337609988</v>
      </c>
      <c r="E73" s="25">
        <v>72</v>
      </c>
      <c r="F73" s="25" t="s">
        <v>7</v>
      </c>
      <c r="G73" s="19" t="s">
        <v>44</v>
      </c>
      <c r="I73" s="27"/>
    </row>
    <row r="74" spans="1:9" s="26" customFormat="1">
      <c r="A74" s="19" t="s">
        <v>588</v>
      </c>
      <c r="B74" s="46" t="s">
        <v>587</v>
      </c>
      <c r="C74" s="19" t="s">
        <v>586</v>
      </c>
      <c r="D74" s="28">
        <v>33.964033831579279</v>
      </c>
      <c r="E74" s="25">
        <v>73</v>
      </c>
      <c r="F74" s="18" t="s">
        <v>448</v>
      </c>
      <c r="G74" s="17" t="s">
        <v>473</v>
      </c>
      <c r="I74" s="27"/>
    </row>
    <row r="75" spans="1:9" s="26" customFormat="1">
      <c r="A75" s="19" t="s">
        <v>478</v>
      </c>
      <c r="B75" s="46" t="s">
        <v>589</v>
      </c>
      <c r="C75" s="19" t="s">
        <v>476</v>
      </c>
      <c r="D75" s="28">
        <v>33.654063083269286</v>
      </c>
      <c r="E75" s="25">
        <v>74</v>
      </c>
      <c r="F75" s="18" t="s">
        <v>430</v>
      </c>
      <c r="G75" s="17" t="s">
        <v>479</v>
      </c>
      <c r="I75" s="27"/>
    </row>
    <row r="76" spans="1:9" s="26" customFormat="1" ht="29">
      <c r="A76" s="19" t="s">
        <v>321</v>
      </c>
      <c r="B76" s="19" t="s">
        <v>590</v>
      </c>
      <c r="C76" s="19" t="s">
        <v>319</v>
      </c>
      <c r="D76" s="28">
        <v>32.896911586178774</v>
      </c>
      <c r="E76" s="25">
        <v>75</v>
      </c>
      <c r="F76" s="25" t="s">
        <v>5</v>
      </c>
      <c r="G76" s="19" t="s">
        <v>322</v>
      </c>
      <c r="I76" s="27"/>
    </row>
    <row r="77" spans="1:9" s="26" customFormat="1">
      <c r="A77" s="19" t="s">
        <v>405</v>
      </c>
      <c r="B77" s="19" t="s">
        <v>591</v>
      </c>
      <c r="C77" s="19" t="s">
        <v>304</v>
      </c>
      <c r="D77" s="28">
        <v>32.510714159280688</v>
      </c>
      <c r="E77" s="25">
        <v>76</v>
      </c>
      <c r="F77" s="25" t="s">
        <v>7</v>
      </c>
      <c r="G77" s="19" t="s">
        <v>44</v>
      </c>
      <c r="I77" s="27"/>
    </row>
    <row r="78" spans="1:9" s="26" customFormat="1">
      <c r="A78" s="19" t="s">
        <v>296</v>
      </c>
      <c r="B78" s="19" t="s">
        <v>592</v>
      </c>
      <c r="C78" s="19" t="s">
        <v>294</v>
      </c>
      <c r="D78" s="28">
        <v>31.780099098290215</v>
      </c>
      <c r="E78" s="25">
        <v>77</v>
      </c>
      <c r="F78" s="25" t="s">
        <v>6</v>
      </c>
      <c r="G78" s="19" t="s">
        <v>234</v>
      </c>
      <c r="I78" s="27"/>
    </row>
    <row r="79" spans="1:9" s="26" customFormat="1">
      <c r="A79" s="19" t="s">
        <v>325</v>
      </c>
      <c r="B79" s="19" t="s">
        <v>593</v>
      </c>
      <c r="C79" s="19" t="s">
        <v>323</v>
      </c>
      <c r="D79" s="28">
        <v>31.743903634110762</v>
      </c>
      <c r="E79" s="25">
        <v>78</v>
      </c>
      <c r="F79" s="25" t="s">
        <v>7</v>
      </c>
      <c r="G79" s="19" t="s">
        <v>44</v>
      </c>
      <c r="I79" s="27"/>
    </row>
    <row r="80" spans="1:9" s="26" customFormat="1">
      <c r="A80" s="19" t="s">
        <v>205</v>
      </c>
      <c r="B80" s="19" t="s">
        <v>594</v>
      </c>
      <c r="C80" s="19" t="s">
        <v>203</v>
      </c>
      <c r="D80" s="28">
        <v>31.268723434289569</v>
      </c>
      <c r="E80" s="25">
        <v>79</v>
      </c>
      <c r="F80" s="25" t="s">
        <v>7</v>
      </c>
      <c r="G80" s="19" t="s">
        <v>111</v>
      </c>
      <c r="I80" s="27"/>
    </row>
    <row r="81" spans="1:9" s="26" customFormat="1">
      <c r="A81" s="19" t="s">
        <v>284</v>
      </c>
      <c r="B81" s="19" t="s">
        <v>595</v>
      </c>
      <c r="C81" s="19" t="s">
        <v>282</v>
      </c>
      <c r="D81" s="28">
        <v>31.186848133088777</v>
      </c>
      <c r="E81" s="25">
        <v>80</v>
      </c>
      <c r="F81" s="25" t="s">
        <v>5</v>
      </c>
      <c r="G81" s="19" t="s">
        <v>48</v>
      </c>
      <c r="I81" s="27"/>
    </row>
    <row r="82" spans="1:9" s="26" customFormat="1">
      <c r="A82" s="19" t="s">
        <v>275</v>
      </c>
      <c r="B82" s="19" t="s">
        <v>596</v>
      </c>
      <c r="C82" s="19" t="s">
        <v>273</v>
      </c>
      <c r="D82" s="28">
        <v>31.133059746289909</v>
      </c>
      <c r="E82" s="25">
        <v>81</v>
      </c>
      <c r="F82" s="25" t="s">
        <v>5</v>
      </c>
      <c r="G82" s="19" t="s">
        <v>31</v>
      </c>
      <c r="I82" s="27"/>
    </row>
    <row r="83" spans="1:9" s="26" customFormat="1" ht="29">
      <c r="A83" s="19" t="s">
        <v>287</v>
      </c>
      <c r="B83" s="19" t="s">
        <v>597</v>
      </c>
      <c r="C83" s="19" t="s">
        <v>285</v>
      </c>
      <c r="D83" s="28">
        <v>30.643573515642039</v>
      </c>
      <c r="E83" s="25">
        <v>82</v>
      </c>
      <c r="F83" s="25" t="s">
        <v>7</v>
      </c>
      <c r="G83" s="19" t="s">
        <v>339</v>
      </c>
      <c r="I83" s="27"/>
    </row>
    <row r="84" spans="1:9" s="26" customFormat="1" ht="29">
      <c r="A84" s="19" t="s">
        <v>246</v>
      </c>
      <c r="B84" s="19" t="s">
        <v>598</v>
      </c>
      <c r="C84" s="19" t="s">
        <v>244</v>
      </c>
      <c r="D84" s="28">
        <v>30.392521747495607</v>
      </c>
      <c r="E84" s="25">
        <v>83</v>
      </c>
      <c r="F84" s="25" t="s">
        <v>6</v>
      </c>
      <c r="G84" s="19" t="s">
        <v>44</v>
      </c>
      <c r="I84" s="27"/>
    </row>
    <row r="85" spans="1:9" s="26" customFormat="1">
      <c r="A85" s="19" t="s">
        <v>237</v>
      </c>
      <c r="B85" s="19" t="s">
        <v>599</v>
      </c>
      <c r="C85" s="19" t="s">
        <v>235</v>
      </c>
      <c r="D85" s="28">
        <v>30.370155841711497</v>
      </c>
      <c r="E85" s="25">
        <v>84</v>
      </c>
      <c r="F85" s="25" t="s">
        <v>7</v>
      </c>
      <c r="G85" s="19" t="s">
        <v>44</v>
      </c>
      <c r="I85" s="27"/>
    </row>
    <row r="86" spans="1:9" s="26" customFormat="1">
      <c r="A86" s="19" t="s">
        <v>447</v>
      </c>
      <c r="B86" s="47" t="s">
        <v>446</v>
      </c>
      <c r="C86" s="19" t="s">
        <v>445</v>
      </c>
      <c r="D86" s="28">
        <v>30.291182150507296</v>
      </c>
      <c r="E86" s="25">
        <v>85</v>
      </c>
      <c r="F86" s="18" t="s">
        <v>448</v>
      </c>
      <c r="G86" s="19" t="s">
        <v>44</v>
      </c>
      <c r="I86" s="27"/>
    </row>
    <row r="87" spans="1:9" s="26" customFormat="1">
      <c r="A87" s="17" t="s">
        <v>488</v>
      </c>
      <c r="B87" s="46" t="s">
        <v>600</v>
      </c>
      <c r="C87" s="17" t="s">
        <v>486</v>
      </c>
      <c r="D87" s="28">
        <v>30.156611101526106</v>
      </c>
      <c r="E87" s="25">
        <v>86</v>
      </c>
      <c r="F87" s="18" t="s">
        <v>430</v>
      </c>
      <c r="G87" s="17" t="s">
        <v>489</v>
      </c>
      <c r="I87" s="27"/>
    </row>
    <row r="88" spans="1:9" s="26" customFormat="1">
      <c r="A88" s="19" t="s">
        <v>281</v>
      </c>
      <c r="B88" s="19" t="s">
        <v>601</v>
      </c>
      <c r="C88" s="19" t="s">
        <v>279</v>
      </c>
      <c r="D88" s="28">
        <v>30.129205467634925</v>
      </c>
      <c r="E88" s="25">
        <v>87</v>
      </c>
      <c r="F88" s="25" t="s">
        <v>6</v>
      </c>
      <c r="G88" s="19" t="s">
        <v>44</v>
      </c>
      <c r="I88" s="27"/>
    </row>
    <row r="89" spans="1:9" s="26" customFormat="1">
      <c r="A89" s="17" t="s">
        <v>429</v>
      </c>
      <c r="B89" s="46" t="s">
        <v>602</v>
      </c>
      <c r="C89" s="19" t="s">
        <v>427</v>
      </c>
      <c r="D89" s="28">
        <v>30.000746277080157</v>
      </c>
      <c r="E89" s="25">
        <v>88</v>
      </c>
      <c r="F89" s="18" t="s">
        <v>430</v>
      </c>
      <c r="G89" s="17" t="s">
        <v>431</v>
      </c>
      <c r="I89" s="27"/>
    </row>
    <row r="90" spans="1:9" s="26" customFormat="1">
      <c r="A90" s="17" t="s">
        <v>436</v>
      </c>
      <c r="B90" s="46" t="s">
        <v>603</v>
      </c>
      <c r="C90" s="17" t="s">
        <v>434</v>
      </c>
      <c r="D90" s="28">
        <v>29.344665134808729</v>
      </c>
      <c r="E90" s="25">
        <v>89</v>
      </c>
      <c r="F90" s="18" t="s">
        <v>410</v>
      </c>
      <c r="G90" s="17" t="s">
        <v>431</v>
      </c>
      <c r="I90" s="27"/>
    </row>
    <row r="91" spans="1:9" s="26" customFormat="1">
      <c r="A91" s="17" t="s">
        <v>606</v>
      </c>
      <c r="B91" s="47" t="s">
        <v>605</v>
      </c>
      <c r="C91" s="17" t="s">
        <v>604</v>
      </c>
      <c r="D91" s="28">
        <v>28.988655049641604</v>
      </c>
      <c r="E91" s="25">
        <v>90</v>
      </c>
      <c r="F91" s="18" t="s">
        <v>448</v>
      </c>
      <c r="G91" s="19" t="s">
        <v>44</v>
      </c>
      <c r="I91" s="27"/>
    </row>
    <row r="92" spans="1:9">
      <c r="A92" s="19" t="s">
        <v>240</v>
      </c>
      <c r="B92" s="19" t="s">
        <v>607</v>
      </c>
      <c r="C92" s="19" t="s">
        <v>238</v>
      </c>
      <c r="D92" s="28">
        <v>28.902561125149109</v>
      </c>
      <c r="E92" s="25">
        <v>91</v>
      </c>
      <c r="F92" s="25" t="s">
        <v>7</v>
      </c>
      <c r="G92" s="19" t="s">
        <v>44</v>
      </c>
    </row>
    <row r="93" spans="1:9">
      <c r="A93" s="17" t="s">
        <v>502</v>
      </c>
      <c r="B93" s="39" t="s">
        <v>608</v>
      </c>
      <c r="C93" s="17" t="s">
        <v>500</v>
      </c>
      <c r="D93" s="28">
        <v>28.840681650642285</v>
      </c>
      <c r="E93" s="25">
        <v>92</v>
      </c>
      <c r="F93" s="18" t="s">
        <v>448</v>
      </c>
      <c r="G93" s="17" t="s">
        <v>489</v>
      </c>
    </row>
    <row r="94" spans="1:9">
      <c r="A94" s="19" t="s">
        <v>255</v>
      </c>
      <c r="B94" s="19" t="s">
        <v>609</v>
      </c>
      <c r="C94" s="17" t="s">
        <v>453</v>
      </c>
      <c r="D94" s="28">
        <v>28.815452483870555</v>
      </c>
      <c r="E94" s="25">
        <v>93</v>
      </c>
      <c r="F94" s="25" t="s">
        <v>5</v>
      </c>
      <c r="G94" s="19" t="s">
        <v>48</v>
      </c>
    </row>
    <row r="95" spans="1:9">
      <c r="A95" s="19" t="s">
        <v>302</v>
      </c>
      <c r="B95" s="19" t="s">
        <v>610</v>
      </c>
      <c r="C95" s="19" t="s">
        <v>451</v>
      </c>
      <c r="D95" s="28">
        <v>28.730939330195095</v>
      </c>
      <c r="E95" s="25">
        <v>94</v>
      </c>
      <c r="F95" s="25" t="s">
        <v>5</v>
      </c>
      <c r="G95" s="19" t="s">
        <v>303</v>
      </c>
    </row>
    <row r="96" spans="1:9" ht="29">
      <c r="A96" s="19" t="s">
        <v>312</v>
      </c>
      <c r="B96" s="19" t="s">
        <v>611</v>
      </c>
      <c r="C96" s="19" t="s">
        <v>310</v>
      </c>
      <c r="D96" s="28">
        <v>28.64463735361646</v>
      </c>
      <c r="E96" s="25">
        <v>95</v>
      </c>
      <c r="F96" s="25" t="s">
        <v>7</v>
      </c>
      <c r="G96" s="19" t="s">
        <v>339</v>
      </c>
    </row>
    <row r="97" spans="1:7">
      <c r="A97" s="17" t="s">
        <v>614</v>
      </c>
      <c r="B97" s="39" t="s">
        <v>613</v>
      </c>
      <c r="C97" s="17" t="s">
        <v>612</v>
      </c>
      <c r="D97" s="28">
        <v>28.610560377684017</v>
      </c>
      <c r="E97" s="25">
        <v>96</v>
      </c>
      <c r="F97" s="18" t="s">
        <v>430</v>
      </c>
      <c r="G97" s="19" t="s">
        <v>44</v>
      </c>
    </row>
    <row r="98" spans="1:7">
      <c r="A98" s="19" t="s">
        <v>272</v>
      </c>
      <c r="B98" s="19" t="s">
        <v>615</v>
      </c>
      <c r="C98" s="17" t="s">
        <v>456</v>
      </c>
      <c r="D98" s="28">
        <v>28.593971614740326</v>
      </c>
      <c r="E98" s="25">
        <v>97</v>
      </c>
      <c r="F98" s="25" t="s">
        <v>7</v>
      </c>
      <c r="G98" s="19" t="s">
        <v>221</v>
      </c>
    </row>
    <row r="99" spans="1:7">
      <c r="A99" s="19" t="s">
        <v>331</v>
      </c>
      <c r="B99" s="45" t="s">
        <v>482</v>
      </c>
      <c r="C99" s="19" t="s">
        <v>329</v>
      </c>
      <c r="D99" s="28">
        <v>28.351356400081556</v>
      </c>
      <c r="E99" s="25">
        <v>98</v>
      </c>
      <c r="F99" s="25" t="s">
        <v>7</v>
      </c>
      <c r="G99" s="19" t="s">
        <v>44</v>
      </c>
    </row>
    <row r="100" spans="1:7">
      <c r="A100" s="19" t="s">
        <v>293</v>
      </c>
      <c r="B100" s="19" t="s">
        <v>616</v>
      </c>
      <c r="C100" s="19" t="s">
        <v>291</v>
      </c>
      <c r="D100" s="28">
        <v>27.884699998717345</v>
      </c>
      <c r="E100" s="25">
        <v>99</v>
      </c>
      <c r="F100" s="25" t="s">
        <v>7</v>
      </c>
      <c r="G100" s="19" t="s">
        <v>111</v>
      </c>
    </row>
    <row r="101" spans="1:7">
      <c r="A101" s="38" t="s">
        <v>261</v>
      </c>
      <c r="B101" s="38" t="s">
        <v>617</v>
      </c>
      <c r="C101" s="38" t="s">
        <v>259</v>
      </c>
      <c r="D101" s="36">
        <v>20.162817118376665</v>
      </c>
      <c r="E101" s="48">
        <v>100</v>
      </c>
      <c r="F101" s="48" t="s">
        <v>7</v>
      </c>
      <c r="G101" s="38" t="s">
        <v>221</v>
      </c>
    </row>
    <row r="102" spans="1:7">
      <c r="A102" s="19"/>
      <c r="B102" s="19"/>
      <c r="C102" s="49" t="s">
        <v>509</v>
      </c>
      <c r="D102" s="28"/>
      <c r="E102" s="25"/>
      <c r="F102" s="25"/>
      <c r="G102" s="19"/>
    </row>
    <row r="103" spans="1:7" ht="21.65" customHeight="1">
      <c r="B103" s="50"/>
      <c r="C103" s="17" t="s">
        <v>618</v>
      </c>
      <c r="D103" s="43"/>
    </row>
    <row r="104" spans="1:7">
      <c r="C104" s="17" t="s">
        <v>511</v>
      </c>
    </row>
    <row r="105" spans="1:7">
      <c r="C105" s="17" t="s">
        <v>512</v>
      </c>
    </row>
    <row r="106" spans="1:7">
      <c r="C106" s="40"/>
    </row>
    <row r="108" spans="1:7">
      <c r="C108" s="40"/>
    </row>
    <row r="109" spans="1:7">
      <c r="F109" s="20"/>
    </row>
    <row r="110" spans="1:7">
      <c r="F110" s="20"/>
    </row>
    <row r="111" spans="1:7">
      <c r="F111" s="20"/>
    </row>
    <row r="112" spans="1:7">
      <c r="F112" s="20"/>
    </row>
  </sheetData>
  <autoFilter ref="C1:G101" xr:uid="{ADB86A98-83BE-469F-9C3C-926B3D9A2318}">
    <sortState xmlns:xlrd2="http://schemas.microsoft.com/office/spreadsheetml/2017/richdata2" ref="C2:G101">
      <sortCondition descending="1" ref="D1:D101"/>
    </sortState>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46E87-DE52-4CE0-993A-565BA2156AE1}">
  <sheetPr>
    <pageSetUpPr fitToPage="1"/>
  </sheetPr>
  <dimension ref="A1:K121"/>
  <sheetViews>
    <sheetView zoomScale="60" zoomScaleNormal="60" workbookViewId="0">
      <pane xSplit="3" ySplit="1" topLeftCell="D41" activePane="bottomRight" state="frozen"/>
      <selection pane="topRight" activeCell="C1" sqref="C1"/>
      <selection pane="bottomLeft" activeCell="A3" sqref="A3"/>
      <selection pane="bottomRight" activeCell="D15" sqref="D15"/>
    </sheetView>
  </sheetViews>
  <sheetFormatPr defaultColWidth="8.7265625" defaultRowHeight="14.5"/>
  <cols>
    <col min="1" max="1" width="25.453125" style="31" customWidth="1"/>
    <col min="2" max="2" width="18.1796875" style="17" customWidth="1"/>
    <col min="3" max="3" width="36.81640625" style="31" customWidth="1"/>
    <col min="4" max="4" width="21.81640625" style="42" customWidth="1"/>
    <col min="5" max="5" width="18.453125" style="42" customWidth="1"/>
    <col min="6" max="6" width="10" style="42" customWidth="1"/>
    <col min="7" max="7" width="31.1796875" style="42" customWidth="1"/>
    <col min="8" max="8" width="8.7265625" style="20"/>
    <col min="9" max="9" width="13.7265625" style="20" customWidth="1"/>
    <col min="10" max="10" width="8.7265625" style="20"/>
    <col min="11" max="11" width="11.54296875" style="20" bestFit="1" customWidth="1"/>
    <col min="12" max="16384" width="8.7265625" style="20"/>
  </cols>
  <sheetData>
    <row r="1" spans="1:11" s="22" customFormat="1" ht="29">
      <c r="A1" s="21" t="s">
        <v>1065</v>
      </c>
      <c r="B1" s="21" t="s">
        <v>14</v>
      </c>
      <c r="C1" s="21" t="s">
        <v>332</v>
      </c>
      <c r="D1" s="21" t="s">
        <v>334</v>
      </c>
      <c r="E1" s="21" t="s">
        <v>333</v>
      </c>
      <c r="F1" s="21" t="s">
        <v>15</v>
      </c>
      <c r="G1" s="21" t="s">
        <v>16</v>
      </c>
      <c r="H1" s="118"/>
      <c r="I1" s="118" t="s">
        <v>1068</v>
      </c>
      <c r="J1" s="118" t="s">
        <v>802</v>
      </c>
      <c r="K1" s="119" t="s">
        <v>1070</v>
      </c>
    </row>
    <row r="2" spans="1:11" s="26" customFormat="1">
      <c r="A2" s="19" t="s">
        <v>337</v>
      </c>
      <c r="B2" s="23" t="s">
        <v>336</v>
      </c>
      <c r="C2" s="19" t="s">
        <v>335</v>
      </c>
      <c r="D2" s="28">
        <v>434.59804475807653</v>
      </c>
      <c r="E2" s="24">
        <v>1</v>
      </c>
      <c r="F2" s="25" t="s">
        <v>7</v>
      </c>
      <c r="G2" s="25" t="s">
        <v>20</v>
      </c>
      <c r="H2" s="120" t="s">
        <v>5</v>
      </c>
      <c r="I2" s="121">
        <f>SUMIF($F$2:$F$101,"=SOE",$D$2:$D$101)</f>
        <v>2725.7598613166547</v>
      </c>
      <c r="J2" s="118">
        <f>COUNTIF($F$2:$F$101,"=SOE")</f>
        <v>36</v>
      </c>
      <c r="K2" s="122">
        <f>I2*100/$I$5</f>
        <v>41.612826754240608</v>
      </c>
    </row>
    <row r="3" spans="1:11" s="26" customFormat="1">
      <c r="A3" s="19" t="s">
        <v>26</v>
      </c>
      <c r="B3" s="23" t="s">
        <v>338</v>
      </c>
      <c r="C3" s="19" t="s">
        <v>24</v>
      </c>
      <c r="D3" s="28">
        <v>382.77028652740114</v>
      </c>
      <c r="E3" s="24">
        <v>2</v>
      </c>
      <c r="F3" s="25" t="s">
        <v>5</v>
      </c>
      <c r="G3" s="25" t="s">
        <v>339</v>
      </c>
      <c r="H3" s="120" t="s">
        <v>6</v>
      </c>
      <c r="I3" s="121">
        <f>SUMIF($F$2:$F$101,"=MOE",$D$2:$D$101)</f>
        <v>908.70914565546548</v>
      </c>
      <c r="J3" s="118">
        <f>COUNTIF($F$2:$F$101,"=MOE")</f>
        <v>18</v>
      </c>
      <c r="K3" s="122">
        <f t="shared" ref="K3:K5" si="0">I3*100/$I$5</f>
        <v>13.872812783254199</v>
      </c>
    </row>
    <row r="4" spans="1:11" s="26" customFormat="1">
      <c r="A4" s="19" t="s">
        <v>23</v>
      </c>
      <c r="B4" s="23" t="s">
        <v>341</v>
      </c>
      <c r="C4" s="17" t="s">
        <v>340</v>
      </c>
      <c r="D4" s="28">
        <v>309.27777275542581</v>
      </c>
      <c r="E4" s="24">
        <v>3</v>
      </c>
      <c r="F4" s="25" t="s">
        <v>7</v>
      </c>
      <c r="G4" s="25" t="s">
        <v>20</v>
      </c>
      <c r="H4" s="120" t="s">
        <v>7</v>
      </c>
      <c r="I4" s="121">
        <f>SUMIF($F$2:$F$101,"=NPE",$D$2:$D$101)</f>
        <v>2915.818666140312</v>
      </c>
      <c r="J4" s="118">
        <f>COUNTIF($F$2:$F$101,"=NPE")</f>
        <v>46</v>
      </c>
      <c r="K4" s="122">
        <f t="shared" si="0"/>
        <v>44.514360462505195</v>
      </c>
    </row>
    <row r="5" spans="1:11" s="26" customFormat="1">
      <c r="A5" s="19" t="s">
        <v>30</v>
      </c>
      <c r="B5" s="23" t="s">
        <v>343</v>
      </c>
      <c r="C5" s="17" t="s">
        <v>342</v>
      </c>
      <c r="D5" s="28">
        <v>243.19502586155866</v>
      </c>
      <c r="E5" s="24">
        <v>4</v>
      </c>
      <c r="F5" s="25" t="s">
        <v>5</v>
      </c>
      <c r="G5" s="25" t="s">
        <v>31</v>
      </c>
      <c r="H5" s="123" t="s">
        <v>1071</v>
      </c>
      <c r="I5" s="124">
        <f>SUM(I2:I4)</f>
        <v>6550.2876731124325</v>
      </c>
      <c r="J5" s="123">
        <f>SUM(J2:J4)</f>
        <v>100</v>
      </c>
      <c r="K5" s="122">
        <f t="shared" si="0"/>
        <v>100</v>
      </c>
    </row>
    <row r="6" spans="1:11" s="26" customFormat="1">
      <c r="A6" s="19" t="s">
        <v>43</v>
      </c>
      <c r="B6" s="23" t="s">
        <v>344</v>
      </c>
      <c r="C6" s="19" t="s">
        <v>41</v>
      </c>
      <c r="D6" s="28">
        <v>194.18963205858688</v>
      </c>
      <c r="E6" s="24">
        <v>5</v>
      </c>
      <c r="F6" s="25" t="s">
        <v>7</v>
      </c>
      <c r="G6" s="25" t="s">
        <v>44</v>
      </c>
    </row>
    <row r="7" spans="1:11" s="26" customFormat="1">
      <c r="A7" s="19" t="s">
        <v>40</v>
      </c>
      <c r="B7" s="23" t="s">
        <v>346</v>
      </c>
      <c r="C7" s="17" t="s">
        <v>345</v>
      </c>
      <c r="D7" s="28">
        <v>170.13283556161042</v>
      </c>
      <c r="E7" s="24">
        <v>6</v>
      </c>
      <c r="F7" s="25" t="s">
        <v>5</v>
      </c>
      <c r="G7" s="25" t="s">
        <v>31</v>
      </c>
    </row>
    <row r="8" spans="1:11" s="26" customFormat="1">
      <c r="A8" s="19" t="s">
        <v>37</v>
      </c>
      <c r="B8" s="23" t="s">
        <v>347</v>
      </c>
      <c r="C8" s="19" t="s">
        <v>35</v>
      </c>
      <c r="D8" s="28">
        <v>160.44620546864599</v>
      </c>
      <c r="E8" s="24">
        <v>7</v>
      </c>
      <c r="F8" s="25" t="s">
        <v>6</v>
      </c>
      <c r="G8" s="25" t="s">
        <v>31</v>
      </c>
    </row>
    <row r="9" spans="1:11" s="26" customFormat="1">
      <c r="A9" s="19" t="s">
        <v>60</v>
      </c>
      <c r="B9" s="23" t="s">
        <v>349</v>
      </c>
      <c r="C9" s="17" t="s">
        <v>348</v>
      </c>
      <c r="D9" s="28">
        <v>155.27026846404013</v>
      </c>
      <c r="E9" s="24">
        <v>8</v>
      </c>
      <c r="F9" s="25" t="s">
        <v>5</v>
      </c>
      <c r="G9" s="25" t="s">
        <v>31</v>
      </c>
    </row>
    <row r="10" spans="1:11" s="26" customFormat="1" ht="14.15" customHeight="1">
      <c r="A10" s="19" t="s">
        <v>34</v>
      </c>
      <c r="B10" s="23" t="s">
        <v>350</v>
      </c>
      <c r="C10" s="19" t="s">
        <v>32</v>
      </c>
      <c r="D10" s="28">
        <v>153.06653331719065</v>
      </c>
      <c r="E10" s="24">
        <v>9</v>
      </c>
      <c r="F10" s="25" t="s">
        <v>7</v>
      </c>
      <c r="G10" s="25" t="s">
        <v>20</v>
      </c>
    </row>
    <row r="11" spans="1:11" s="26" customFormat="1">
      <c r="A11" s="19" t="s">
        <v>353</v>
      </c>
      <c r="B11" s="23" t="s">
        <v>352</v>
      </c>
      <c r="C11" s="19" t="s">
        <v>351</v>
      </c>
      <c r="D11" s="28">
        <v>137.94517248329657</v>
      </c>
      <c r="E11" s="24">
        <v>10</v>
      </c>
      <c r="F11" s="25" t="s">
        <v>5</v>
      </c>
      <c r="G11" s="25" t="s">
        <v>64</v>
      </c>
    </row>
    <row r="12" spans="1:11" s="26" customFormat="1">
      <c r="A12" s="19" t="s">
        <v>355</v>
      </c>
      <c r="B12" s="23" t="s">
        <v>354</v>
      </c>
      <c r="C12" s="19" t="s">
        <v>68</v>
      </c>
      <c r="D12" s="28">
        <v>135.90538175022132</v>
      </c>
      <c r="E12" s="24">
        <v>11</v>
      </c>
      <c r="F12" s="25" t="s">
        <v>5</v>
      </c>
      <c r="G12" s="25" t="s">
        <v>71</v>
      </c>
    </row>
    <row r="13" spans="1:11" s="26" customFormat="1">
      <c r="A13" s="19" t="s">
        <v>67</v>
      </c>
      <c r="B13" s="23" t="s">
        <v>356</v>
      </c>
      <c r="C13" s="19" t="s">
        <v>65</v>
      </c>
      <c r="D13" s="28">
        <v>135.74875323074852</v>
      </c>
      <c r="E13" s="24">
        <v>12</v>
      </c>
      <c r="F13" s="25" t="s">
        <v>5</v>
      </c>
      <c r="G13" s="25" t="s">
        <v>31</v>
      </c>
    </row>
    <row r="14" spans="1:11" s="26" customFormat="1">
      <c r="A14" s="19" t="s">
        <v>83</v>
      </c>
      <c r="B14" s="23" t="s">
        <v>357</v>
      </c>
      <c r="C14" s="19" t="s">
        <v>81</v>
      </c>
      <c r="D14" s="28">
        <v>134.04684974134625</v>
      </c>
      <c r="E14" s="24">
        <v>13</v>
      </c>
      <c r="F14" s="25" t="s">
        <v>7</v>
      </c>
      <c r="G14" s="25" t="s">
        <v>44</v>
      </c>
    </row>
    <row r="15" spans="1:11" s="26" customFormat="1">
      <c r="A15" s="19" t="s">
        <v>359</v>
      </c>
      <c r="B15" s="23" t="s">
        <v>358</v>
      </c>
      <c r="C15" s="19" t="s">
        <v>45</v>
      </c>
      <c r="D15" s="28">
        <v>126.00825461600914</v>
      </c>
      <c r="E15" s="24">
        <v>14</v>
      </c>
      <c r="F15" s="25" t="s">
        <v>6</v>
      </c>
      <c r="G15" s="25" t="s">
        <v>48</v>
      </c>
    </row>
    <row r="16" spans="1:11" s="26" customFormat="1">
      <c r="A16" s="19" t="s">
        <v>51</v>
      </c>
      <c r="B16" s="23" t="s">
        <v>360</v>
      </c>
      <c r="C16" s="19" t="s">
        <v>49</v>
      </c>
      <c r="D16" s="28">
        <v>116.78831606664035</v>
      </c>
      <c r="E16" s="24">
        <v>15</v>
      </c>
      <c r="F16" s="25" t="s">
        <v>5</v>
      </c>
      <c r="G16" s="25" t="s">
        <v>339</v>
      </c>
    </row>
    <row r="17" spans="1:7" s="26" customFormat="1">
      <c r="A17" s="19" t="s">
        <v>363</v>
      </c>
      <c r="B17" s="23" t="s">
        <v>362</v>
      </c>
      <c r="C17" s="19" t="s">
        <v>361</v>
      </c>
      <c r="D17" s="28">
        <v>109.40036674263681</v>
      </c>
      <c r="E17" s="24">
        <v>16</v>
      </c>
      <c r="F17" s="25" t="s">
        <v>5</v>
      </c>
      <c r="G17" s="25" t="s">
        <v>48</v>
      </c>
    </row>
    <row r="18" spans="1:7" s="26" customFormat="1">
      <c r="A18" s="19" t="s">
        <v>74</v>
      </c>
      <c r="B18" s="23" t="s">
        <v>364</v>
      </c>
      <c r="C18" s="19" t="s">
        <v>72</v>
      </c>
      <c r="D18" s="28">
        <v>100.63078539758116</v>
      </c>
      <c r="E18" s="24">
        <v>17</v>
      </c>
      <c r="F18" s="25" t="s">
        <v>7</v>
      </c>
      <c r="G18" s="25" t="s">
        <v>20</v>
      </c>
    </row>
    <row r="19" spans="1:7" s="26" customFormat="1">
      <c r="A19" s="19" t="s">
        <v>157</v>
      </c>
      <c r="B19" s="23" t="s">
        <v>365</v>
      </c>
      <c r="C19" s="19" t="s">
        <v>155</v>
      </c>
      <c r="D19" s="28">
        <v>91.520407067716349</v>
      </c>
      <c r="E19" s="24">
        <v>18</v>
      </c>
      <c r="F19" s="25" t="s">
        <v>5</v>
      </c>
      <c r="G19" s="25" t="s">
        <v>127</v>
      </c>
    </row>
    <row r="20" spans="1:7" s="26" customFormat="1">
      <c r="A20" s="19" t="s">
        <v>126</v>
      </c>
      <c r="B20" s="23" t="s">
        <v>366</v>
      </c>
      <c r="C20" s="19" t="s">
        <v>124</v>
      </c>
      <c r="D20" s="28">
        <v>78.343085704562384</v>
      </c>
      <c r="E20" s="24">
        <v>19</v>
      </c>
      <c r="F20" s="25" t="s">
        <v>5</v>
      </c>
      <c r="G20" s="25" t="s">
        <v>127</v>
      </c>
    </row>
    <row r="21" spans="1:7" s="26" customFormat="1">
      <c r="A21" s="19" t="s">
        <v>57</v>
      </c>
      <c r="B21" s="23" t="s">
        <v>367</v>
      </c>
      <c r="C21" s="19" t="s">
        <v>55</v>
      </c>
      <c r="D21" s="28">
        <v>78.139034343999995</v>
      </c>
      <c r="E21" s="24">
        <v>20</v>
      </c>
      <c r="F21" s="25" t="s">
        <v>7</v>
      </c>
      <c r="G21" s="25" t="s">
        <v>20</v>
      </c>
    </row>
    <row r="22" spans="1:7" s="26" customFormat="1" ht="35.15" customHeight="1">
      <c r="A22" s="19" t="s">
        <v>120</v>
      </c>
      <c r="B22" s="23" t="s">
        <v>369</v>
      </c>
      <c r="C22" s="19" t="s">
        <v>368</v>
      </c>
      <c r="D22" s="28">
        <v>75.23483244842059</v>
      </c>
      <c r="E22" s="24">
        <v>21</v>
      </c>
      <c r="F22" s="25" t="s">
        <v>7</v>
      </c>
      <c r="G22" s="25" t="s">
        <v>44</v>
      </c>
    </row>
    <row r="23" spans="1:7" s="26" customFormat="1">
      <c r="A23" s="19" t="s">
        <v>133</v>
      </c>
      <c r="B23" s="23" t="s">
        <v>370</v>
      </c>
      <c r="C23" s="19" t="s">
        <v>131</v>
      </c>
      <c r="D23" s="28">
        <v>74.021484104996162</v>
      </c>
      <c r="E23" s="24">
        <v>22</v>
      </c>
      <c r="F23" s="25" t="s">
        <v>5</v>
      </c>
      <c r="G23" s="25" t="s">
        <v>31</v>
      </c>
    </row>
    <row r="24" spans="1:7" s="26" customFormat="1">
      <c r="A24" s="19" t="s">
        <v>372</v>
      </c>
      <c r="B24" s="23" t="s">
        <v>371</v>
      </c>
      <c r="C24" s="19" t="s">
        <v>112</v>
      </c>
      <c r="D24" s="28">
        <v>69.577797822910966</v>
      </c>
      <c r="E24" s="24">
        <v>23</v>
      </c>
      <c r="F24" s="25" t="s">
        <v>5</v>
      </c>
      <c r="G24" s="25" t="s">
        <v>64</v>
      </c>
    </row>
    <row r="25" spans="1:7" s="26" customFormat="1">
      <c r="A25" s="19" t="s">
        <v>374</v>
      </c>
      <c r="B25" s="23" t="s">
        <v>373</v>
      </c>
      <c r="C25" s="19" t="s">
        <v>87</v>
      </c>
      <c r="D25" s="28">
        <v>67.763824010477691</v>
      </c>
      <c r="E25" s="24">
        <v>24</v>
      </c>
      <c r="F25" s="25" t="s">
        <v>5</v>
      </c>
      <c r="G25" s="25" t="s">
        <v>339</v>
      </c>
    </row>
    <row r="26" spans="1:7" s="26" customFormat="1">
      <c r="A26" s="19" t="s">
        <v>181</v>
      </c>
      <c r="B26" s="23" t="s">
        <v>376</v>
      </c>
      <c r="C26" s="17" t="s">
        <v>375</v>
      </c>
      <c r="D26" s="28">
        <v>66.723343919303218</v>
      </c>
      <c r="E26" s="24">
        <v>25</v>
      </c>
      <c r="F26" s="25" t="s">
        <v>5</v>
      </c>
      <c r="G26" s="25" t="s">
        <v>64</v>
      </c>
    </row>
    <row r="27" spans="1:7" s="26" customFormat="1" ht="21" customHeight="1">
      <c r="A27" s="19" t="s">
        <v>160</v>
      </c>
      <c r="B27" s="23" t="s">
        <v>377</v>
      </c>
      <c r="C27" s="19" t="s">
        <v>158</v>
      </c>
      <c r="D27" s="28">
        <v>64.568966740158274</v>
      </c>
      <c r="E27" s="24">
        <v>26</v>
      </c>
      <c r="F27" s="25" t="s">
        <v>7</v>
      </c>
      <c r="G27" s="25" t="s">
        <v>339</v>
      </c>
    </row>
    <row r="28" spans="1:7" s="26" customFormat="1" ht="17.899999999999999" customHeight="1">
      <c r="A28" s="19" t="s">
        <v>107</v>
      </c>
      <c r="B28" s="23" t="s">
        <v>378</v>
      </c>
      <c r="C28" s="19" t="s">
        <v>105</v>
      </c>
      <c r="D28" s="28">
        <v>62.960344682479061</v>
      </c>
      <c r="E28" s="24">
        <v>27</v>
      </c>
      <c r="F28" s="25" t="s">
        <v>7</v>
      </c>
      <c r="G28" s="25" t="s">
        <v>44</v>
      </c>
    </row>
    <row r="29" spans="1:7" s="26" customFormat="1">
      <c r="A29" s="19" t="s">
        <v>98</v>
      </c>
      <c r="B29" s="23" t="s">
        <v>379</v>
      </c>
      <c r="C29" s="19" t="s">
        <v>96</v>
      </c>
      <c r="D29" s="28">
        <v>62.388357271704862</v>
      </c>
      <c r="E29" s="24">
        <v>28</v>
      </c>
      <c r="F29" s="25" t="s">
        <v>7</v>
      </c>
      <c r="G29" s="25" t="s">
        <v>339</v>
      </c>
    </row>
    <row r="30" spans="1:7" s="26" customFormat="1">
      <c r="A30" s="19" t="s">
        <v>142</v>
      </c>
      <c r="B30" s="23" t="s">
        <v>380</v>
      </c>
      <c r="C30" s="19" t="s">
        <v>140</v>
      </c>
      <c r="D30" s="28">
        <v>61.597713294856504</v>
      </c>
      <c r="E30" s="24">
        <v>29</v>
      </c>
      <c r="F30" s="25" t="s">
        <v>6</v>
      </c>
      <c r="G30" s="25" t="s">
        <v>31</v>
      </c>
    </row>
    <row r="31" spans="1:7" s="26" customFormat="1">
      <c r="A31" s="19" t="s">
        <v>101</v>
      </c>
      <c r="B31" s="23" t="s">
        <v>381</v>
      </c>
      <c r="C31" s="19" t="s">
        <v>99</v>
      </c>
      <c r="D31" s="28">
        <v>61.318675675999998</v>
      </c>
      <c r="E31" s="24">
        <v>30</v>
      </c>
      <c r="F31" s="25" t="s">
        <v>7</v>
      </c>
      <c r="G31" s="25" t="s">
        <v>20</v>
      </c>
    </row>
    <row r="32" spans="1:7" s="26" customFormat="1">
      <c r="A32" s="19" t="s">
        <v>148</v>
      </c>
      <c r="B32" s="23" t="s">
        <v>382</v>
      </c>
      <c r="C32" s="19" t="s">
        <v>146</v>
      </c>
      <c r="D32" s="28">
        <v>59.04577993646631</v>
      </c>
      <c r="E32" s="24">
        <v>31</v>
      </c>
      <c r="F32" s="25" t="s">
        <v>5</v>
      </c>
      <c r="G32" s="25" t="s">
        <v>339</v>
      </c>
    </row>
    <row r="33" spans="1:7" s="26" customFormat="1">
      <c r="A33" s="19" t="s">
        <v>92</v>
      </c>
      <c r="B33" s="23" t="s">
        <v>383</v>
      </c>
      <c r="C33" s="19" t="s">
        <v>90</v>
      </c>
      <c r="D33" s="28">
        <v>56.580839258694162</v>
      </c>
      <c r="E33" s="24">
        <v>32</v>
      </c>
      <c r="F33" s="25" t="s">
        <v>7</v>
      </c>
      <c r="G33" s="25" t="s">
        <v>44</v>
      </c>
    </row>
    <row r="34" spans="1:7" s="26" customFormat="1">
      <c r="A34" s="19" t="s">
        <v>163</v>
      </c>
      <c r="B34" s="23" t="s">
        <v>384</v>
      </c>
      <c r="C34" s="19" t="s">
        <v>161</v>
      </c>
      <c r="D34" s="28">
        <v>54.059060827404117</v>
      </c>
      <c r="E34" s="24">
        <v>33</v>
      </c>
      <c r="F34" s="25" t="s">
        <v>5</v>
      </c>
      <c r="G34" s="25" t="s">
        <v>339</v>
      </c>
    </row>
    <row r="35" spans="1:7" s="26" customFormat="1">
      <c r="A35" s="19" t="s">
        <v>166</v>
      </c>
      <c r="B35" s="23" t="s">
        <v>386</v>
      </c>
      <c r="C35" s="17" t="s">
        <v>385</v>
      </c>
      <c r="D35" s="28">
        <v>53.313185173489366</v>
      </c>
      <c r="E35" s="24">
        <v>34</v>
      </c>
      <c r="F35" s="25" t="s">
        <v>6</v>
      </c>
      <c r="G35" s="25" t="s">
        <v>31</v>
      </c>
    </row>
    <row r="36" spans="1:7" s="26" customFormat="1">
      <c r="A36" s="19" t="s">
        <v>388</v>
      </c>
      <c r="B36" s="23" t="s">
        <v>387</v>
      </c>
      <c r="C36" s="19" t="s">
        <v>121</v>
      </c>
      <c r="D36" s="28">
        <v>52.315421720213592</v>
      </c>
      <c r="E36" s="24">
        <v>35</v>
      </c>
      <c r="F36" s="25" t="s">
        <v>7</v>
      </c>
      <c r="G36" s="25" t="s">
        <v>20</v>
      </c>
    </row>
    <row r="37" spans="1:7" s="26" customFormat="1">
      <c r="A37" s="19" t="s">
        <v>86</v>
      </c>
      <c r="B37" s="23" t="s">
        <v>389</v>
      </c>
      <c r="C37" s="19" t="s">
        <v>84</v>
      </c>
      <c r="D37" s="28">
        <v>50.880912421819588</v>
      </c>
      <c r="E37" s="24">
        <v>36</v>
      </c>
      <c r="F37" s="25" t="s">
        <v>6</v>
      </c>
      <c r="G37" s="25" t="s">
        <v>44</v>
      </c>
    </row>
    <row r="38" spans="1:7" s="26" customFormat="1">
      <c r="A38" s="19" t="s">
        <v>172</v>
      </c>
      <c r="B38" s="23" t="s">
        <v>390</v>
      </c>
      <c r="C38" s="19" t="s">
        <v>170</v>
      </c>
      <c r="D38" s="28">
        <v>50.010389578567803</v>
      </c>
      <c r="E38" s="24">
        <v>37</v>
      </c>
      <c r="F38" s="25" t="s">
        <v>7</v>
      </c>
      <c r="G38" s="25" t="s">
        <v>48</v>
      </c>
    </row>
    <row r="39" spans="1:7" s="26" customFormat="1">
      <c r="A39" s="19" t="s">
        <v>392</v>
      </c>
      <c r="B39" s="23" t="s">
        <v>391</v>
      </c>
      <c r="C39" s="19" t="s">
        <v>316</v>
      </c>
      <c r="D39" s="28">
        <v>47.872711915506535</v>
      </c>
      <c r="E39" s="24">
        <v>38</v>
      </c>
      <c r="F39" s="25" t="s">
        <v>5</v>
      </c>
      <c r="G39" s="25" t="s">
        <v>71</v>
      </c>
    </row>
    <row r="40" spans="1:7" s="26" customFormat="1">
      <c r="A40" s="19" t="s">
        <v>80</v>
      </c>
      <c r="B40" s="23" t="s">
        <v>393</v>
      </c>
      <c r="C40" s="19" t="s">
        <v>78</v>
      </c>
      <c r="D40" s="28">
        <v>47.585820406922657</v>
      </c>
      <c r="E40" s="24">
        <v>39</v>
      </c>
      <c r="F40" s="25" t="s">
        <v>7</v>
      </c>
      <c r="G40" s="25" t="s">
        <v>20</v>
      </c>
    </row>
    <row r="41" spans="1:7" s="26" customFormat="1">
      <c r="A41" s="19" t="s">
        <v>169</v>
      </c>
      <c r="B41" s="23" t="s">
        <v>394</v>
      </c>
      <c r="C41" s="19" t="s">
        <v>167</v>
      </c>
      <c r="D41" s="28">
        <v>45.374143286905856</v>
      </c>
      <c r="E41" s="24">
        <v>40</v>
      </c>
      <c r="F41" s="25" t="s">
        <v>6</v>
      </c>
      <c r="G41" s="25" t="s">
        <v>64</v>
      </c>
    </row>
    <row r="42" spans="1:7" s="26" customFormat="1">
      <c r="A42" s="19" t="s">
        <v>202</v>
      </c>
      <c r="B42" s="23" t="s">
        <v>395</v>
      </c>
      <c r="C42" s="19" t="s">
        <v>200</v>
      </c>
      <c r="D42" s="28">
        <v>45.237622420107044</v>
      </c>
      <c r="E42" s="24">
        <v>41</v>
      </c>
      <c r="F42" s="25" t="s">
        <v>6</v>
      </c>
      <c r="G42" s="25" t="s">
        <v>48</v>
      </c>
    </row>
    <row r="43" spans="1:7" s="26" customFormat="1">
      <c r="A43" s="19" t="s">
        <v>130</v>
      </c>
      <c r="B43" s="23" t="s">
        <v>396</v>
      </c>
      <c r="C43" s="19" t="s">
        <v>128</v>
      </c>
      <c r="D43" s="28">
        <v>44.966258141904973</v>
      </c>
      <c r="E43" s="24">
        <v>42</v>
      </c>
      <c r="F43" s="25" t="s">
        <v>7</v>
      </c>
      <c r="G43" s="25" t="s">
        <v>111</v>
      </c>
    </row>
    <row r="44" spans="1:7" s="26" customFormat="1">
      <c r="A44" s="19" t="s">
        <v>187</v>
      </c>
      <c r="B44" s="23" t="s">
        <v>398</v>
      </c>
      <c r="C44" s="19" t="s">
        <v>397</v>
      </c>
      <c r="D44" s="28">
        <v>43.828807363109036</v>
      </c>
      <c r="E44" s="24">
        <v>43</v>
      </c>
      <c r="F44" s="25" t="s">
        <v>7</v>
      </c>
      <c r="G44" s="25" t="s">
        <v>339</v>
      </c>
    </row>
    <row r="45" spans="1:7" s="26" customFormat="1">
      <c r="A45" s="19" t="s">
        <v>95</v>
      </c>
      <c r="B45" s="23" t="s">
        <v>399</v>
      </c>
      <c r="C45" s="19" t="s">
        <v>93</v>
      </c>
      <c r="D45" s="28">
        <v>43.379124428618397</v>
      </c>
      <c r="E45" s="24">
        <v>44</v>
      </c>
      <c r="F45" s="25" t="s">
        <v>7</v>
      </c>
      <c r="G45" s="25" t="s">
        <v>44</v>
      </c>
    </row>
    <row r="46" spans="1:7" s="26" customFormat="1">
      <c r="A46" s="19" t="s">
        <v>136</v>
      </c>
      <c r="B46" s="23" t="s">
        <v>400</v>
      </c>
      <c r="C46" s="19" t="s">
        <v>134</v>
      </c>
      <c r="D46" s="28">
        <v>43.314458176541407</v>
      </c>
      <c r="E46" s="24">
        <v>45</v>
      </c>
      <c r="F46" s="25" t="s">
        <v>6</v>
      </c>
      <c r="G46" s="25" t="s">
        <v>31</v>
      </c>
    </row>
    <row r="47" spans="1:7" s="26" customFormat="1">
      <c r="A47" s="19" t="s">
        <v>193</v>
      </c>
      <c r="B47" s="23" t="s">
        <v>401</v>
      </c>
      <c r="C47" s="19" t="s">
        <v>191</v>
      </c>
      <c r="D47" s="28">
        <v>41.124780552492773</v>
      </c>
      <c r="E47" s="24">
        <v>46</v>
      </c>
      <c r="F47" s="25" t="s">
        <v>6</v>
      </c>
      <c r="G47" s="25" t="s">
        <v>339</v>
      </c>
    </row>
    <row r="48" spans="1:7" s="26" customFormat="1">
      <c r="A48" s="19" t="s">
        <v>199</v>
      </c>
      <c r="B48" s="23" t="s">
        <v>402</v>
      </c>
      <c r="C48" s="19" t="s">
        <v>197</v>
      </c>
      <c r="D48" s="28">
        <v>40.707042410991747</v>
      </c>
      <c r="E48" s="24">
        <v>47</v>
      </c>
      <c r="F48" s="25" t="s">
        <v>7</v>
      </c>
      <c r="G48" s="25" t="s">
        <v>176</v>
      </c>
    </row>
    <row r="49" spans="1:7" s="26" customFormat="1" ht="28.5" customHeight="1">
      <c r="A49" s="19" t="s">
        <v>179</v>
      </c>
      <c r="B49" s="23" t="s">
        <v>403</v>
      </c>
      <c r="C49" s="19" t="s">
        <v>177</v>
      </c>
      <c r="D49" s="28">
        <v>40.428145455618456</v>
      </c>
      <c r="E49" s="24">
        <v>48</v>
      </c>
      <c r="F49" s="25" t="s">
        <v>7</v>
      </c>
      <c r="G49" s="25" t="s">
        <v>44</v>
      </c>
    </row>
    <row r="50" spans="1:7" s="26" customFormat="1">
      <c r="A50" s="19" t="s">
        <v>405</v>
      </c>
      <c r="B50" s="23" t="s">
        <v>404</v>
      </c>
      <c r="C50" s="19" t="s">
        <v>304</v>
      </c>
      <c r="D50" s="28">
        <v>40.268467277581657</v>
      </c>
      <c r="E50" s="24">
        <v>49</v>
      </c>
      <c r="F50" s="25" t="s">
        <v>7</v>
      </c>
      <c r="G50" s="25" t="s">
        <v>44</v>
      </c>
    </row>
    <row r="51" spans="1:7" s="26" customFormat="1">
      <c r="A51" s="19" t="s">
        <v>325</v>
      </c>
      <c r="B51" s="23" t="s">
        <v>406</v>
      </c>
      <c r="C51" s="19" t="s">
        <v>323</v>
      </c>
      <c r="D51" s="28">
        <v>40.149994679834315</v>
      </c>
      <c r="E51" s="24">
        <v>50</v>
      </c>
      <c r="F51" s="25" t="s">
        <v>7</v>
      </c>
      <c r="G51" s="25" t="s">
        <v>44</v>
      </c>
    </row>
    <row r="52" spans="1:7" s="26" customFormat="1">
      <c r="A52" s="19" t="s">
        <v>110</v>
      </c>
      <c r="B52" s="23" t="s">
        <v>408</v>
      </c>
      <c r="C52" s="19" t="s">
        <v>407</v>
      </c>
      <c r="D52" s="28">
        <v>39.01274843699899</v>
      </c>
      <c r="E52" s="24">
        <v>51</v>
      </c>
      <c r="F52" s="25" t="s">
        <v>7</v>
      </c>
      <c r="G52" s="25" t="s">
        <v>111</v>
      </c>
    </row>
    <row r="53" spans="1:7" s="26" customFormat="1">
      <c r="A53" s="19" t="s">
        <v>265</v>
      </c>
      <c r="B53" s="23" t="s">
        <v>409</v>
      </c>
      <c r="C53" s="19" t="s">
        <v>263</v>
      </c>
      <c r="D53" s="28">
        <v>37.143531790103403</v>
      </c>
      <c r="E53" s="24">
        <v>52</v>
      </c>
      <c r="F53" s="25" t="s">
        <v>410</v>
      </c>
      <c r="G53" s="25" t="s">
        <v>339</v>
      </c>
    </row>
    <row r="54" spans="1:7" s="26" customFormat="1">
      <c r="A54" s="19" t="s">
        <v>412</v>
      </c>
      <c r="B54" s="23" t="s">
        <v>411</v>
      </c>
      <c r="C54" s="19" t="s">
        <v>115</v>
      </c>
      <c r="D54" s="28">
        <v>37.095286492410821</v>
      </c>
      <c r="E54" s="24">
        <v>53</v>
      </c>
      <c r="F54" s="25" t="s">
        <v>7</v>
      </c>
      <c r="G54" s="25" t="s">
        <v>44</v>
      </c>
    </row>
    <row r="55" spans="1:7" s="26" customFormat="1">
      <c r="A55" s="19" t="s">
        <v>224</v>
      </c>
      <c r="B55" s="23" t="s">
        <v>413</v>
      </c>
      <c r="C55" s="19" t="s">
        <v>222</v>
      </c>
      <c r="D55" s="28">
        <v>36.730719782343478</v>
      </c>
      <c r="E55" s="24">
        <v>54</v>
      </c>
      <c r="F55" s="25" t="s">
        <v>5</v>
      </c>
      <c r="G55" s="25" t="s">
        <v>176</v>
      </c>
    </row>
    <row r="56" spans="1:7" s="26" customFormat="1">
      <c r="A56" s="19" t="s">
        <v>258</v>
      </c>
      <c r="B56" s="23" t="s">
        <v>414</v>
      </c>
      <c r="C56" s="19" t="s">
        <v>256</v>
      </c>
      <c r="D56" s="28">
        <v>36.430526052640339</v>
      </c>
      <c r="E56" s="24">
        <v>55</v>
      </c>
      <c r="F56" s="25" t="s">
        <v>7</v>
      </c>
      <c r="G56" s="25" t="s">
        <v>44</v>
      </c>
    </row>
    <row r="57" spans="1:7" s="26" customFormat="1">
      <c r="A57" s="19" t="s">
        <v>151</v>
      </c>
      <c r="B57" s="23" t="s">
        <v>415</v>
      </c>
      <c r="C57" s="19" t="s">
        <v>149</v>
      </c>
      <c r="D57" s="28">
        <v>36.163582708935543</v>
      </c>
      <c r="E57" s="24">
        <v>56</v>
      </c>
      <c r="F57" s="25" t="s">
        <v>7</v>
      </c>
      <c r="G57" s="25" t="s">
        <v>111</v>
      </c>
    </row>
    <row r="58" spans="1:7" s="26" customFormat="1">
      <c r="A58" s="19" t="s">
        <v>184</v>
      </c>
      <c r="B58" s="23" t="s">
        <v>416</v>
      </c>
      <c r="C58" s="19" t="s">
        <v>182</v>
      </c>
      <c r="D58" s="28">
        <v>35.673258950895494</v>
      </c>
      <c r="E58" s="24">
        <v>57</v>
      </c>
      <c r="F58" s="25" t="s">
        <v>7</v>
      </c>
      <c r="G58" s="25" t="s">
        <v>44</v>
      </c>
    </row>
    <row r="59" spans="1:7" s="26" customFormat="1">
      <c r="A59" s="19" t="s">
        <v>233</v>
      </c>
      <c r="B59" s="23" t="s">
        <v>418</v>
      </c>
      <c r="C59" s="17" t="s">
        <v>417</v>
      </c>
      <c r="D59" s="28">
        <v>35.657259127155598</v>
      </c>
      <c r="E59" s="24">
        <v>58</v>
      </c>
      <c r="F59" s="25" t="s">
        <v>6</v>
      </c>
      <c r="G59" s="25" t="s">
        <v>234</v>
      </c>
    </row>
    <row r="60" spans="1:7" s="26" customFormat="1">
      <c r="A60" s="19" t="s">
        <v>139</v>
      </c>
      <c r="B60" s="23" t="s">
        <v>419</v>
      </c>
      <c r="C60" s="19" t="s">
        <v>137</v>
      </c>
      <c r="D60" s="28">
        <v>35.253031311300177</v>
      </c>
      <c r="E60" s="24">
        <v>59</v>
      </c>
      <c r="F60" s="25" t="s">
        <v>7</v>
      </c>
      <c r="G60" s="25" t="s">
        <v>111</v>
      </c>
    </row>
    <row r="61" spans="1:7" s="26" customFormat="1">
      <c r="A61" s="19" t="s">
        <v>252</v>
      </c>
      <c r="B61" s="23" t="s">
        <v>420</v>
      </c>
      <c r="C61" s="19" t="s">
        <v>250</v>
      </c>
      <c r="D61" s="28">
        <v>35.23476268163423</v>
      </c>
      <c r="E61" s="24">
        <v>60</v>
      </c>
      <c r="F61" s="25" t="s">
        <v>6</v>
      </c>
      <c r="G61" s="25" t="s">
        <v>31</v>
      </c>
    </row>
    <row r="62" spans="1:7" s="26" customFormat="1">
      <c r="A62" s="19" t="s">
        <v>211</v>
      </c>
      <c r="B62" s="23" t="s">
        <v>422</v>
      </c>
      <c r="C62" s="17" t="s">
        <v>421</v>
      </c>
      <c r="D62" s="28">
        <v>35.031573234138925</v>
      </c>
      <c r="E62" s="24">
        <v>61</v>
      </c>
      <c r="F62" s="25" t="s">
        <v>5</v>
      </c>
      <c r="G62" s="25" t="s">
        <v>31</v>
      </c>
    </row>
    <row r="63" spans="1:7" s="26" customFormat="1">
      <c r="A63" s="19" t="s">
        <v>220</v>
      </c>
      <c r="B63" s="23" t="s">
        <v>423</v>
      </c>
      <c r="C63" s="19" t="s">
        <v>218</v>
      </c>
      <c r="D63" s="28">
        <v>34.484924160280904</v>
      </c>
      <c r="E63" s="24">
        <v>62</v>
      </c>
      <c r="F63" s="25" t="s">
        <v>6</v>
      </c>
      <c r="G63" s="25" t="s">
        <v>221</v>
      </c>
    </row>
    <row r="64" spans="1:7" s="26" customFormat="1">
      <c r="A64" s="19" t="s">
        <v>145</v>
      </c>
      <c r="B64" s="23" t="s">
        <v>424</v>
      </c>
      <c r="C64" s="19" t="s">
        <v>143</v>
      </c>
      <c r="D64" s="28">
        <v>33.338002650795886</v>
      </c>
      <c r="E64" s="24">
        <v>63</v>
      </c>
      <c r="F64" s="25" t="s">
        <v>7</v>
      </c>
      <c r="G64" s="25" t="s">
        <v>339</v>
      </c>
    </row>
    <row r="65" spans="1:7" s="26" customFormat="1">
      <c r="A65" s="19" t="s">
        <v>299</v>
      </c>
      <c r="B65" s="23" t="s">
        <v>426</v>
      </c>
      <c r="C65" s="19" t="s">
        <v>425</v>
      </c>
      <c r="D65" s="28">
        <v>33.302119687635958</v>
      </c>
      <c r="E65" s="24">
        <v>64</v>
      </c>
      <c r="F65" s="25" t="s">
        <v>7</v>
      </c>
      <c r="G65" s="25" t="s">
        <v>44</v>
      </c>
    </row>
    <row r="66" spans="1:7" s="26" customFormat="1">
      <c r="A66" s="17" t="s">
        <v>429</v>
      </c>
      <c r="B66" s="23" t="s">
        <v>428</v>
      </c>
      <c r="C66" s="19" t="s">
        <v>427</v>
      </c>
      <c r="D66" s="28">
        <v>33.261420545120885</v>
      </c>
      <c r="E66" s="24">
        <v>65</v>
      </c>
      <c r="F66" s="18" t="s">
        <v>430</v>
      </c>
      <c r="G66" s="18" t="s">
        <v>431</v>
      </c>
    </row>
    <row r="67" spans="1:7" s="26" customFormat="1" ht="29">
      <c r="A67" s="19" t="s">
        <v>321</v>
      </c>
      <c r="B67" s="23" t="s">
        <v>432</v>
      </c>
      <c r="C67" s="19" t="s">
        <v>319</v>
      </c>
      <c r="D67" s="28">
        <v>33.245726532479061</v>
      </c>
      <c r="E67" s="24">
        <v>66</v>
      </c>
      <c r="F67" s="25" t="s">
        <v>5</v>
      </c>
      <c r="G67" s="25" t="s">
        <v>322</v>
      </c>
    </row>
    <row r="68" spans="1:7" s="26" customFormat="1">
      <c r="A68" s="19" t="s">
        <v>217</v>
      </c>
      <c r="B68" s="23" t="s">
        <v>433</v>
      </c>
      <c r="C68" s="19" t="s">
        <v>215</v>
      </c>
      <c r="D68" s="28">
        <v>32.068025795407813</v>
      </c>
      <c r="E68" s="24">
        <v>67</v>
      </c>
      <c r="F68" s="25" t="s">
        <v>5</v>
      </c>
      <c r="G68" s="25" t="s">
        <v>111</v>
      </c>
    </row>
    <row r="69" spans="1:7" s="26" customFormat="1">
      <c r="A69" s="17" t="s">
        <v>436</v>
      </c>
      <c r="B69" s="23" t="s">
        <v>435</v>
      </c>
      <c r="C69" s="17" t="s">
        <v>434</v>
      </c>
      <c r="D69" s="28">
        <v>31.141215433787284</v>
      </c>
      <c r="E69" s="24">
        <v>68</v>
      </c>
      <c r="F69" s="18" t="s">
        <v>410</v>
      </c>
      <c r="G69" s="18" t="s">
        <v>431</v>
      </c>
    </row>
    <row r="70" spans="1:7" s="26" customFormat="1">
      <c r="A70" s="19" t="s">
        <v>227</v>
      </c>
      <c r="B70" s="23" t="s">
        <v>437</v>
      </c>
      <c r="C70" s="19" t="s">
        <v>225</v>
      </c>
      <c r="D70" s="28">
        <v>31.004327995746042</v>
      </c>
      <c r="E70" s="24">
        <v>69</v>
      </c>
      <c r="F70" s="25" t="s">
        <v>5</v>
      </c>
      <c r="G70" s="25" t="s">
        <v>44</v>
      </c>
    </row>
    <row r="71" spans="1:7" s="26" customFormat="1">
      <c r="A71" s="19" t="s">
        <v>175</v>
      </c>
      <c r="B71" s="23" t="s">
        <v>438</v>
      </c>
      <c r="C71" s="19" t="s">
        <v>173</v>
      </c>
      <c r="D71" s="28">
        <v>30.910302016420932</v>
      </c>
      <c r="E71" s="24">
        <v>70</v>
      </c>
      <c r="F71" s="25" t="s">
        <v>5</v>
      </c>
      <c r="G71" s="25" t="s">
        <v>176</v>
      </c>
    </row>
    <row r="72" spans="1:7" s="26" customFormat="1">
      <c r="A72" s="19" t="s">
        <v>230</v>
      </c>
      <c r="B72" s="23" t="s">
        <v>440</v>
      </c>
      <c r="C72" s="17" t="s">
        <v>439</v>
      </c>
      <c r="D72" s="28">
        <v>30.785826469449479</v>
      </c>
      <c r="E72" s="24">
        <v>71</v>
      </c>
      <c r="F72" s="25" t="s">
        <v>6</v>
      </c>
      <c r="G72" s="25" t="s">
        <v>48</v>
      </c>
    </row>
    <row r="73" spans="1:7" s="26" customFormat="1">
      <c r="A73" s="19" t="s">
        <v>275</v>
      </c>
      <c r="B73" s="23" t="s">
        <v>441</v>
      </c>
      <c r="C73" s="19" t="s">
        <v>273</v>
      </c>
      <c r="D73" s="28">
        <v>30.76145645638401</v>
      </c>
      <c r="E73" s="24">
        <v>72</v>
      </c>
      <c r="F73" s="25" t="s">
        <v>5</v>
      </c>
      <c r="G73" s="25" t="s">
        <v>31</v>
      </c>
    </row>
    <row r="74" spans="1:7" s="26" customFormat="1">
      <c r="A74" t="s">
        <v>444</v>
      </c>
      <c r="B74" s="23" t="s">
        <v>443</v>
      </c>
      <c r="C74" s="19" t="s">
        <v>442</v>
      </c>
      <c r="D74" s="28">
        <v>30.595717734004825</v>
      </c>
      <c r="E74" s="24">
        <v>73</v>
      </c>
      <c r="F74" s="25" t="s">
        <v>5</v>
      </c>
      <c r="G74" s="25" t="s">
        <v>127</v>
      </c>
    </row>
    <row r="75" spans="1:7" s="26" customFormat="1">
      <c r="A75" s="19" t="s">
        <v>447</v>
      </c>
      <c r="B75" s="29" t="s">
        <v>446</v>
      </c>
      <c r="C75" s="19" t="s">
        <v>445</v>
      </c>
      <c r="D75" s="28">
        <v>29.95955125555809</v>
      </c>
      <c r="E75" s="24">
        <v>74</v>
      </c>
      <c r="F75" s="18" t="s">
        <v>448</v>
      </c>
      <c r="G75" s="25" t="s">
        <v>44</v>
      </c>
    </row>
    <row r="76" spans="1:7" s="26" customFormat="1">
      <c r="A76" s="19" t="s">
        <v>190</v>
      </c>
      <c r="B76" s="23" t="s">
        <v>450</v>
      </c>
      <c r="C76" s="17" t="s">
        <v>449</v>
      </c>
      <c r="D76" s="28">
        <v>29.715990110677353</v>
      </c>
      <c r="E76" s="24">
        <v>75</v>
      </c>
      <c r="F76" s="25" t="s">
        <v>7</v>
      </c>
      <c r="G76" s="25" t="s">
        <v>44</v>
      </c>
    </row>
    <row r="77" spans="1:7" s="26" customFormat="1">
      <c r="A77" s="19" t="s">
        <v>302</v>
      </c>
      <c r="B77" s="23" t="s">
        <v>452</v>
      </c>
      <c r="C77" s="19" t="s">
        <v>451</v>
      </c>
      <c r="D77" s="28">
        <v>29.473229243949685</v>
      </c>
      <c r="E77" s="24">
        <v>76</v>
      </c>
      <c r="F77" s="25" t="s">
        <v>5</v>
      </c>
      <c r="G77" s="25" t="s">
        <v>303</v>
      </c>
    </row>
    <row r="78" spans="1:7" s="26" customFormat="1">
      <c r="A78" s="19" t="s">
        <v>255</v>
      </c>
      <c r="B78" s="23" t="s">
        <v>454</v>
      </c>
      <c r="C78" s="17" t="s">
        <v>453</v>
      </c>
      <c r="D78" s="28">
        <v>29.436142312574354</v>
      </c>
      <c r="E78" s="24">
        <v>77</v>
      </c>
      <c r="F78" s="25" t="s">
        <v>5</v>
      </c>
      <c r="G78" s="25" t="s">
        <v>48</v>
      </c>
    </row>
    <row r="79" spans="1:7" s="26" customFormat="1">
      <c r="A79" s="19" t="s">
        <v>284</v>
      </c>
      <c r="B79" s="23" t="s">
        <v>455</v>
      </c>
      <c r="C79" s="19" t="s">
        <v>282</v>
      </c>
      <c r="D79" s="28">
        <v>29.321902364741547</v>
      </c>
      <c r="E79" s="24">
        <v>78</v>
      </c>
      <c r="F79" s="25" t="s">
        <v>5</v>
      </c>
      <c r="G79" s="25" t="s">
        <v>48</v>
      </c>
    </row>
    <row r="80" spans="1:7" s="26" customFormat="1">
      <c r="A80" s="19" t="s">
        <v>272</v>
      </c>
      <c r="B80" s="23" t="s">
        <v>457</v>
      </c>
      <c r="C80" s="17" t="s">
        <v>456</v>
      </c>
      <c r="D80" s="28">
        <v>28.698862880605855</v>
      </c>
      <c r="E80" s="24">
        <v>79</v>
      </c>
      <c r="F80" s="25" t="s">
        <v>7</v>
      </c>
      <c r="G80" s="25" t="s">
        <v>221</v>
      </c>
    </row>
    <row r="81" spans="1:7" s="26" customFormat="1">
      <c r="A81" s="30" t="s">
        <v>460</v>
      </c>
      <c r="B81" s="23" t="s">
        <v>459</v>
      </c>
      <c r="C81" s="30" t="s">
        <v>458</v>
      </c>
      <c r="D81" s="28">
        <v>28.357242532721934</v>
      </c>
      <c r="E81" s="24">
        <v>80</v>
      </c>
      <c r="F81" s="25" t="s">
        <v>7</v>
      </c>
      <c r="G81" s="25" t="s">
        <v>44</v>
      </c>
    </row>
    <row r="82" spans="1:7" s="26" customFormat="1">
      <c r="A82" s="30" t="s">
        <v>463</v>
      </c>
      <c r="B82" s="23" t="s">
        <v>462</v>
      </c>
      <c r="C82" s="30" t="s">
        <v>461</v>
      </c>
      <c r="D82" s="28">
        <v>27.602893998003395</v>
      </c>
      <c r="E82" s="24">
        <v>81</v>
      </c>
      <c r="F82" s="25" t="s">
        <v>7</v>
      </c>
      <c r="G82" s="25" t="s">
        <v>44</v>
      </c>
    </row>
    <row r="83" spans="1:7" s="26" customFormat="1">
      <c r="A83" s="19" t="s">
        <v>315</v>
      </c>
      <c r="B83" s="23" t="s">
        <v>464</v>
      </c>
      <c r="C83" s="19" t="s">
        <v>313</v>
      </c>
      <c r="D83" s="28">
        <v>27.584690978409867</v>
      </c>
      <c r="E83" s="24">
        <v>82</v>
      </c>
      <c r="F83" s="25" t="s">
        <v>7</v>
      </c>
      <c r="G83" s="25" t="s">
        <v>44</v>
      </c>
    </row>
    <row r="84" spans="1:7" s="26" customFormat="1">
      <c r="A84" t="s">
        <v>467</v>
      </c>
      <c r="B84" s="23" t="s">
        <v>466</v>
      </c>
      <c r="C84" t="s">
        <v>465</v>
      </c>
      <c r="D84" s="28">
        <v>27.466996900557259</v>
      </c>
      <c r="E84" s="24">
        <v>83</v>
      </c>
      <c r="F84" s="25" t="s">
        <v>7</v>
      </c>
      <c r="G84" s="25" t="s">
        <v>234</v>
      </c>
    </row>
    <row r="85" spans="1:7" s="26" customFormat="1">
      <c r="A85" s="19" t="s">
        <v>469</v>
      </c>
      <c r="B85" s="23" t="s">
        <v>468</v>
      </c>
      <c r="C85" s="19" t="s">
        <v>241</v>
      </c>
      <c r="D85" s="28">
        <v>27.333544853120106</v>
      </c>
      <c r="E85" s="24">
        <v>84</v>
      </c>
      <c r="F85" s="25" t="s">
        <v>7</v>
      </c>
      <c r="G85" s="25" t="s">
        <v>44</v>
      </c>
    </row>
    <row r="86" spans="1:7" s="26" customFormat="1">
      <c r="A86" s="19" t="s">
        <v>472</v>
      </c>
      <c r="B86" s="23" t="s">
        <v>471</v>
      </c>
      <c r="C86" s="19" t="s">
        <v>470</v>
      </c>
      <c r="D86" s="28">
        <v>26.932537603033641</v>
      </c>
      <c r="E86" s="24">
        <v>85</v>
      </c>
      <c r="F86" s="18" t="s">
        <v>430</v>
      </c>
      <c r="G86" s="18" t="s">
        <v>473</v>
      </c>
    </row>
    <row r="87" spans="1:7" s="26" customFormat="1" ht="29">
      <c r="A87" s="19" t="s">
        <v>246</v>
      </c>
      <c r="B87" s="23" t="s">
        <v>475</v>
      </c>
      <c r="C87" s="19" t="s">
        <v>474</v>
      </c>
      <c r="D87" s="28">
        <v>26.86517695850705</v>
      </c>
      <c r="E87" s="24">
        <v>86</v>
      </c>
      <c r="F87" s="25" t="s">
        <v>6</v>
      </c>
      <c r="G87" s="25" t="s">
        <v>44</v>
      </c>
    </row>
    <row r="88" spans="1:7" s="26" customFormat="1">
      <c r="A88" s="19" t="s">
        <v>478</v>
      </c>
      <c r="B88" s="23" t="s">
        <v>477</v>
      </c>
      <c r="C88" s="19" t="s">
        <v>476</v>
      </c>
      <c r="D88" s="28">
        <v>26.823465729952023</v>
      </c>
      <c r="E88" s="24">
        <v>87</v>
      </c>
      <c r="F88" s="18" t="s">
        <v>430</v>
      </c>
      <c r="G88" s="18" t="s">
        <v>479</v>
      </c>
    </row>
    <row r="89" spans="1:7" s="26" customFormat="1">
      <c r="A89" s="19" t="s">
        <v>296</v>
      </c>
      <c r="B89" s="23" t="s">
        <v>480</v>
      </c>
      <c r="C89" s="19" t="s">
        <v>294</v>
      </c>
      <c r="D89" s="28">
        <v>26.659626538831517</v>
      </c>
      <c r="E89" s="24">
        <v>88</v>
      </c>
      <c r="F89" s="25" t="s">
        <v>6</v>
      </c>
      <c r="G89" s="25" t="s">
        <v>234</v>
      </c>
    </row>
    <row r="90" spans="1:7">
      <c r="A90" s="19" t="s">
        <v>205</v>
      </c>
      <c r="B90" s="23" t="s">
        <v>481</v>
      </c>
      <c r="C90" s="19" t="s">
        <v>203</v>
      </c>
      <c r="D90" s="28">
        <v>26.464821050749471</v>
      </c>
      <c r="E90" s="24">
        <v>89</v>
      </c>
      <c r="F90" s="25" t="s">
        <v>7</v>
      </c>
      <c r="G90" s="25" t="s">
        <v>111</v>
      </c>
    </row>
    <row r="91" spans="1:7">
      <c r="A91" s="19" t="s">
        <v>331</v>
      </c>
      <c r="B91" s="23" t="s">
        <v>482</v>
      </c>
      <c r="C91" s="19" t="s">
        <v>329</v>
      </c>
      <c r="D91" s="28">
        <v>25.874217467163334</v>
      </c>
      <c r="E91" s="24">
        <v>90</v>
      </c>
      <c r="F91" s="25" t="s">
        <v>7</v>
      </c>
      <c r="G91" s="25" t="s">
        <v>44</v>
      </c>
    </row>
    <row r="92" spans="1:7">
      <c r="A92" s="30" t="s">
        <v>208</v>
      </c>
      <c r="B92" s="23" t="s">
        <v>483</v>
      </c>
      <c r="C92" s="30" t="s">
        <v>206</v>
      </c>
      <c r="D92" s="28">
        <v>24.931568183382819</v>
      </c>
      <c r="E92" s="24">
        <v>91</v>
      </c>
      <c r="F92" s="25" t="s">
        <v>7</v>
      </c>
      <c r="G92" s="25" t="s">
        <v>111</v>
      </c>
    </row>
    <row r="93" spans="1:7">
      <c r="A93" s="30" t="s">
        <v>312</v>
      </c>
      <c r="B93" s="23" t="s">
        <v>485</v>
      </c>
      <c r="C93" s="30" t="s">
        <v>484</v>
      </c>
      <c r="D93" s="28">
        <v>24.254238151146343</v>
      </c>
      <c r="E93" s="24">
        <v>92</v>
      </c>
      <c r="F93" s="25" t="s">
        <v>7</v>
      </c>
      <c r="G93" s="25" t="s">
        <v>339</v>
      </c>
    </row>
    <row r="94" spans="1:7">
      <c r="A94" s="17" t="s">
        <v>488</v>
      </c>
      <c r="B94" s="23" t="s">
        <v>487</v>
      </c>
      <c r="C94" s="17" t="s">
        <v>486</v>
      </c>
      <c r="D94" s="28">
        <v>24.252612732532704</v>
      </c>
      <c r="E94" s="24">
        <v>93</v>
      </c>
      <c r="F94" s="18" t="s">
        <v>430</v>
      </c>
      <c r="G94" s="18" t="s">
        <v>489</v>
      </c>
    </row>
    <row r="95" spans="1:7">
      <c r="A95" s="19" t="s">
        <v>237</v>
      </c>
      <c r="B95" s="23" t="s">
        <v>490</v>
      </c>
      <c r="C95" s="19" t="s">
        <v>235</v>
      </c>
      <c r="D95" s="28">
        <v>24.120456471117794</v>
      </c>
      <c r="E95" s="24">
        <v>94</v>
      </c>
      <c r="F95" s="25" t="s">
        <v>7</v>
      </c>
      <c r="G95" s="25" t="s">
        <v>44</v>
      </c>
    </row>
    <row r="96" spans="1:7">
      <c r="A96" s="31" t="s">
        <v>493</v>
      </c>
      <c r="B96" s="23" t="s">
        <v>492</v>
      </c>
      <c r="C96" s="30" t="s">
        <v>491</v>
      </c>
      <c r="D96" s="28">
        <v>23.893350235652999</v>
      </c>
      <c r="E96" s="24">
        <v>95</v>
      </c>
      <c r="F96" s="25" t="s">
        <v>5</v>
      </c>
      <c r="G96" s="25" t="s">
        <v>127</v>
      </c>
    </row>
    <row r="97" spans="1:7">
      <c r="A97" s="31" t="s">
        <v>496</v>
      </c>
      <c r="B97" s="23" t="s">
        <v>495</v>
      </c>
      <c r="C97" s="30" t="s">
        <v>494</v>
      </c>
      <c r="D97" s="28">
        <v>23.439547084848293</v>
      </c>
      <c r="E97" s="24">
        <v>96</v>
      </c>
      <c r="F97" s="25" t="s">
        <v>6</v>
      </c>
      <c r="G97" s="25" t="s">
        <v>48</v>
      </c>
    </row>
    <row r="98" spans="1:7">
      <c r="A98" s="30" t="s">
        <v>499</v>
      </c>
      <c r="B98" s="23" t="s">
        <v>498</v>
      </c>
      <c r="C98" s="30" t="s">
        <v>497</v>
      </c>
      <c r="D98" s="28">
        <v>23.32591996314331</v>
      </c>
      <c r="E98" s="24">
        <v>97</v>
      </c>
      <c r="F98" s="25" t="s">
        <v>7</v>
      </c>
      <c r="G98" s="25" t="s">
        <v>64</v>
      </c>
    </row>
    <row r="99" spans="1:7">
      <c r="A99" s="17" t="s">
        <v>502</v>
      </c>
      <c r="B99" s="32" t="s">
        <v>501</v>
      </c>
      <c r="C99" s="17" t="s">
        <v>500</v>
      </c>
      <c r="D99" s="28">
        <v>23.218975139315198</v>
      </c>
      <c r="E99" s="24">
        <v>98</v>
      </c>
      <c r="F99" s="18" t="s">
        <v>448</v>
      </c>
      <c r="G99" s="18" t="s">
        <v>489</v>
      </c>
    </row>
    <row r="100" spans="1:7">
      <c r="A100" s="17" t="s">
        <v>505</v>
      </c>
      <c r="B100" s="32" t="s">
        <v>504</v>
      </c>
      <c r="C100" s="17" t="s">
        <v>503</v>
      </c>
      <c r="D100" s="6">
        <v>23.130865825439997</v>
      </c>
      <c r="E100" s="24">
        <v>99</v>
      </c>
      <c r="F100" s="18" t="s">
        <v>5</v>
      </c>
      <c r="G100" s="18" t="s">
        <v>48</v>
      </c>
    </row>
    <row r="101" spans="1:7">
      <c r="A101" s="33" t="s">
        <v>508</v>
      </c>
      <c r="B101" s="34" t="s">
        <v>507</v>
      </c>
      <c r="C101" s="33" t="s">
        <v>506</v>
      </c>
      <c r="D101" s="36">
        <v>22.80258317923338</v>
      </c>
      <c r="E101" s="35">
        <v>100</v>
      </c>
      <c r="F101" s="37" t="s">
        <v>5</v>
      </c>
      <c r="G101" s="37" t="s">
        <v>127</v>
      </c>
    </row>
    <row r="102" spans="1:7">
      <c r="A102" s="17"/>
      <c r="B102" s="39"/>
      <c r="C102" s="17"/>
      <c r="D102" s="28"/>
      <c r="E102" s="24"/>
      <c r="F102" s="18"/>
      <c r="G102" s="18"/>
    </row>
    <row r="103" spans="1:7">
      <c r="A103" s="19"/>
      <c r="B103" s="19"/>
      <c r="C103" s="40" t="s">
        <v>509</v>
      </c>
      <c r="D103" s="28"/>
      <c r="E103" s="28"/>
      <c r="F103" s="25"/>
      <c r="G103" s="25"/>
    </row>
    <row r="104" spans="1:7">
      <c r="A104" s="19"/>
      <c r="B104" s="19"/>
      <c r="C104" s="17" t="s">
        <v>510</v>
      </c>
      <c r="D104" s="28"/>
      <c r="E104" s="28"/>
      <c r="F104" s="25"/>
      <c r="G104" s="25"/>
    </row>
    <row r="105" spans="1:7">
      <c r="A105" s="19"/>
      <c r="B105" s="19"/>
      <c r="C105" s="17" t="s">
        <v>511</v>
      </c>
      <c r="D105" s="28"/>
      <c r="E105" s="28"/>
      <c r="F105" s="18"/>
      <c r="G105" s="18"/>
    </row>
    <row r="106" spans="1:7">
      <c r="A106" s="19"/>
      <c r="B106" s="19"/>
      <c r="C106" s="17" t="s">
        <v>512</v>
      </c>
      <c r="D106" s="28"/>
      <c r="E106" s="28"/>
      <c r="F106" s="25"/>
      <c r="G106" s="25"/>
    </row>
    <row r="107" spans="1:7">
      <c r="A107" s="19"/>
      <c r="B107" s="19"/>
      <c r="C107" s="19"/>
      <c r="D107" s="28"/>
      <c r="E107" s="28"/>
      <c r="F107" s="25"/>
      <c r="G107" s="25"/>
    </row>
    <row r="108" spans="1:7">
      <c r="A108" s="17"/>
      <c r="B108" s="41"/>
      <c r="C108" s="17"/>
      <c r="D108" s="28"/>
      <c r="E108" s="28"/>
      <c r="F108" s="18"/>
      <c r="G108" s="25"/>
    </row>
    <row r="109" spans="1:7">
      <c r="A109" s="19"/>
      <c r="B109" s="19"/>
      <c r="C109" s="19"/>
      <c r="D109" s="20"/>
      <c r="E109" s="20"/>
      <c r="F109" s="20"/>
      <c r="G109" s="25"/>
    </row>
    <row r="110" spans="1:7">
      <c r="A110" s="19"/>
      <c r="B110" s="19"/>
      <c r="C110" s="19"/>
      <c r="D110" s="20"/>
      <c r="E110" s="20"/>
      <c r="F110" s="20"/>
      <c r="G110" s="25"/>
    </row>
    <row r="111" spans="1:7">
      <c r="A111" s="17"/>
      <c r="B111" s="39"/>
      <c r="C111" s="17"/>
      <c r="D111" s="20"/>
      <c r="E111" s="20"/>
      <c r="F111" s="20"/>
      <c r="G111" s="25"/>
    </row>
    <row r="112" spans="1:7">
      <c r="A112" s="19"/>
      <c r="B112" s="19"/>
      <c r="C112" s="19"/>
      <c r="D112" s="28"/>
      <c r="E112" s="28"/>
      <c r="F112" s="25"/>
      <c r="G112" s="25"/>
    </row>
    <row r="113" spans="1:7">
      <c r="A113" s="19"/>
      <c r="B113" s="19"/>
      <c r="C113" s="19"/>
      <c r="D113" s="28"/>
      <c r="E113" s="28"/>
      <c r="F113" s="25"/>
      <c r="G113" s="25"/>
    </row>
    <row r="114" spans="1:7">
      <c r="A114" s="19"/>
      <c r="B114" s="19"/>
      <c r="C114" s="19"/>
      <c r="D114" s="28"/>
      <c r="E114" s="28"/>
      <c r="F114" s="25"/>
      <c r="G114" s="25"/>
    </row>
    <row r="115" spans="1:7">
      <c r="A115" s="19"/>
      <c r="B115" s="19"/>
      <c r="D115" s="28"/>
      <c r="E115" s="28"/>
      <c r="F115" s="25"/>
      <c r="G115" s="25"/>
    </row>
    <row r="116" spans="1:7" ht="21.65" customHeight="1">
      <c r="B116" s="39"/>
      <c r="D116" s="43"/>
      <c r="E116" s="43"/>
    </row>
    <row r="119" spans="1:7">
      <c r="C119" s="40"/>
    </row>
    <row r="121" spans="1:7">
      <c r="C121" s="40"/>
    </row>
  </sheetData>
  <pageMargins left="0.7" right="0.7" top="0.75" bottom="0.75" header="0.3" footer="0.3"/>
  <pageSetup scale="34"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6E680-3B3F-47A3-AB9F-2E374BC09D9F}">
  <dimension ref="A1:K101"/>
  <sheetViews>
    <sheetView topLeftCell="A40" zoomScale="90" zoomScaleNormal="90" workbookViewId="0">
      <selection activeCell="C97" sqref="C97"/>
    </sheetView>
  </sheetViews>
  <sheetFormatPr defaultRowHeight="14.5"/>
  <cols>
    <col min="1" max="1" width="15.1796875" customWidth="1"/>
    <col min="2" max="2" width="12.453125" customWidth="1"/>
    <col min="3" max="3" width="14.7265625" customWidth="1"/>
    <col min="4" max="4" width="19.54296875" customWidth="1"/>
    <col min="5" max="5" width="15.54296875" customWidth="1"/>
    <col min="6" max="6" width="14.453125" customWidth="1"/>
    <col min="7" max="7" width="20.453125" customWidth="1"/>
    <col min="10" max="10" width="10.81640625" bestFit="1" customWidth="1"/>
    <col min="11" max="11" width="14.7265625" customWidth="1"/>
  </cols>
  <sheetData>
    <row r="1" spans="1:11" ht="38.15" customHeight="1">
      <c r="A1" s="131" t="s">
        <v>1065</v>
      </c>
      <c r="B1" s="98" t="s">
        <v>14</v>
      </c>
      <c r="C1" s="98" t="s">
        <v>1023</v>
      </c>
      <c r="D1" s="98" t="s">
        <v>1386</v>
      </c>
      <c r="E1" s="98" t="s">
        <v>1024</v>
      </c>
      <c r="F1" s="98" t="s">
        <v>15</v>
      </c>
      <c r="G1" s="133" t="s">
        <v>16</v>
      </c>
      <c r="H1" s="125"/>
      <c r="I1" s="125" t="s">
        <v>619</v>
      </c>
      <c r="J1" s="125" t="s">
        <v>620</v>
      </c>
      <c r="K1" s="125" t="s">
        <v>621</v>
      </c>
    </row>
    <row r="2" spans="1:11">
      <c r="A2" s="99" t="s">
        <v>337</v>
      </c>
      <c r="B2" s="99" t="s">
        <v>336</v>
      </c>
      <c r="C2" s="99" t="str">
        <f>VLOOKUP(B2,'[1]Q1 2022'!$B$2:$C$101,2,FALSE)</f>
        <v>Tencent</v>
      </c>
      <c r="D2" s="100">
        <v>409.22939476420345</v>
      </c>
      <c r="E2" s="99">
        <v>1</v>
      </c>
      <c r="F2" s="99" t="s">
        <v>7</v>
      </c>
      <c r="G2" s="99" t="s">
        <v>20</v>
      </c>
      <c r="H2" s="125" t="s">
        <v>623</v>
      </c>
      <c r="I2" s="125">
        <f>COUNTIF(F2:F101,"SOE")</f>
        <v>40</v>
      </c>
      <c r="J2" s="126">
        <f>SUMIF(F2:F101,"SOE",D2:D101)</f>
        <v>2568.4968614189079</v>
      </c>
      <c r="K2" s="128">
        <f>J2/$J$5</f>
        <v>0.44748937911897535</v>
      </c>
    </row>
    <row r="3" spans="1:11">
      <c r="A3" s="99" t="s">
        <v>26</v>
      </c>
      <c r="B3" s="99" t="s">
        <v>338</v>
      </c>
      <c r="C3" s="99" t="str">
        <f>VLOOKUP(B3,'[1]Q1 2022'!$B$2:$C$101,2,FALSE)</f>
        <v>Kweichow Moutai</v>
      </c>
      <c r="D3" s="100">
        <v>311.49722892915605</v>
      </c>
      <c r="E3" s="99">
        <v>2</v>
      </c>
      <c r="F3" s="99" t="s">
        <v>5</v>
      </c>
      <c r="G3" s="99" t="s">
        <v>27</v>
      </c>
      <c r="H3" s="125" t="s">
        <v>266</v>
      </c>
      <c r="I3" s="125">
        <f>COUNTIF(F2:F101,"MOE")</f>
        <v>17</v>
      </c>
      <c r="J3" s="126">
        <f>SUMIF(F2:F101,"MOE",D2:D101)</f>
        <v>776.10696028025166</v>
      </c>
      <c r="K3" s="128">
        <f t="shared" ref="K3:K5" si="0">J3/$J$5</f>
        <v>0.1352151240682721</v>
      </c>
    </row>
    <row r="4" spans="1:11">
      <c r="A4" s="99" t="s">
        <v>800</v>
      </c>
      <c r="B4" s="99" t="s">
        <v>341</v>
      </c>
      <c r="C4" s="99" t="str">
        <f>VLOOKUP(B4,'[1]Q1 2022'!$B$2:$C$101,2,FALSE)</f>
        <v>Alibaba</v>
      </c>
      <c r="D4" s="100">
        <v>233.91418751552555</v>
      </c>
      <c r="E4" s="99">
        <v>3</v>
      </c>
      <c r="F4" s="99" t="s">
        <v>7</v>
      </c>
      <c r="G4" s="99" t="s">
        <v>20</v>
      </c>
      <c r="H4" s="125" t="s">
        <v>622</v>
      </c>
      <c r="I4" s="125">
        <f>COUNTIF(F2:F101,"NPE")</f>
        <v>43</v>
      </c>
      <c r="J4" s="126">
        <f>SUMIF(F2:F101,"NPE",D2:D101)</f>
        <v>2395.190196375208</v>
      </c>
      <c r="K4" s="128">
        <f t="shared" si="0"/>
        <v>0.41729549681275241</v>
      </c>
    </row>
    <row r="5" spans="1:11">
      <c r="A5" s="99" t="s">
        <v>625</v>
      </c>
      <c r="B5" s="99" t="s">
        <v>626</v>
      </c>
      <c r="C5" s="99" t="str">
        <f>VLOOKUP(B5,'[1]Q1 2022'!$B$2:$C$101,2,FALSE)</f>
        <v>Industrial and Commercial Bank of China</v>
      </c>
      <c r="D5" s="100">
        <v>212.76019835216377</v>
      </c>
      <c r="E5" s="99">
        <v>4</v>
      </c>
      <c r="F5" s="99" t="s">
        <v>5</v>
      </c>
      <c r="G5" s="99" t="s">
        <v>31</v>
      </c>
      <c r="H5" s="125" t="s">
        <v>627</v>
      </c>
      <c r="I5" s="125">
        <f>SUM(I2:I4)</f>
        <v>100</v>
      </c>
      <c r="J5" s="127">
        <f>SUM(J2:J4)</f>
        <v>5739.7940180743681</v>
      </c>
      <c r="K5" s="128">
        <f t="shared" si="0"/>
        <v>1</v>
      </c>
    </row>
    <row r="6" spans="1:11">
      <c r="A6" s="99" t="s">
        <v>628</v>
      </c>
      <c r="B6" s="99" t="s">
        <v>629</v>
      </c>
      <c r="C6" s="99" t="str">
        <f>VLOOKUP(B6,'[1]Q1 2022'!$B$2:$C$101,2,FALSE)</f>
        <v>China Construction Bank</v>
      </c>
      <c r="D6" s="100">
        <v>158.5413168368047</v>
      </c>
      <c r="E6" s="99">
        <v>5</v>
      </c>
      <c r="F6" s="99" t="s">
        <v>5</v>
      </c>
      <c r="G6" s="99" t="s">
        <v>31</v>
      </c>
    </row>
    <row r="7" spans="1:11">
      <c r="A7" s="99" t="s">
        <v>634</v>
      </c>
      <c r="B7" s="99" t="s">
        <v>354</v>
      </c>
      <c r="C7" s="99" t="str">
        <f>VLOOKUP(B7,'[1]Q1 2022'!$B$2:$C$101,2,FALSE)</f>
        <v>China Mobile</v>
      </c>
      <c r="D7" s="100">
        <v>144.57280626671596</v>
      </c>
      <c r="E7" s="99">
        <v>6</v>
      </c>
      <c r="F7" s="99" t="s">
        <v>5</v>
      </c>
      <c r="G7" s="99" t="s">
        <v>71</v>
      </c>
    </row>
    <row r="8" spans="1:11">
      <c r="A8" s="99" t="s">
        <v>631</v>
      </c>
      <c r="B8" s="99" t="s">
        <v>632</v>
      </c>
      <c r="C8" s="99" t="str">
        <f>VLOOKUP(B8,'[1]Q1 2022'!$B$2:$C$101,2,FALSE)</f>
        <v>Agricultural Bank of China</v>
      </c>
      <c r="D8" s="100">
        <v>143.95489718860091</v>
      </c>
      <c r="E8" s="99">
        <v>7</v>
      </c>
      <c r="F8" s="99" t="s">
        <v>5</v>
      </c>
      <c r="G8" s="99" t="s">
        <v>31</v>
      </c>
    </row>
    <row r="9" spans="1:11">
      <c r="A9" s="99" t="s">
        <v>34</v>
      </c>
      <c r="B9" s="99" t="s">
        <v>350</v>
      </c>
      <c r="C9" s="99" t="str">
        <f>VLOOKUP(B9,'[1]Q1 2022'!$B$2:$C$101,2,FALSE)</f>
        <v>Meituan</v>
      </c>
      <c r="D9" s="100">
        <v>138.44936969413678</v>
      </c>
      <c r="E9" s="99">
        <v>8</v>
      </c>
      <c r="F9" s="99" t="s">
        <v>7</v>
      </c>
      <c r="G9" s="99" t="s">
        <v>20</v>
      </c>
    </row>
    <row r="10" spans="1:11">
      <c r="A10" s="99" t="s">
        <v>43</v>
      </c>
      <c r="B10" s="99" t="s">
        <v>344</v>
      </c>
      <c r="C10" s="99" t="str">
        <f>VLOOKUP(B10,'[1]Q1 2022'!$B$2:$C$101,2,FALSE)</f>
        <v>CATL (Ningde Era)</v>
      </c>
      <c r="D10" s="100">
        <v>137.97404933981565</v>
      </c>
      <c r="E10" s="99">
        <v>9</v>
      </c>
      <c r="F10" s="99" t="s">
        <v>7</v>
      </c>
      <c r="G10" s="99" t="s">
        <v>44</v>
      </c>
    </row>
    <row r="11" spans="1:11">
      <c r="A11" s="99" t="s">
        <v>630</v>
      </c>
      <c r="B11" s="99" t="s">
        <v>347</v>
      </c>
      <c r="C11" s="99" t="str">
        <f>VLOOKUP(B11,'[1]Q1 2022'!$B$2:$C$101,2,FALSE)</f>
        <v>China Merchants Bank</v>
      </c>
      <c r="D11" s="100">
        <v>136.06515495207449</v>
      </c>
      <c r="E11" s="99">
        <v>10</v>
      </c>
      <c r="F11" s="99" t="s">
        <v>6</v>
      </c>
      <c r="G11" s="99" t="s">
        <v>31</v>
      </c>
    </row>
    <row r="12" spans="1:11">
      <c r="A12" s="99" t="s">
        <v>635</v>
      </c>
      <c r="B12" s="99" t="s">
        <v>356</v>
      </c>
      <c r="C12" s="99" t="str">
        <f>VLOOKUP(B12,'[1]Q1 2022'!$B$2:$C$101,2,FALSE)</f>
        <v>Bank of China</v>
      </c>
      <c r="D12" s="100">
        <v>126.0889751149796</v>
      </c>
      <c r="E12" s="99">
        <v>11</v>
      </c>
      <c r="F12" s="99" t="s">
        <v>5</v>
      </c>
      <c r="G12" s="99" t="s">
        <v>31</v>
      </c>
    </row>
    <row r="13" spans="1:11">
      <c r="A13" s="99" t="s">
        <v>633</v>
      </c>
      <c r="B13" s="99" t="s">
        <v>352</v>
      </c>
      <c r="C13" s="99" t="str">
        <f>VLOOKUP(B13,'[1]Q1 2022'!$B$2:$C$101,2,FALSE)</f>
        <v>China Petroleum (PetroChina)</v>
      </c>
      <c r="D13" s="100">
        <v>125.20985672891048</v>
      </c>
      <c r="E13" s="99">
        <v>12</v>
      </c>
      <c r="F13" s="99" t="s">
        <v>5</v>
      </c>
      <c r="G13" s="99" t="s">
        <v>64</v>
      </c>
    </row>
    <row r="14" spans="1:11">
      <c r="A14" s="99" t="s">
        <v>637</v>
      </c>
      <c r="B14" s="99" t="s">
        <v>362</v>
      </c>
      <c r="C14" s="99" t="str">
        <f>VLOOKUP(B14,'[1]Q1 2022'!$B$2:$C$101,2,FALSE)</f>
        <v>China Life</v>
      </c>
      <c r="D14" s="100">
        <v>123.77436522645236</v>
      </c>
      <c r="E14" s="99">
        <v>13</v>
      </c>
      <c r="F14" s="99" t="s">
        <v>5</v>
      </c>
      <c r="G14" s="99" t="s">
        <v>48</v>
      </c>
    </row>
    <row r="15" spans="1:11">
      <c r="A15" s="99" t="s">
        <v>636</v>
      </c>
      <c r="B15" s="99" t="s">
        <v>358</v>
      </c>
      <c r="C15" s="99" t="str">
        <f>VLOOKUP(B15,'[1]Q1 2022'!$B$2:$C$101,2,FALSE)</f>
        <v>Ping An of China</v>
      </c>
      <c r="D15" s="100">
        <v>122.44020229612799</v>
      </c>
      <c r="E15" s="99">
        <v>14</v>
      </c>
      <c r="F15" s="99" t="s">
        <v>6</v>
      </c>
      <c r="G15" s="99" t="s">
        <v>48</v>
      </c>
    </row>
    <row r="16" spans="1:11">
      <c r="A16" s="99" t="s">
        <v>57</v>
      </c>
      <c r="B16" s="99" t="s">
        <v>367</v>
      </c>
      <c r="C16" s="99" t="str">
        <f>VLOOKUP(B16,'[1]Q1 2022'!$B$2:$C$101,2,FALSE)</f>
        <v>Pinduoduo</v>
      </c>
      <c r="D16" s="100">
        <v>103.11065130700001</v>
      </c>
      <c r="E16" s="99">
        <v>15</v>
      </c>
      <c r="F16" s="99" t="s">
        <v>7</v>
      </c>
      <c r="G16" s="99" t="s">
        <v>20</v>
      </c>
    </row>
    <row r="17" spans="1:7">
      <c r="A17" s="99" t="s">
        <v>51</v>
      </c>
      <c r="B17" s="99" t="s">
        <v>360</v>
      </c>
      <c r="C17" s="99" t="str">
        <f>VLOOKUP(B17,'[1]Q1 2022'!$B$2:$C$101,2,FALSE)</f>
        <v>Wuliangye</v>
      </c>
      <c r="D17" s="100">
        <v>100.70467082437614</v>
      </c>
      <c r="E17" s="99">
        <v>16</v>
      </c>
      <c r="F17" s="99" t="s">
        <v>5</v>
      </c>
      <c r="G17" s="99" t="s">
        <v>27</v>
      </c>
    </row>
    <row r="18" spans="1:7">
      <c r="A18" s="99" t="s">
        <v>638</v>
      </c>
      <c r="B18" s="99" t="s">
        <v>357</v>
      </c>
      <c r="C18" s="99" t="str">
        <f>VLOOKUP(B18,'[1]Q1 2022'!$B$2:$C$101,2,FALSE)</f>
        <v>BYD</v>
      </c>
      <c r="D18" s="100">
        <v>94.022257422587089</v>
      </c>
      <c r="E18" s="99">
        <v>17</v>
      </c>
      <c r="F18" s="99" t="s">
        <v>7</v>
      </c>
      <c r="G18" s="99" t="s">
        <v>44</v>
      </c>
    </row>
    <row r="19" spans="1:7">
      <c r="A19" s="99" t="s">
        <v>803</v>
      </c>
      <c r="B19" s="99" t="s">
        <v>640</v>
      </c>
      <c r="C19" s="99" t="s">
        <v>1030</v>
      </c>
      <c r="D19" s="100">
        <v>88.069149982432094</v>
      </c>
      <c r="E19" s="99">
        <v>18</v>
      </c>
      <c r="F19" s="99" t="s">
        <v>7</v>
      </c>
      <c r="G19" s="99" t="s">
        <v>20</v>
      </c>
    </row>
    <row r="20" spans="1:7">
      <c r="A20" s="99" t="s">
        <v>641</v>
      </c>
      <c r="B20" s="99" t="s">
        <v>365</v>
      </c>
      <c r="C20" s="99" t="str">
        <f>VLOOKUP(B20,'[1]Q1 2022'!$B$2:$C$101,2,FALSE)</f>
        <v>China Shenhua Energy</v>
      </c>
      <c r="D20" s="100">
        <v>75.168120749584617</v>
      </c>
      <c r="E20" s="99">
        <v>19</v>
      </c>
      <c r="F20" s="99" t="s">
        <v>5</v>
      </c>
      <c r="G20" s="99" t="s">
        <v>127</v>
      </c>
    </row>
    <row r="21" spans="1:7">
      <c r="A21" s="99" t="s">
        <v>642</v>
      </c>
      <c r="B21" s="99" t="s">
        <v>371</v>
      </c>
      <c r="C21" s="99" t="str">
        <f>VLOOKUP(B21,'[1]Q1 2022'!$B$2:$C$101,2,FALSE)</f>
        <v>Sinopec</v>
      </c>
      <c r="D21" s="100">
        <v>71.526925773605242</v>
      </c>
      <c r="E21" s="99">
        <v>20</v>
      </c>
      <c r="F21" s="99" t="s">
        <v>5</v>
      </c>
      <c r="G21" s="99" t="s">
        <v>64</v>
      </c>
    </row>
    <row r="22" spans="1:7">
      <c r="A22" s="99" t="s">
        <v>126</v>
      </c>
      <c r="B22" s="99" t="s">
        <v>366</v>
      </c>
      <c r="C22" s="99" t="str">
        <f>VLOOKUP(B22,'[1]Q1 2022'!$B$2:$C$101,2,FALSE)</f>
        <v>Yangtze Power</v>
      </c>
      <c r="D22" s="100">
        <v>68.572357899951186</v>
      </c>
      <c r="E22" s="99">
        <v>21</v>
      </c>
      <c r="F22" s="99" t="s">
        <v>5</v>
      </c>
      <c r="G22" s="99" t="s">
        <v>127</v>
      </c>
    </row>
    <row r="23" spans="1:7">
      <c r="A23" s="99" t="s">
        <v>89</v>
      </c>
      <c r="B23" s="99" t="s">
        <v>373</v>
      </c>
      <c r="C23" s="99" t="str">
        <f>VLOOKUP(B23,'[1]Q1 2022'!$B$2:$C$101,2,FALSE)</f>
        <v>China Tourism Group Duty Free</v>
      </c>
      <c r="D23" s="100">
        <v>63.995710629565231</v>
      </c>
      <c r="E23" s="99">
        <v>22</v>
      </c>
      <c r="F23" s="99" t="s">
        <v>5</v>
      </c>
      <c r="G23" s="99" t="s">
        <v>27</v>
      </c>
    </row>
    <row r="24" spans="1:7">
      <c r="A24" s="99" t="s">
        <v>1025</v>
      </c>
      <c r="B24" s="99" t="s">
        <v>376</v>
      </c>
      <c r="C24" s="99" t="s">
        <v>1032</v>
      </c>
      <c r="D24" s="100">
        <v>63.584768388794338</v>
      </c>
      <c r="E24" s="99">
        <v>23</v>
      </c>
      <c r="F24" s="99" t="s">
        <v>5</v>
      </c>
      <c r="G24" s="99" t="s">
        <v>64</v>
      </c>
    </row>
    <row r="25" spans="1:7">
      <c r="A25" s="99" t="s">
        <v>160</v>
      </c>
      <c r="B25" s="99" t="s">
        <v>377</v>
      </c>
      <c r="C25" s="99" t="str">
        <f>VLOOKUP(B25,'[1]Q1 2022'!$B$2:$C$101,2,FALSE)</f>
        <v>Nongfu Spring</v>
      </c>
      <c r="D25" s="100">
        <v>63.506814376992715</v>
      </c>
      <c r="E25" s="99">
        <v>24</v>
      </c>
      <c r="F25" s="99" t="s">
        <v>7</v>
      </c>
      <c r="G25" s="99" t="s">
        <v>27</v>
      </c>
    </row>
    <row r="26" spans="1:7">
      <c r="A26" s="99" t="s">
        <v>643</v>
      </c>
      <c r="B26" s="99" t="s">
        <v>644</v>
      </c>
      <c r="C26" s="99" t="str">
        <f>VLOOKUP(B26,'[1]Q1 2022'!$B$2:$C$101,2,FALSE)</f>
        <v>China Postal Savings Bank</v>
      </c>
      <c r="D26" s="100">
        <v>60.463270328681766</v>
      </c>
      <c r="E26" s="99">
        <v>25</v>
      </c>
      <c r="F26" s="99" t="s">
        <v>5</v>
      </c>
      <c r="G26" s="99" t="s">
        <v>31</v>
      </c>
    </row>
    <row r="27" spans="1:7">
      <c r="A27" s="99" t="s">
        <v>92</v>
      </c>
      <c r="B27" s="99" t="s">
        <v>383</v>
      </c>
      <c r="C27" s="99" t="str">
        <f>VLOOKUP(B27,'[1]Q1 2022'!$B$2:$C$101,2,FALSE)</f>
        <v>Mindray</v>
      </c>
      <c r="D27" s="100">
        <v>55.006045898139163</v>
      </c>
      <c r="E27" s="99">
        <v>26</v>
      </c>
      <c r="F27" s="99" t="s">
        <v>7</v>
      </c>
      <c r="G27" s="99" t="s">
        <v>44</v>
      </c>
    </row>
    <row r="28" spans="1:7">
      <c r="A28" s="99" t="s">
        <v>98</v>
      </c>
      <c r="B28" s="99" t="s">
        <v>379</v>
      </c>
      <c r="C28" s="99" t="str">
        <f>VLOOKUP(B28,'[1]Q1 2022'!$B$2:$C$101,2,FALSE)</f>
        <v>Haitian Flavouring &amp; Food</v>
      </c>
      <c r="D28" s="100">
        <v>52.961141981621346</v>
      </c>
      <c r="E28" s="99">
        <v>27</v>
      </c>
      <c r="F28" s="99" t="s">
        <v>7</v>
      </c>
      <c r="G28" s="99" t="s">
        <v>27</v>
      </c>
    </row>
    <row r="29" spans="1:7">
      <c r="A29" s="99" t="s">
        <v>142</v>
      </c>
      <c r="B29" s="99" t="s">
        <v>380</v>
      </c>
      <c r="C29" s="99" t="str">
        <f>VLOOKUP(B29,'[1]Q1 2022'!$B$2:$C$101,2,FALSE)</f>
        <v>Industrial Bank</v>
      </c>
      <c r="D29" s="100">
        <v>52.468045959892883</v>
      </c>
      <c r="E29" s="99">
        <v>28</v>
      </c>
      <c r="F29" s="99" t="s">
        <v>6</v>
      </c>
      <c r="G29" s="99" t="s">
        <v>31</v>
      </c>
    </row>
    <row r="30" spans="1:7">
      <c r="A30" s="99" t="s">
        <v>649</v>
      </c>
      <c r="B30" s="99" t="s">
        <v>391</v>
      </c>
      <c r="C30" s="99" t="str">
        <f>VLOOKUP(B30,'[1]Q1 2022'!$B$2:$C$101,2,FALSE)</f>
        <v>China Telecom</v>
      </c>
      <c r="D30" s="100">
        <v>52.167407248522387</v>
      </c>
      <c r="E30" s="99">
        <v>29</v>
      </c>
      <c r="F30" s="99" t="s">
        <v>5</v>
      </c>
      <c r="G30" s="99" t="s">
        <v>71</v>
      </c>
    </row>
    <row r="31" spans="1:7">
      <c r="A31" s="99" t="s">
        <v>107</v>
      </c>
      <c r="B31" s="99" t="s">
        <v>378</v>
      </c>
      <c r="C31" s="99" t="str">
        <f>VLOOKUP(B31,'[1]Q1 2022'!$B$2:$C$101,2,FALSE)</f>
        <v>Midea Group</v>
      </c>
      <c r="D31" s="100">
        <v>52.03871685564139</v>
      </c>
      <c r="E31" s="99">
        <v>30</v>
      </c>
      <c r="F31" s="99" t="s">
        <v>7</v>
      </c>
      <c r="G31" s="99" t="s">
        <v>44</v>
      </c>
    </row>
    <row r="32" spans="1:7">
      <c r="A32" s="99" t="s">
        <v>148</v>
      </c>
      <c r="B32" s="99" t="s">
        <v>382</v>
      </c>
      <c r="C32" s="99" t="str">
        <f>VLOOKUP(B32,'[1]Q1 2022'!$B$2:$C$101,2,FALSE)</f>
        <v>Shanxi Fen Wine</v>
      </c>
      <c r="D32" s="100">
        <v>49.925153567438187</v>
      </c>
      <c r="E32" s="99">
        <v>31</v>
      </c>
      <c r="F32" s="99" t="s">
        <v>5</v>
      </c>
      <c r="G32" s="99" t="s">
        <v>27</v>
      </c>
    </row>
    <row r="33" spans="1:7">
      <c r="A33" s="99" t="s">
        <v>645</v>
      </c>
      <c r="B33" s="99" t="s">
        <v>381</v>
      </c>
      <c r="C33" s="99" t="str">
        <f>VLOOKUP(B33,'[1]Q1 2022'!$B$2:$C$101,2,FALSE)</f>
        <v>NetEase</v>
      </c>
      <c r="D33" s="100">
        <v>48.147424776816003</v>
      </c>
      <c r="E33" s="99">
        <v>32</v>
      </c>
      <c r="F33" s="99" t="s">
        <v>7</v>
      </c>
      <c r="G33" s="99" t="s">
        <v>20</v>
      </c>
    </row>
    <row r="34" spans="1:7">
      <c r="A34" s="99" t="s">
        <v>163</v>
      </c>
      <c r="B34" s="99" t="s">
        <v>384</v>
      </c>
      <c r="C34" s="99" t="str">
        <f>VLOOKUP(B34,'[1]Q1 2022'!$B$2:$C$101,2,FALSE)</f>
        <v>Luzhou Laojiao</v>
      </c>
      <c r="D34" s="100">
        <v>47.399223649312241</v>
      </c>
      <c r="E34" s="99">
        <v>33</v>
      </c>
      <c r="F34" s="99" t="s">
        <v>5</v>
      </c>
      <c r="G34" s="99" t="s">
        <v>27</v>
      </c>
    </row>
    <row r="35" spans="1:7">
      <c r="A35" s="99" t="s">
        <v>86</v>
      </c>
      <c r="B35" s="99" t="s">
        <v>389</v>
      </c>
      <c r="C35" s="99" t="str">
        <f>VLOOKUP(B35,'[1]Q1 2022'!$B$2:$C$101,2,FALSE)</f>
        <v>Hikvision</v>
      </c>
      <c r="D35" s="100">
        <v>46.960963621790192</v>
      </c>
      <c r="E35" s="99">
        <v>34</v>
      </c>
      <c r="F35" s="99" t="s">
        <v>6</v>
      </c>
      <c r="G35" s="99" t="s">
        <v>44</v>
      </c>
    </row>
    <row r="36" spans="1:7">
      <c r="A36" s="99" t="s">
        <v>648</v>
      </c>
      <c r="B36" s="99" t="s">
        <v>386</v>
      </c>
      <c r="C36" s="99" t="str">
        <f>VLOOKUP(B36,'[1]Q1 2022'!$B$2:$C$101,2,FALSE)</f>
        <v>Bank of Communications</v>
      </c>
      <c r="D36" s="100">
        <v>46.876210314667745</v>
      </c>
      <c r="E36" s="99">
        <v>35</v>
      </c>
      <c r="F36" s="99" t="s">
        <v>6</v>
      </c>
      <c r="G36" s="99" t="s">
        <v>31</v>
      </c>
    </row>
    <row r="37" spans="1:7">
      <c r="A37" s="99" t="s">
        <v>120</v>
      </c>
      <c r="B37" s="99" t="s">
        <v>1046</v>
      </c>
      <c r="C37" s="99" t="s">
        <v>1031</v>
      </c>
      <c r="D37" s="100">
        <v>46.004236145627885</v>
      </c>
      <c r="E37" s="99">
        <v>36</v>
      </c>
      <c r="F37" s="99" t="s">
        <v>7</v>
      </c>
      <c r="G37" s="99" t="s">
        <v>44</v>
      </c>
    </row>
    <row r="38" spans="1:7">
      <c r="A38" s="99" t="s">
        <v>169</v>
      </c>
      <c r="B38" s="99" t="s">
        <v>394</v>
      </c>
      <c r="C38" s="99" t="str">
        <f>VLOOKUP(B38,'[1]Q1 2022'!$B$2:$C$101,2,FALSE)</f>
        <v>Wanhua Chemical</v>
      </c>
      <c r="D38" s="100">
        <v>41.768016095525951</v>
      </c>
      <c r="E38" s="99">
        <v>37</v>
      </c>
      <c r="F38" s="99" t="s">
        <v>6</v>
      </c>
      <c r="G38" s="99" t="s">
        <v>64</v>
      </c>
    </row>
    <row r="39" spans="1:7">
      <c r="A39" s="99" t="s">
        <v>199</v>
      </c>
      <c r="B39" s="99" t="s">
        <v>402</v>
      </c>
      <c r="C39" s="99" t="str">
        <f>VLOOKUP(B39,'[1]Q1 2022'!$B$2:$C$101,2,FALSE)</f>
        <v>SF Holding</v>
      </c>
      <c r="D39" s="100">
        <v>40.59772119927635</v>
      </c>
      <c r="E39" s="99">
        <v>38</v>
      </c>
      <c r="F39" s="99" t="s">
        <v>7</v>
      </c>
      <c r="G39" s="99" t="s">
        <v>176</v>
      </c>
    </row>
    <row r="40" spans="1:7">
      <c r="A40" s="99" t="s">
        <v>651</v>
      </c>
      <c r="B40" s="99" t="s">
        <v>395</v>
      </c>
      <c r="C40" s="99" t="str">
        <f>VLOOKUP(B40,'[1]Q1 2022'!$B$2:$C$101,2,FALSE)</f>
        <v>CITIC Securities</v>
      </c>
      <c r="D40" s="100">
        <v>40.18083423126884</v>
      </c>
      <c r="E40" s="99">
        <v>39</v>
      </c>
      <c r="F40" s="99" t="s">
        <v>6</v>
      </c>
      <c r="G40" s="99" t="s">
        <v>48</v>
      </c>
    </row>
    <row r="41" spans="1:7">
      <c r="A41" s="99" t="s">
        <v>1026</v>
      </c>
      <c r="B41" s="99" t="s">
        <v>387</v>
      </c>
      <c r="C41" s="99" t="s">
        <v>121</v>
      </c>
      <c r="D41" s="100">
        <v>39.537494765022991</v>
      </c>
      <c r="E41" s="99">
        <v>40</v>
      </c>
      <c r="F41" s="99" t="s">
        <v>7</v>
      </c>
      <c r="G41" s="99" t="s">
        <v>20</v>
      </c>
    </row>
    <row r="42" spans="1:7">
      <c r="A42" s="99" t="s">
        <v>80</v>
      </c>
      <c r="B42" s="99" t="s">
        <v>393</v>
      </c>
      <c r="C42" s="99" t="str">
        <f>VLOOKUP(B42,'[1]Q1 2022'!$B$2:$C$101,2,FALSE)</f>
        <v>Kuaishou Technology</v>
      </c>
      <c r="D42" s="100">
        <v>39.161714687894545</v>
      </c>
      <c r="E42" s="99">
        <v>41</v>
      </c>
      <c r="F42" s="99" t="s">
        <v>7</v>
      </c>
      <c r="G42" s="99" t="s">
        <v>20</v>
      </c>
    </row>
    <row r="43" spans="1:7">
      <c r="A43" s="99" t="s">
        <v>187</v>
      </c>
      <c r="B43" s="99" t="s">
        <v>398</v>
      </c>
      <c r="C43" s="99" t="str">
        <f>VLOOKUP(B43,'[1]Q1 2022'!$B$2:$C$101,2,FALSE)</f>
        <v>Muyuan Foods</v>
      </c>
      <c r="D43" s="100">
        <v>38.304258186579276</v>
      </c>
      <c r="E43" s="99">
        <v>42</v>
      </c>
      <c r="F43" s="99" t="s">
        <v>7</v>
      </c>
      <c r="G43" s="99" t="s">
        <v>27</v>
      </c>
    </row>
    <row r="44" spans="1:7">
      <c r="A44" s="99" t="s">
        <v>653</v>
      </c>
      <c r="B44" s="99" t="s">
        <v>418</v>
      </c>
      <c r="C44" s="99" t="str">
        <f>VLOOKUP(B44,'[1]Q1 2022'!$B$2:$C$101,2,FALSE)</f>
        <v>Zijin Mining</v>
      </c>
      <c r="D44" s="100">
        <v>37.35209135433535</v>
      </c>
      <c r="E44" s="99">
        <v>43</v>
      </c>
      <c r="F44" s="99" t="s">
        <v>6</v>
      </c>
      <c r="G44" s="99" t="s">
        <v>234</v>
      </c>
    </row>
    <row r="45" spans="1:7">
      <c r="A45" s="99" t="s">
        <v>172</v>
      </c>
      <c r="B45" s="99" t="s">
        <v>390</v>
      </c>
      <c r="C45" s="99" t="str">
        <f>VLOOKUP(B45,'[1]Q1 2022'!$B$2:$C$101,2,FALSE)</f>
        <v>Eastmoney</v>
      </c>
      <c r="D45" s="100">
        <v>36.80825221169917</v>
      </c>
      <c r="E45" s="99">
        <v>44</v>
      </c>
      <c r="F45" s="99" t="s">
        <v>7</v>
      </c>
      <c r="G45" s="99" t="s">
        <v>48</v>
      </c>
    </row>
    <row r="46" spans="1:7">
      <c r="A46" s="99" t="s">
        <v>136</v>
      </c>
      <c r="B46" s="99" t="s">
        <v>400</v>
      </c>
      <c r="C46" s="99" t="str">
        <f>VLOOKUP(B46,'[1]Q1 2022'!$B$2:$C$101,2,FALSE)</f>
        <v>Ping An Bank</v>
      </c>
      <c r="D46" s="100">
        <v>36.668564380679442</v>
      </c>
      <c r="E46" s="99">
        <v>45</v>
      </c>
      <c r="F46" s="99" t="s">
        <v>6</v>
      </c>
      <c r="G46" s="99" t="s">
        <v>31</v>
      </c>
    </row>
    <row r="47" spans="1:7">
      <c r="A47" s="99" t="s">
        <v>145</v>
      </c>
      <c r="B47" s="99" t="s">
        <v>424</v>
      </c>
      <c r="C47" s="99" t="str">
        <f>VLOOKUP(B47,'[1]Q1 2022'!$B$2:$C$101,2,FALSE)</f>
        <v>Anta Sports</v>
      </c>
      <c r="D47" s="100">
        <v>35.546011248831576</v>
      </c>
      <c r="E47" s="99">
        <v>46</v>
      </c>
      <c r="F47" s="99" t="s">
        <v>7</v>
      </c>
      <c r="G47" s="99" t="s">
        <v>27</v>
      </c>
    </row>
    <row r="48" spans="1:7">
      <c r="A48" s="99" t="s">
        <v>139</v>
      </c>
      <c r="B48" s="99" t="s">
        <v>419</v>
      </c>
      <c r="C48" s="99" t="str">
        <f>VLOOKUP(B48,'[1]Q1 2022'!$B$2:$C$101,2,FALSE)</f>
        <v>Hengrui Medicine</v>
      </c>
      <c r="D48" s="100">
        <v>35.290319274218191</v>
      </c>
      <c r="E48" s="99">
        <v>47</v>
      </c>
      <c r="F48" s="99" t="s">
        <v>7</v>
      </c>
      <c r="G48" s="99" t="s">
        <v>111</v>
      </c>
    </row>
    <row r="49" spans="1:7">
      <c r="A49" s="99" t="s">
        <v>95</v>
      </c>
      <c r="B49" s="99" t="s">
        <v>399</v>
      </c>
      <c r="C49" s="99" t="str">
        <f>VLOOKUP(B49,'[1]Q1 2022'!$B$2:$C$101,2,FALSE)</f>
        <v>Xiaomi</v>
      </c>
      <c r="D49" s="100">
        <v>34.949645560638693</v>
      </c>
      <c r="E49" s="99">
        <v>48</v>
      </c>
      <c r="F49" s="99" t="s">
        <v>7</v>
      </c>
      <c r="G49" s="99" t="s">
        <v>44</v>
      </c>
    </row>
    <row r="50" spans="1:7">
      <c r="A50" s="99" t="s">
        <v>193</v>
      </c>
      <c r="B50" s="99" t="s">
        <v>401</v>
      </c>
      <c r="C50" s="99" t="str">
        <f>VLOOKUP(B50,'[1]Q1 2022'!$B$2:$C$101,2,FALSE)</f>
        <v>Yanghe Brewery</v>
      </c>
      <c r="D50" s="100">
        <v>34.72871004795681</v>
      </c>
      <c r="E50" s="99">
        <v>49</v>
      </c>
      <c r="F50" s="99" t="s">
        <v>6</v>
      </c>
      <c r="G50" s="99" t="s">
        <v>27</v>
      </c>
    </row>
    <row r="51" spans="1:7">
      <c r="A51" s="99" t="s">
        <v>224</v>
      </c>
      <c r="B51" s="99" t="s">
        <v>413</v>
      </c>
      <c r="C51" s="99" t="str">
        <f>VLOOKUP(B51,'[1]Q1 2022'!$B$2:$C$101,2,FALSE)</f>
        <v>Beijing-Shanghai High-Speed Railway</v>
      </c>
      <c r="D51" s="100">
        <v>34.690277156781441</v>
      </c>
      <c r="E51" s="99">
        <v>50</v>
      </c>
      <c r="F51" s="99" t="s">
        <v>5</v>
      </c>
      <c r="G51" s="99" t="s">
        <v>176</v>
      </c>
    </row>
    <row r="52" spans="1:7">
      <c r="A52" s="99" t="s">
        <v>650</v>
      </c>
      <c r="B52" s="99" t="s">
        <v>396</v>
      </c>
      <c r="C52" s="99" t="str">
        <f>VLOOKUP(B52,'[1]Q1 2022'!$B$2:$C$101,2,FALSE)</f>
        <v>Wuxi Apptec</v>
      </c>
      <c r="D52" s="100">
        <v>34.014453693675158</v>
      </c>
      <c r="E52" s="99">
        <v>51</v>
      </c>
      <c r="F52" s="99" t="s">
        <v>7</v>
      </c>
      <c r="G52" s="99" t="s">
        <v>111</v>
      </c>
    </row>
    <row r="53" spans="1:7">
      <c r="A53" s="99" t="s">
        <v>321</v>
      </c>
      <c r="B53" s="99" t="s">
        <v>432</v>
      </c>
      <c r="C53" s="99" t="str">
        <f>VLOOKUP(B53,'[1]Q1 2022'!$B$2:$C$101,2,FALSE)</f>
        <v>China State Construction Engineering Corporation</v>
      </c>
      <c r="D53" s="100">
        <v>32.694479272739279</v>
      </c>
      <c r="E53" s="99">
        <v>52</v>
      </c>
      <c r="F53" s="99" t="s">
        <v>5</v>
      </c>
      <c r="G53" s="99" t="s">
        <v>322</v>
      </c>
    </row>
    <row r="54" spans="1:7">
      <c r="A54" s="99" t="s">
        <v>429</v>
      </c>
      <c r="B54" s="99" t="s">
        <v>659</v>
      </c>
      <c r="C54" s="99" t="str">
        <f>VLOOKUP(B54,'[1]Q1 2022'!$B$2:$C$101,2,FALSE)</f>
        <v>China Resources Land</v>
      </c>
      <c r="D54" s="100">
        <v>32.642878721237686</v>
      </c>
      <c r="E54" s="99">
        <v>53</v>
      </c>
      <c r="F54" s="99" t="s">
        <v>5</v>
      </c>
      <c r="G54" s="99" t="s">
        <v>221</v>
      </c>
    </row>
    <row r="55" spans="1:7">
      <c r="A55" s="99" t="s">
        <v>184</v>
      </c>
      <c r="B55" s="99" t="s">
        <v>416</v>
      </c>
      <c r="C55" s="99" t="str">
        <f>VLOOKUP(B55,'[1]Q1 2022'!$B$2:$C$101,2,FALSE)</f>
        <v>Luxshare Precision</v>
      </c>
      <c r="D55" s="100">
        <v>32.366840651186003</v>
      </c>
      <c r="E55" s="99">
        <v>54</v>
      </c>
      <c r="F55" s="99" t="s">
        <v>7</v>
      </c>
      <c r="G55" s="99" t="s">
        <v>44</v>
      </c>
    </row>
    <row r="56" spans="1:7">
      <c r="A56" s="99" t="s">
        <v>110</v>
      </c>
      <c r="B56" s="99" t="s">
        <v>408</v>
      </c>
      <c r="C56" s="99" t="str">
        <f>VLOOKUP(B56,'[1]Q1 2022'!$B$2:$C$101,2,FALSE)</f>
        <v>Wuxi Bio</v>
      </c>
      <c r="D56" s="100">
        <v>32.35493267643443</v>
      </c>
      <c r="E56" s="99">
        <v>55</v>
      </c>
      <c r="F56" s="99" t="s">
        <v>7</v>
      </c>
      <c r="G56" s="99" t="s">
        <v>111</v>
      </c>
    </row>
    <row r="57" spans="1:7">
      <c r="A57" s="99" t="s">
        <v>151</v>
      </c>
      <c r="B57" s="99" t="s">
        <v>415</v>
      </c>
      <c r="C57" s="99" t="str">
        <f>VLOOKUP(B57,'[1]Q1 2022'!$B$2:$C$101,2,FALSE)</f>
        <v>Aier Ophthalmology</v>
      </c>
      <c r="D57" s="100">
        <v>32.015426895794448</v>
      </c>
      <c r="E57" s="99">
        <v>56</v>
      </c>
      <c r="F57" s="99" t="s">
        <v>7</v>
      </c>
      <c r="G57" s="99" t="s">
        <v>111</v>
      </c>
    </row>
    <row r="58" spans="1:7">
      <c r="A58" s="99" t="s">
        <v>663</v>
      </c>
      <c r="B58" s="99" t="s">
        <v>414</v>
      </c>
      <c r="C58" s="99" t="str">
        <f>VLOOKUP(B58,'[1]Q1 2022'!$B$2:$C$101,2,FALSE)</f>
        <v>Haier Smart Home</v>
      </c>
      <c r="D58" s="100">
        <v>31.937324538134565</v>
      </c>
      <c r="E58" s="99">
        <v>57</v>
      </c>
      <c r="F58" s="99" t="s">
        <v>7</v>
      </c>
      <c r="G58" s="99" t="s">
        <v>44</v>
      </c>
    </row>
    <row r="59" spans="1:7">
      <c r="A59" s="99" t="s">
        <v>656</v>
      </c>
      <c r="B59" s="99" t="s">
        <v>441</v>
      </c>
      <c r="C59" s="99" t="str">
        <f>VLOOKUP(B59,'[1]Q1 2022'!$B$2:$C$101,2,FALSE)</f>
        <v>CITIC Bank</v>
      </c>
      <c r="D59" s="100">
        <v>30.953516673768483</v>
      </c>
      <c r="E59" s="99">
        <v>58</v>
      </c>
      <c r="F59" s="99" t="s">
        <v>5</v>
      </c>
      <c r="G59" s="99" t="s">
        <v>31</v>
      </c>
    </row>
    <row r="60" spans="1:7">
      <c r="A60" s="99" t="s">
        <v>252</v>
      </c>
      <c r="B60" s="99" t="s">
        <v>420</v>
      </c>
      <c r="C60" s="99" t="str">
        <f>VLOOKUP(B60,'[1]Q1 2022'!$B$2:$C$101,2,FALSE)</f>
        <v>Bank of Ningbo</v>
      </c>
      <c r="D60" s="100">
        <v>30.767958131177668</v>
      </c>
      <c r="E60" s="99">
        <v>59</v>
      </c>
      <c r="F60" s="99" t="s">
        <v>6</v>
      </c>
      <c r="G60" s="99" t="s">
        <v>31</v>
      </c>
    </row>
    <row r="61" spans="1:7">
      <c r="A61" s="99" t="s">
        <v>302</v>
      </c>
      <c r="B61" s="99" t="s">
        <v>452</v>
      </c>
      <c r="C61" s="99" t="str">
        <f>VLOOKUP(B61,'[1]Q1 2022'!$B$2:$C$101,2,FALSE)</f>
        <v>CITIC Ltd</v>
      </c>
      <c r="D61" s="100">
        <v>30.693082201774715</v>
      </c>
      <c r="E61" s="99">
        <v>60</v>
      </c>
      <c r="F61" s="99" t="s">
        <v>5</v>
      </c>
      <c r="G61" s="99" t="s">
        <v>303</v>
      </c>
    </row>
    <row r="62" spans="1:7">
      <c r="A62" s="99" t="s">
        <v>211</v>
      </c>
      <c r="B62" s="99" t="s">
        <v>654</v>
      </c>
      <c r="C62" s="99" t="str">
        <f>VLOOKUP(B62,'[1]Q1 2022'!$B$2:$C$101,2,FALSE)</f>
        <v>Shanghai Pudong Development Bank</v>
      </c>
      <c r="D62" s="100">
        <v>30.681420930947937</v>
      </c>
      <c r="E62" s="99">
        <v>61</v>
      </c>
      <c r="F62" s="99" t="s">
        <v>5</v>
      </c>
      <c r="G62" s="99" t="s">
        <v>31</v>
      </c>
    </row>
    <row r="63" spans="1:7">
      <c r="A63" s="99" t="s">
        <v>665</v>
      </c>
      <c r="B63" s="99" t="s">
        <v>440</v>
      </c>
      <c r="C63" s="99" t="str">
        <f>VLOOKUP(B63,'[1]Q1 2022'!$B$2:$C$101,2,FALSE)</f>
        <v>China Pacific Insurance</v>
      </c>
      <c r="D63" s="100">
        <v>30.285592776524137</v>
      </c>
      <c r="E63" s="99">
        <v>62</v>
      </c>
      <c r="F63" s="99" t="s">
        <v>6</v>
      </c>
      <c r="G63" s="99" t="s">
        <v>48</v>
      </c>
    </row>
    <row r="64" spans="1:7">
      <c r="A64" s="99" t="s">
        <v>666</v>
      </c>
      <c r="B64" s="99" t="s">
        <v>403</v>
      </c>
      <c r="C64" s="99" t="str">
        <f>VLOOKUP(B64,'[1]Q1 2022'!$B$2:$C$101,2,FALSE)</f>
        <v>Great Wall Motor</v>
      </c>
      <c r="D64" s="100">
        <v>29.616628265085001</v>
      </c>
      <c r="E64" s="99">
        <v>63</v>
      </c>
      <c r="F64" s="99" t="s">
        <v>7</v>
      </c>
      <c r="G64" s="99" t="s">
        <v>44</v>
      </c>
    </row>
    <row r="65" spans="1:7">
      <c r="A65" s="99" t="s">
        <v>667</v>
      </c>
      <c r="B65" s="99" t="s">
        <v>668</v>
      </c>
      <c r="C65" s="99" t="str">
        <f>VLOOKUP(B65,'[1]Q1 2022'!$B$2:$C$101,2,FALSE)</f>
        <v>People's Insurance Company of China</v>
      </c>
      <c r="D65" s="100">
        <v>29.504499389810757</v>
      </c>
      <c r="E65" s="99">
        <v>64</v>
      </c>
      <c r="F65" s="99" t="s">
        <v>5</v>
      </c>
      <c r="G65" s="99" t="s">
        <v>48</v>
      </c>
    </row>
    <row r="66" spans="1:7">
      <c r="A66" s="99" t="s">
        <v>657</v>
      </c>
      <c r="B66" s="99" t="s">
        <v>809</v>
      </c>
      <c r="C66" s="99" t="str">
        <f>VLOOKUP(B66,'[1]Q1 2022'!$B$2:$C$101,2,FALSE)</f>
        <v>Vanke</v>
      </c>
      <c r="D66" s="100">
        <v>29.274942384661141</v>
      </c>
      <c r="E66" s="99">
        <v>65</v>
      </c>
      <c r="F66" s="99" t="s">
        <v>7</v>
      </c>
      <c r="G66" s="99" t="s">
        <v>221</v>
      </c>
    </row>
    <row r="67" spans="1:7">
      <c r="A67" s="99" t="s">
        <v>208</v>
      </c>
      <c r="B67" s="99" t="s">
        <v>483</v>
      </c>
      <c r="C67" s="99" t="s">
        <v>206</v>
      </c>
      <c r="D67" s="100">
        <v>29.051940941374188</v>
      </c>
      <c r="E67" s="99">
        <v>66</v>
      </c>
      <c r="F67" s="99" t="s">
        <v>7</v>
      </c>
      <c r="G67" s="99" t="s">
        <v>111</v>
      </c>
    </row>
    <row r="68" spans="1:7">
      <c r="A68" s="99" t="s">
        <v>660</v>
      </c>
      <c r="B68" s="99" t="s">
        <v>661</v>
      </c>
      <c r="C68" s="99" t="str">
        <f>VLOOKUP(B68,'[1]Q1 2022'!$B$2:$C$101,2,FALSE)</f>
        <v>China Overseas Land and Investment</v>
      </c>
      <c r="D68" s="100">
        <v>28.869815847087594</v>
      </c>
      <c r="E68" s="99">
        <v>67</v>
      </c>
      <c r="F68" s="99" t="s">
        <v>5</v>
      </c>
      <c r="G68" s="99" t="s">
        <v>221</v>
      </c>
    </row>
    <row r="69" spans="1:7">
      <c r="A69" s="99" t="s">
        <v>265</v>
      </c>
      <c r="B69" s="99" t="s">
        <v>409</v>
      </c>
      <c r="C69" s="99" t="str">
        <f>VLOOKUP(B69,'[1]Q1 2022'!$B$2:$C$101,2,FALSE)</f>
        <v>Yili Group</v>
      </c>
      <c r="D69" s="100">
        <v>28.484005521925166</v>
      </c>
      <c r="E69" s="99">
        <v>68</v>
      </c>
      <c r="F69" s="99" t="s">
        <v>6</v>
      </c>
      <c r="G69" s="99" t="s">
        <v>27</v>
      </c>
    </row>
    <row r="70" spans="1:7">
      <c r="A70" s="99" t="s">
        <v>331</v>
      </c>
      <c r="B70" s="99" t="s">
        <v>697</v>
      </c>
      <c r="C70" s="99" t="str">
        <f>VLOOKUP(B70,'[1]Q1 2022'!$B$2:$C$101,2,FALSE)</f>
        <v>Inovance</v>
      </c>
      <c r="D70" s="100">
        <v>26.529078559357323</v>
      </c>
      <c r="E70" s="99">
        <v>69</v>
      </c>
      <c r="F70" s="99" t="s">
        <v>7</v>
      </c>
      <c r="G70" s="99" t="s">
        <v>44</v>
      </c>
    </row>
    <row r="71" spans="1:7">
      <c r="A71" s="99" t="s">
        <v>190</v>
      </c>
      <c r="B71" s="99" t="s">
        <v>450</v>
      </c>
      <c r="C71" s="99" t="str">
        <f>VLOOKUP(B71,'[1]Q1 2022'!$B$2:$C$101,2,FALSE)</f>
        <v>Gree Electric</v>
      </c>
      <c r="D71" s="100">
        <v>26.133163936065245</v>
      </c>
      <c r="E71" s="99">
        <v>70</v>
      </c>
      <c r="F71" s="99" t="s">
        <v>7</v>
      </c>
      <c r="G71" s="99" t="s">
        <v>44</v>
      </c>
    </row>
    <row r="72" spans="1:7">
      <c r="A72" s="99" t="s">
        <v>436</v>
      </c>
      <c r="B72" s="99" t="s">
        <v>658</v>
      </c>
      <c r="C72" s="99" t="str">
        <f>VLOOKUP(B72,'[1]Q1 2022'!$B$2:$C$101,2,FALSE)</f>
        <v>Poly Real Estate</v>
      </c>
      <c r="D72" s="100">
        <v>26.004768244312668</v>
      </c>
      <c r="E72" s="99">
        <v>71</v>
      </c>
      <c r="F72" s="99" t="s">
        <v>6</v>
      </c>
      <c r="G72" s="99" t="s">
        <v>221</v>
      </c>
    </row>
    <row r="73" spans="1:7">
      <c r="A73" s="99" t="s">
        <v>444</v>
      </c>
      <c r="B73" s="99" t="s">
        <v>443</v>
      </c>
      <c r="C73" s="99" t="str">
        <f>VLOOKUP(B73,'[1]Q1 2022'!$B$2:$C$101,2,FALSE)</f>
        <v>Shaanxi Coal Industry</v>
      </c>
      <c r="D73" s="100">
        <v>25.864098440685755</v>
      </c>
      <c r="E73" s="99">
        <v>72</v>
      </c>
      <c r="F73" s="99" t="s">
        <v>5</v>
      </c>
      <c r="G73" s="99" t="s">
        <v>127</v>
      </c>
    </row>
    <row r="74" spans="1:7">
      <c r="A74" s="99" t="s">
        <v>315</v>
      </c>
      <c r="B74" s="99" t="s">
        <v>464</v>
      </c>
      <c r="C74" s="99" t="str">
        <f>VLOOKUP(B74,'[1]Q1 2022'!$B$2:$C$101,2,FALSE)</f>
        <v>Eve Energy</v>
      </c>
      <c r="D74" s="100">
        <v>25.768980348648881</v>
      </c>
      <c r="E74" s="99">
        <v>73</v>
      </c>
      <c r="F74" s="99" t="s">
        <v>7</v>
      </c>
      <c r="G74" s="99" t="s">
        <v>44</v>
      </c>
    </row>
    <row r="75" spans="1:7">
      <c r="A75" s="99" t="s">
        <v>217</v>
      </c>
      <c r="B75" s="99" t="s">
        <v>433</v>
      </c>
      <c r="C75" s="99" t="str">
        <f>VLOOKUP(B75,'[1]Q1 2022'!$B$2:$C$101,2,FALSE)</f>
        <v>Zhangzhou Pientzehuang Pharmaceutical</v>
      </c>
      <c r="D75" s="100">
        <v>24.988209286477328</v>
      </c>
      <c r="E75" s="99">
        <v>74</v>
      </c>
      <c r="F75" s="99" t="s">
        <v>5</v>
      </c>
      <c r="G75" s="99" t="s">
        <v>111</v>
      </c>
    </row>
    <row r="76" spans="1:7">
      <c r="A76" s="99" t="s">
        <v>325</v>
      </c>
      <c r="B76" s="99" t="s">
        <v>406</v>
      </c>
      <c r="C76" s="99" t="str">
        <f>VLOOKUP(B76,'[1]Q1 2022'!$B$2:$C$101,2,FALSE)</f>
        <v>Tongwei</v>
      </c>
      <c r="D76" s="100">
        <v>24.936981842977339</v>
      </c>
      <c r="E76" s="99">
        <v>75</v>
      </c>
      <c r="F76" s="99" t="s">
        <v>7</v>
      </c>
      <c r="G76" s="99" t="s">
        <v>44</v>
      </c>
    </row>
    <row r="77" spans="1:7">
      <c r="A77" s="99" t="s">
        <v>673</v>
      </c>
      <c r="B77" s="99" t="s">
        <v>475</v>
      </c>
      <c r="C77" s="99" t="str">
        <f>VLOOKUP(B77,'[1]Q1 2022'!$B$2:$C$101,2,FALSE)</f>
        <v>Semiconductor Manufacturing International Corp. (SMIC)</v>
      </c>
      <c r="D77" s="100">
        <v>24.33337315691368</v>
      </c>
      <c r="E77" s="99">
        <v>76</v>
      </c>
      <c r="F77" s="99" t="s">
        <v>6</v>
      </c>
      <c r="G77" s="99" t="s">
        <v>44</v>
      </c>
    </row>
    <row r="78" spans="1:7">
      <c r="A78" s="99" t="s">
        <v>227</v>
      </c>
      <c r="B78" s="99" t="s">
        <v>437</v>
      </c>
      <c r="C78" s="99" t="str">
        <f>VLOOKUP(B78,'[1]Q1 2022'!$B$2:$C$101,2,FALSE)</f>
        <v>SAIC Motor</v>
      </c>
      <c r="D78" s="100">
        <v>24.173488537697786</v>
      </c>
      <c r="E78" s="99">
        <v>77</v>
      </c>
      <c r="F78" s="99" t="s">
        <v>5</v>
      </c>
      <c r="G78" s="99" t="s">
        <v>44</v>
      </c>
    </row>
    <row r="79" spans="1:7">
      <c r="A79" s="99" t="s">
        <v>683</v>
      </c>
      <c r="B79" s="99" t="s">
        <v>684</v>
      </c>
      <c r="C79" s="99" t="str">
        <f>VLOOKUP(B79,'[1]Q1 2022'!$B$2:$C$101,2,FALSE)</f>
        <v>Sungrow Power Supply</v>
      </c>
      <c r="D79" s="100">
        <v>23.841190019699624</v>
      </c>
      <c r="E79" s="99">
        <v>78</v>
      </c>
      <c r="F79" s="99" t="s">
        <v>7</v>
      </c>
      <c r="G79" s="99" t="s">
        <v>44</v>
      </c>
    </row>
    <row r="80" spans="1:7">
      <c r="A80" s="99" t="s">
        <v>671</v>
      </c>
      <c r="B80" s="99" t="s">
        <v>672</v>
      </c>
      <c r="C80" s="99" t="str">
        <f>VLOOKUP(B80,'[1]Q1 2022'!$B$2:$C$101,2,FALSE)</f>
        <v>Nari Technology</v>
      </c>
      <c r="D80" s="100">
        <v>23.454946225081127</v>
      </c>
      <c r="E80" s="99">
        <v>79</v>
      </c>
      <c r="F80" s="99" t="s">
        <v>5</v>
      </c>
      <c r="G80" s="99" t="s">
        <v>44</v>
      </c>
    </row>
    <row r="81" spans="1:7">
      <c r="A81" s="99" t="s">
        <v>685</v>
      </c>
      <c r="B81" s="99" t="s">
        <v>455</v>
      </c>
      <c r="C81" s="99" t="str">
        <f>VLOOKUP(B81,'[1]Q1 2022'!$B$2:$C$101,2,FALSE)</f>
        <v>China Securities</v>
      </c>
      <c r="D81" s="100">
        <v>23.255569028245986</v>
      </c>
      <c r="E81" s="99">
        <v>80</v>
      </c>
      <c r="F81" s="99" t="s">
        <v>5</v>
      </c>
      <c r="G81" s="99" t="s">
        <v>48</v>
      </c>
    </row>
    <row r="82" spans="1:7">
      <c r="A82" s="99" t="s">
        <v>709</v>
      </c>
      <c r="B82" s="99" t="s">
        <v>714</v>
      </c>
      <c r="C82" s="99" t="s">
        <v>291</v>
      </c>
      <c r="D82" s="100">
        <v>23.241145485219253</v>
      </c>
      <c r="E82" s="99">
        <v>81</v>
      </c>
      <c r="F82" s="99" t="s">
        <v>7</v>
      </c>
      <c r="G82" s="99" t="s">
        <v>111</v>
      </c>
    </row>
    <row r="83" spans="1:7">
      <c r="A83" s="99" t="s">
        <v>670</v>
      </c>
      <c r="B83" s="99" t="s">
        <v>477</v>
      </c>
      <c r="C83" s="99" t="str">
        <f>VLOOKUP(B83,'[1]Q1 2022'!$B$2:$C$101,2,FALSE)</f>
        <v>China Three Gorges Renewables Group</v>
      </c>
      <c r="D83" s="100">
        <v>23.217463242684431</v>
      </c>
      <c r="E83" s="99">
        <v>82</v>
      </c>
      <c r="F83" s="99" t="s">
        <v>5</v>
      </c>
      <c r="G83" s="99" t="s">
        <v>127</v>
      </c>
    </row>
    <row r="84" spans="1:7">
      <c r="A84" s="99" t="s">
        <v>794</v>
      </c>
      <c r="B84" s="99" t="s">
        <v>795</v>
      </c>
      <c r="C84" s="99" t="s">
        <v>282</v>
      </c>
      <c r="D84" s="100">
        <v>23.216997200627425</v>
      </c>
      <c r="E84" s="99">
        <v>83</v>
      </c>
      <c r="F84" s="99" t="s">
        <v>5</v>
      </c>
      <c r="G84" s="99" t="s">
        <v>48</v>
      </c>
    </row>
    <row r="85" spans="1:7">
      <c r="A85" s="99" t="s">
        <v>312</v>
      </c>
      <c r="B85" s="99" t="s">
        <v>485</v>
      </c>
      <c r="C85" s="99" t="s">
        <v>310</v>
      </c>
      <c r="D85" s="100">
        <v>22.849539924901084</v>
      </c>
      <c r="E85" s="99">
        <v>84</v>
      </c>
      <c r="F85" s="99" t="s">
        <v>7</v>
      </c>
      <c r="G85" s="99" t="s">
        <v>339</v>
      </c>
    </row>
    <row r="86" spans="1:7">
      <c r="A86" s="99" t="s">
        <v>711</v>
      </c>
      <c r="B86" s="99" t="s">
        <v>712</v>
      </c>
      <c r="C86" s="99" t="s">
        <v>1033</v>
      </c>
      <c r="D86" s="100">
        <v>22.660262259465792</v>
      </c>
      <c r="E86" s="99">
        <v>85</v>
      </c>
      <c r="F86" s="99" t="s">
        <v>5</v>
      </c>
      <c r="G86" s="99" t="s">
        <v>27</v>
      </c>
    </row>
    <row r="87" spans="1:7">
      <c r="A87" s="99" t="s">
        <v>734</v>
      </c>
      <c r="B87" s="99" t="s">
        <v>1027</v>
      </c>
      <c r="C87" s="99" t="s">
        <v>1034</v>
      </c>
      <c r="D87" s="100">
        <v>22.482809524975348</v>
      </c>
      <c r="E87" s="99">
        <v>86</v>
      </c>
      <c r="F87" s="99" t="s">
        <v>7</v>
      </c>
      <c r="G87" s="99" t="s">
        <v>27</v>
      </c>
    </row>
    <row r="88" spans="1:7">
      <c r="A88" s="99" t="s">
        <v>733</v>
      </c>
      <c r="B88" s="99" t="s">
        <v>708</v>
      </c>
      <c r="C88" s="99" t="s">
        <v>1035</v>
      </c>
      <c r="D88" s="100">
        <v>22.405624311356391</v>
      </c>
      <c r="E88" s="99">
        <v>87</v>
      </c>
      <c r="F88" s="99" t="s">
        <v>7</v>
      </c>
      <c r="G88" s="99" t="s">
        <v>176</v>
      </c>
    </row>
    <row r="89" spans="1:7">
      <c r="A89" s="99" t="s">
        <v>655</v>
      </c>
      <c r="B89" s="99" t="s">
        <v>438</v>
      </c>
      <c r="C89" s="99" t="str">
        <f>VLOOKUP(B89,'[1]Q1 2022'!$B$2:$C$101,2,FALSE)</f>
        <v>COSCO Shipping Holdings</v>
      </c>
      <c r="D89" s="100">
        <v>22.247864398527696</v>
      </c>
      <c r="E89" s="99">
        <v>88</v>
      </c>
      <c r="F89" s="99" t="s">
        <v>5</v>
      </c>
      <c r="G89" s="99" t="s">
        <v>176</v>
      </c>
    </row>
    <row r="90" spans="1:7">
      <c r="A90" s="99" t="s">
        <v>678</v>
      </c>
      <c r="B90" s="99" t="s">
        <v>679</v>
      </c>
      <c r="C90" s="99" t="str">
        <f>VLOOKUP(B90,'[1]Q1 2022'!$B$2:$C$101,2,FALSE)</f>
        <v xml:space="preserve">China Everbright Bank </v>
      </c>
      <c r="D90" s="100">
        <v>22.098768953292648</v>
      </c>
      <c r="E90" s="99">
        <v>89</v>
      </c>
      <c r="F90" s="99" t="s">
        <v>5</v>
      </c>
      <c r="G90" s="99" t="s">
        <v>31</v>
      </c>
    </row>
    <row r="91" spans="1:7">
      <c r="A91" s="99" t="s">
        <v>677</v>
      </c>
      <c r="B91" s="99" t="s">
        <v>404</v>
      </c>
      <c r="C91" s="99" t="str">
        <f>VLOOKUP(B91,'[1]Q1 2022'!$B$2:$C$101,2,FALSE)</f>
        <v>Li Auto</v>
      </c>
      <c r="D91" s="100">
        <v>21.262695335</v>
      </c>
      <c r="E91" s="99">
        <v>90</v>
      </c>
      <c r="F91" s="99" t="s">
        <v>7</v>
      </c>
      <c r="G91" s="99" t="s">
        <v>44</v>
      </c>
    </row>
    <row r="92" spans="1:7">
      <c r="A92" s="99" t="s">
        <v>505</v>
      </c>
      <c r="B92" s="99" t="s">
        <v>504</v>
      </c>
      <c r="C92" s="99" t="s">
        <v>1036</v>
      </c>
      <c r="D92" s="100">
        <v>21.104381845042703</v>
      </c>
      <c r="E92" s="99">
        <v>91</v>
      </c>
      <c r="F92" s="99" t="s">
        <v>5</v>
      </c>
      <c r="G92" s="99" t="s">
        <v>48</v>
      </c>
    </row>
    <row r="93" spans="1:7">
      <c r="A93" s="99" t="s">
        <v>715</v>
      </c>
      <c r="B93" s="99" t="s">
        <v>716</v>
      </c>
      <c r="C93" s="99" t="s">
        <v>1037</v>
      </c>
      <c r="D93" s="100">
        <v>21.034948166441719</v>
      </c>
      <c r="E93" s="99">
        <v>92</v>
      </c>
      <c r="F93" s="99" t="s">
        <v>7</v>
      </c>
      <c r="G93" s="99" t="s">
        <v>44</v>
      </c>
    </row>
    <row r="94" spans="1:7">
      <c r="A94" s="99" t="s">
        <v>1028</v>
      </c>
      <c r="B94" s="99" t="s">
        <v>1029</v>
      </c>
      <c r="C94" s="99" t="s">
        <v>1038</v>
      </c>
      <c r="D94" s="100">
        <v>20.942980317066308</v>
      </c>
      <c r="E94" s="99">
        <v>93</v>
      </c>
      <c r="F94" s="99" t="s">
        <v>7</v>
      </c>
      <c r="G94" s="99" t="s">
        <v>111</v>
      </c>
    </row>
    <row r="95" spans="1:7">
      <c r="A95" s="99" t="s">
        <v>737</v>
      </c>
      <c r="B95" s="99" t="s">
        <v>738</v>
      </c>
      <c r="C95" s="99" t="s">
        <v>1039</v>
      </c>
      <c r="D95" s="100">
        <v>20.620029597019212</v>
      </c>
      <c r="E95" s="99">
        <v>94</v>
      </c>
      <c r="F95" s="99" t="s">
        <v>5</v>
      </c>
      <c r="G95" s="99" t="s">
        <v>322</v>
      </c>
    </row>
    <row r="96" spans="1:7">
      <c r="A96" s="99" t="s">
        <v>692</v>
      </c>
      <c r="B96" s="99" t="s">
        <v>492</v>
      </c>
      <c r="C96" s="99" t="str">
        <f>VLOOKUP(B96,'[1]Q1 2022'!$B$2:$C$101,2,FALSE)</f>
        <v>Yanzhou Coal Industry</v>
      </c>
      <c r="D96" s="100">
        <v>20.499258770238058</v>
      </c>
      <c r="E96" s="99">
        <v>95</v>
      </c>
      <c r="F96" s="99" t="s">
        <v>5</v>
      </c>
      <c r="G96" s="99" t="s">
        <v>127</v>
      </c>
    </row>
    <row r="97" spans="1:7">
      <c r="A97" s="99" t="s">
        <v>724</v>
      </c>
      <c r="B97" s="99" t="s">
        <v>725</v>
      </c>
      <c r="C97" s="99" t="s">
        <v>869</v>
      </c>
      <c r="D97" s="100">
        <v>20.458299736059502</v>
      </c>
      <c r="E97" s="99">
        <v>96</v>
      </c>
      <c r="F97" s="99" t="s">
        <v>5</v>
      </c>
      <c r="G97" s="99" t="s">
        <v>71</v>
      </c>
    </row>
    <row r="98" spans="1:7">
      <c r="A98" s="99" t="s">
        <v>686</v>
      </c>
      <c r="B98" s="99" t="s">
        <v>687</v>
      </c>
      <c r="C98" s="99" t="str">
        <f>VLOOKUP(B98,'[1]Q1 2022'!$B$2:$C$101,2,FALSE)</f>
        <v>China Minsheng Bank</v>
      </c>
      <c r="D98" s="100">
        <v>20.447901466189585</v>
      </c>
      <c r="E98" s="99">
        <v>97</v>
      </c>
      <c r="F98" s="99" t="s">
        <v>6</v>
      </c>
      <c r="G98" s="99" t="s">
        <v>31</v>
      </c>
    </row>
    <row r="99" spans="1:7">
      <c r="A99" s="99" t="s">
        <v>463</v>
      </c>
      <c r="B99" s="99" t="s">
        <v>462</v>
      </c>
      <c r="C99" s="99" t="s">
        <v>1040</v>
      </c>
      <c r="D99" s="100">
        <v>20.322242448231055</v>
      </c>
      <c r="E99" s="99">
        <v>98</v>
      </c>
      <c r="F99" s="99" t="s">
        <v>7</v>
      </c>
      <c r="G99" s="99" t="s">
        <v>44</v>
      </c>
    </row>
    <row r="100" spans="1:7">
      <c r="A100" s="99" t="s">
        <v>664</v>
      </c>
      <c r="B100" s="99" t="s">
        <v>480</v>
      </c>
      <c r="C100" s="99" t="str">
        <f>VLOOKUP(B100,'[1]Q1 2022'!$B$2:$C$101,2,FALSE)</f>
        <v>Anhui Conch Cement</v>
      </c>
      <c r="D100" s="100">
        <v>20.274567728888954</v>
      </c>
      <c r="E100" s="99">
        <v>99</v>
      </c>
      <c r="F100" s="99" t="s">
        <v>6</v>
      </c>
      <c r="G100" s="99" t="s">
        <v>234</v>
      </c>
    </row>
    <row r="101" spans="1:7">
      <c r="A101" s="99" t="s">
        <v>205</v>
      </c>
      <c r="B101" s="99" t="s">
        <v>481</v>
      </c>
      <c r="C101" s="99" t="s">
        <v>203</v>
      </c>
      <c r="D101" s="100">
        <v>20.177468914223358</v>
      </c>
      <c r="E101" s="99">
        <v>100</v>
      </c>
      <c r="F101" s="99" t="s">
        <v>7</v>
      </c>
      <c r="G101" s="99" t="s">
        <v>111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E960E-5440-4B18-9DC4-30F1BD815746}">
  <sheetPr>
    <pageSetUpPr fitToPage="1"/>
  </sheetPr>
  <dimension ref="A1:K101"/>
  <sheetViews>
    <sheetView zoomScale="80" zoomScaleNormal="80" workbookViewId="0">
      <pane xSplit="2" ySplit="1" topLeftCell="C2" activePane="bottomRight" state="frozen"/>
      <selection pane="topRight" activeCell="C1" sqref="C1"/>
      <selection pane="bottomLeft" activeCell="A2" sqref="A2"/>
      <selection pane="bottomRight" activeCell="A2" sqref="A2:C101"/>
    </sheetView>
  </sheetViews>
  <sheetFormatPr defaultColWidth="8.81640625" defaultRowHeight="14.5"/>
  <cols>
    <col min="1" max="1" width="20" style="80" bestFit="1" customWidth="1"/>
    <col min="2" max="2" width="22" style="77" bestFit="1" customWidth="1"/>
    <col min="3" max="3" width="22" style="86" customWidth="1"/>
    <col min="4" max="4" width="23.453125" style="78" customWidth="1"/>
    <col min="5" max="5" width="18.26953125" style="79" customWidth="1"/>
    <col min="6" max="6" width="14.54296875" style="79" customWidth="1"/>
    <col min="7" max="7" width="26.26953125" style="79" customWidth="1"/>
    <col min="8" max="9" width="8.81640625" style="79"/>
    <col min="10" max="11" width="13.81640625" style="79" customWidth="1"/>
    <col min="12" max="16384" width="8.81640625" style="79"/>
  </cols>
  <sheetData>
    <row r="1" spans="1:11" s="76" customFormat="1" ht="29.5" thickBot="1">
      <c r="A1" s="81" t="s">
        <v>1065</v>
      </c>
      <c r="B1" s="82" t="s">
        <v>14</v>
      </c>
      <c r="C1" s="84" t="s">
        <v>1043</v>
      </c>
      <c r="D1" s="83" t="s">
        <v>1385</v>
      </c>
      <c r="E1" s="84" t="s">
        <v>1044</v>
      </c>
      <c r="F1" s="84" t="s">
        <v>15</v>
      </c>
      <c r="G1" s="85" t="s">
        <v>16</v>
      </c>
      <c r="H1" s="125"/>
      <c r="I1" s="125" t="s">
        <v>619</v>
      </c>
      <c r="J1" s="125" t="s">
        <v>620</v>
      </c>
      <c r="K1" s="125" t="s">
        <v>621</v>
      </c>
    </row>
    <row r="2" spans="1:11">
      <c r="A2" s="80" t="s">
        <v>337</v>
      </c>
      <c r="B2" s="77" t="s">
        <v>336</v>
      </c>
      <c r="C2" s="86" t="str">
        <f>VLOOKUP(B2,'End-2022'!$B$2:$C$101,2,0)</f>
        <v>Tencent</v>
      </c>
      <c r="D2" s="78">
        <v>405.09168863482665</v>
      </c>
      <c r="E2" s="79">
        <v>1</v>
      </c>
      <c r="F2" s="79" t="str">
        <f>VLOOKUP(B2,'End-2022'!$B$2:$F$101,5,0)</f>
        <v>NPE</v>
      </c>
      <c r="G2" s="79" t="s">
        <v>20</v>
      </c>
      <c r="H2" s="125" t="s">
        <v>623</v>
      </c>
      <c r="I2" s="125">
        <f>COUNTIF(F2:F101,"SOE")</f>
        <v>41</v>
      </c>
      <c r="J2" s="126">
        <f>SUMIF(F2:F101,"SOE",D2:D101)</f>
        <v>2723.2109787246472</v>
      </c>
      <c r="K2" s="128">
        <f>J2/$J$5</f>
        <v>0.48060250789576997</v>
      </c>
    </row>
    <row r="3" spans="1:11">
      <c r="A3" s="80" t="s">
        <v>26</v>
      </c>
      <c r="B3" s="77" t="s">
        <v>338</v>
      </c>
      <c r="C3" s="86" t="str">
        <f>VLOOKUP(B3,'End-2022'!$B$2:$C$101,2,0)</f>
        <v>Kweichow Moutai</v>
      </c>
      <c r="D3" s="78">
        <v>293.97858781034626</v>
      </c>
      <c r="E3" s="79">
        <v>2</v>
      </c>
      <c r="F3" s="79" t="str">
        <f>VLOOKUP(B3,'End-2022'!$B$2:$F$101,5,0)</f>
        <v>SOE</v>
      </c>
      <c r="G3" s="79" t="s">
        <v>27</v>
      </c>
      <c r="H3" s="125" t="s">
        <v>266</v>
      </c>
      <c r="I3" s="125">
        <f>COUNTIF(F2:F101,"MOE")</f>
        <v>19</v>
      </c>
      <c r="J3" s="126">
        <f>SUMIF(F2:F101,"MOE",D2:D101)</f>
        <v>765.53937774242445</v>
      </c>
      <c r="K3" s="128">
        <f t="shared" ref="K3:K5" si="0">J3/$J$5</f>
        <v>0.13510526643377563</v>
      </c>
    </row>
    <row r="4" spans="1:11">
      <c r="A4" s="80" t="s">
        <v>836</v>
      </c>
      <c r="B4" s="77" t="s">
        <v>626</v>
      </c>
      <c r="C4" s="86" t="str">
        <f>VLOOKUP(B4,'End-2022'!$B$2:$C$101,2,0)</f>
        <v>Industrial and Commercial Bank of China</v>
      </c>
      <c r="D4" s="78">
        <v>226.14221654693699</v>
      </c>
      <c r="E4" s="79">
        <v>3</v>
      </c>
      <c r="F4" s="79" t="str">
        <f>VLOOKUP(B4,'End-2022'!$B$2:$F$101,5,0)</f>
        <v>SOE</v>
      </c>
      <c r="G4" s="79" t="s">
        <v>31</v>
      </c>
      <c r="H4" s="125" t="s">
        <v>622</v>
      </c>
      <c r="I4" s="125">
        <f>COUNTIF(F2:F101,"NPE")</f>
        <v>40</v>
      </c>
      <c r="J4" s="126">
        <f>SUMIF(F2:F101,"NPE",D2:D101)</f>
        <v>2177.4934395707969</v>
      </c>
      <c r="K4" s="128">
        <f t="shared" si="0"/>
        <v>0.38429222567045446</v>
      </c>
    </row>
    <row r="5" spans="1:11">
      <c r="A5" s="80" t="s">
        <v>624</v>
      </c>
      <c r="B5" s="77" t="s">
        <v>341</v>
      </c>
      <c r="C5" s="86" t="str">
        <f>VLOOKUP(B5,'End-2022'!$B$2:$C$101,2,0)</f>
        <v>Alibaba</v>
      </c>
      <c r="D5" s="78">
        <v>220.67210026199999</v>
      </c>
      <c r="E5" s="79">
        <v>4</v>
      </c>
      <c r="F5" s="79" t="str">
        <f>VLOOKUP(B5,'End-2022'!$B$2:$F$101,5,0)</f>
        <v>NPE</v>
      </c>
      <c r="G5" s="79" t="s">
        <v>20</v>
      </c>
      <c r="H5" s="125" t="s">
        <v>627</v>
      </c>
      <c r="I5" s="125">
        <f>SUM(I2:I4)</f>
        <v>100</v>
      </c>
      <c r="J5" s="127">
        <f>SUM(J2:J4)</f>
        <v>5666.2437960378684</v>
      </c>
      <c r="K5" s="128">
        <f t="shared" si="0"/>
        <v>1</v>
      </c>
    </row>
    <row r="6" spans="1:11">
      <c r="A6" s="80" t="s">
        <v>756</v>
      </c>
      <c r="B6" s="77" t="s">
        <v>352</v>
      </c>
      <c r="C6" s="86" t="str">
        <f>VLOOKUP(B6,'End-2022'!$B$2:$C$101,2,0)</f>
        <v>China Petroleum (PetroChina)</v>
      </c>
      <c r="D6" s="78">
        <v>181.98944037973229</v>
      </c>
      <c r="E6" s="79">
        <v>5</v>
      </c>
      <c r="F6" s="79" t="str">
        <f>VLOOKUP(B6,'End-2022'!$B$2:$F$101,5,0)</f>
        <v>SOE</v>
      </c>
      <c r="G6" s="79" t="s">
        <v>64</v>
      </c>
    </row>
    <row r="7" spans="1:11">
      <c r="A7" s="80" t="s">
        <v>70</v>
      </c>
      <c r="B7" s="77" t="s">
        <v>354</v>
      </c>
      <c r="C7" s="86" t="str">
        <f>VLOOKUP(B7,'End-2022'!$B$2:$C$101,2,0)</f>
        <v>China Mobile</v>
      </c>
      <c r="D7" s="78">
        <v>178.9648202779089</v>
      </c>
      <c r="E7" s="79">
        <v>6</v>
      </c>
      <c r="F7" s="79" t="str">
        <f>VLOOKUP(B7,'End-2022'!$B$2:$F$101,5,0)</f>
        <v>SOE</v>
      </c>
      <c r="G7" s="79" t="s">
        <v>71</v>
      </c>
    </row>
    <row r="8" spans="1:11">
      <c r="A8" s="80" t="s">
        <v>754</v>
      </c>
      <c r="B8" s="77" t="s">
        <v>632</v>
      </c>
      <c r="C8" s="86" t="str">
        <f>VLOOKUP(B8,'End-2022'!$B$2:$C$101,2,0)</f>
        <v>Agricultural Bank of China</v>
      </c>
      <c r="D8" s="78">
        <v>168.04317146648631</v>
      </c>
      <c r="E8" s="79">
        <v>7</v>
      </c>
      <c r="F8" s="79" t="str">
        <f>VLOOKUP(B8,'End-2022'!$B$2:$F$101,5,0)</f>
        <v>SOE</v>
      </c>
      <c r="G8" s="79" t="s">
        <v>31</v>
      </c>
    </row>
    <row r="9" spans="1:11">
      <c r="A9" s="80" t="s">
        <v>838</v>
      </c>
      <c r="B9" s="77" t="s">
        <v>629</v>
      </c>
      <c r="C9" s="86" t="str">
        <f>VLOOKUP(B9,'End-2022'!$B$2:$C$101,2,0)</f>
        <v>China Construction Bank</v>
      </c>
      <c r="D9" s="78">
        <v>163.84302942414922</v>
      </c>
      <c r="E9" s="79">
        <v>8</v>
      </c>
      <c r="F9" s="79" t="str">
        <f>VLOOKUP(B9,'End-2022'!$B$2:$F$101,5,0)</f>
        <v>SOE</v>
      </c>
      <c r="G9" s="79" t="s">
        <v>31</v>
      </c>
    </row>
    <row r="10" spans="1:11">
      <c r="A10" s="80" t="s">
        <v>840</v>
      </c>
      <c r="B10" s="77" t="s">
        <v>356</v>
      </c>
      <c r="C10" s="86" t="str">
        <f>VLOOKUP(B10,'End-2022'!$B$2:$C$101,2,0)</f>
        <v>Bank of China</v>
      </c>
      <c r="D10" s="78">
        <v>147.55505338709469</v>
      </c>
      <c r="E10" s="79">
        <v>9</v>
      </c>
      <c r="F10" s="79" t="str">
        <f>VLOOKUP(B10,'End-2022'!$B$2:$F$101,5,0)</f>
        <v>SOE</v>
      </c>
      <c r="G10" s="79" t="s">
        <v>31</v>
      </c>
    </row>
    <row r="11" spans="1:11">
      <c r="A11" s="80" t="s">
        <v>43</v>
      </c>
      <c r="B11" s="77" t="s">
        <v>344</v>
      </c>
      <c r="C11" s="86" t="str">
        <f>VLOOKUP(B11,'End-2022'!$B$2:$C$101,2,0)</f>
        <v>CATL (Ningde Era)</v>
      </c>
      <c r="D11" s="78">
        <v>139.1995157076033</v>
      </c>
      <c r="E11" s="79">
        <v>10</v>
      </c>
      <c r="F11" s="79" t="str">
        <f>VLOOKUP(B11,'End-2022'!$B$2:$F$101,5,0)</f>
        <v>NPE</v>
      </c>
      <c r="G11" s="79" t="s">
        <v>44</v>
      </c>
    </row>
    <row r="12" spans="1:11">
      <c r="A12" s="80" t="s">
        <v>839</v>
      </c>
      <c r="B12" s="77" t="s">
        <v>358</v>
      </c>
      <c r="C12" s="86" t="str">
        <f>VLOOKUP(B12,'End-2022'!$B$2:$C$101,2,0)</f>
        <v>Ping An of China</v>
      </c>
      <c r="D12" s="78">
        <v>116.4854719985709</v>
      </c>
      <c r="E12" s="79">
        <v>11</v>
      </c>
      <c r="F12" s="79" t="str">
        <f>VLOOKUP(B12,'End-2022'!$B$2:$F$101,5,0)</f>
        <v>MOE</v>
      </c>
      <c r="G12" s="79" t="s">
        <v>48</v>
      </c>
    </row>
    <row r="13" spans="1:11">
      <c r="A13" s="80" t="s">
        <v>837</v>
      </c>
      <c r="B13" s="77" t="s">
        <v>347</v>
      </c>
      <c r="C13" s="86" t="str">
        <f>VLOOKUP(B13,'End-2022'!$B$2:$C$101,2,0)</f>
        <v>China Merchants Bank</v>
      </c>
      <c r="D13" s="78">
        <v>114.38266178816143</v>
      </c>
      <c r="E13" s="79">
        <v>12</v>
      </c>
      <c r="F13" s="79" t="str">
        <f>VLOOKUP(B13,'End-2022'!$B$2:$F$101,5,0)</f>
        <v>MOE</v>
      </c>
      <c r="G13" s="79" t="s">
        <v>31</v>
      </c>
    </row>
    <row r="14" spans="1:11">
      <c r="A14" s="80" t="s">
        <v>755</v>
      </c>
      <c r="B14" s="77" t="s">
        <v>362</v>
      </c>
      <c r="C14" s="86" t="str">
        <f>VLOOKUP(B14,'End-2022'!$B$2:$C$101,2,0)</f>
        <v>China Life</v>
      </c>
      <c r="D14" s="78">
        <v>113.15110694006711</v>
      </c>
      <c r="E14" s="79">
        <v>13</v>
      </c>
      <c r="F14" s="79" t="str">
        <f>VLOOKUP(B14,'End-2022'!$B$2:$F$101,5,0)</f>
        <v>SOE</v>
      </c>
      <c r="G14" s="79" t="s">
        <v>48</v>
      </c>
    </row>
    <row r="15" spans="1:11">
      <c r="A15" s="80" t="s">
        <v>841</v>
      </c>
      <c r="B15" s="77" t="s">
        <v>357</v>
      </c>
      <c r="C15" s="86" t="str">
        <f>VLOOKUP(B15,'End-2022'!$B$2:$C$101,2,0)</f>
        <v>BYD</v>
      </c>
      <c r="D15" s="78">
        <v>99.833782330198659</v>
      </c>
      <c r="E15" s="79">
        <v>14</v>
      </c>
      <c r="F15" s="79" t="str">
        <f>VLOOKUP(B15,'End-2022'!$B$2:$F$101,5,0)</f>
        <v>NPE</v>
      </c>
      <c r="G15" s="79" t="s">
        <v>44</v>
      </c>
    </row>
    <row r="16" spans="1:11">
      <c r="A16" s="80" t="s">
        <v>748</v>
      </c>
      <c r="B16" s="77" t="s">
        <v>371</v>
      </c>
      <c r="C16" s="86" t="str">
        <f>VLOOKUP(B16,'End-2022'!$B$2:$C$101,2,0)</f>
        <v>Sinopec</v>
      </c>
      <c r="D16" s="78">
        <v>98.234013869926358</v>
      </c>
      <c r="E16" s="79">
        <v>15</v>
      </c>
      <c r="F16" s="79" t="str">
        <f>VLOOKUP(B16,'End-2022'!$B$2:$F$101,5,0)</f>
        <v>SOE</v>
      </c>
      <c r="G16" s="79" t="s">
        <v>64</v>
      </c>
    </row>
    <row r="17" spans="1:7">
      <c r="A17" s="80" t="s">
        <v>34</v>
      </c>
      <c r="B17" s="77" t="s">
        <v>350</v>
      </c>
      <c r="C17" s="86" t="str">
        <f>VLOOKUP(B17,'End-2022'!$B$2:$C$101,2,0)</f>
        <v>Meituan</v>
      </c>
      <c r="D17" s="78">
        <v>97.410001250462528</v>
      </c>
      <c r="E17" s="79">
        <v>16</v>
      </c>
      <c r="F17" s="79" t="str">
        <f>VLOOKUP(B17,'End-2022'!$B$2:$F$101,5,0)</f>
        <v>NPE</v>
      </c>
      <c r="G17" s="79" t="s">
        <v>20</v>
      </c>
    </row>
    <row r="18" spans="1:7">
      <c r="A18" s="80" t="s">
        <v>57</v>
      </c>
      <c r="B18" s="77" t="s">
        <v>367</v>
      </c>
      <c r="C18" s="86" t="str">
        <f>VLOOKUP(B18,'End-2022'!$B$2:$C$101,2,0)</f>
        <v>Pinduoduo</v>
      </c>
      <c r="D18" s="78">
        <v>91.85851202500001</v>
      </c>
      <c r="E18" s="79">
        <v>17</v>
      </c>
      <c r="F18" s="79" t="str">
        <f>VLOOKUP(B18,'End-2022'!$B$2:$F$101,5,0)</f>
        <v>NPE</v>
      </c>
      <c r="G18" s="79" t="s">
        <v>20</v>
      </c>
    </row>
    <row r="19" spans="1:7">
      <c r="A19" s="80" t="s">
        <v>51</v>
      </c>
      <c r="B19" s="77" t="s">
        <v>360</v>
      </c>
      <c r="C19" s="86" t="str">
        <f>VLOOKUP(B19,'End-2022'!$B$2:$C$101,2,0)</f>
        <v>Wuliangye</v>
      </c>
      <c r="D19" s="78">
        <v>87.867726950649057</v>
      </c>
      <c r="E19" s="79">
        <v>18</v>
      </c>
      <c r="F19" s="79" t="str">
        <f>VLOOKUP(B19,'End-2022'!$B$2:$F$101,5,0)</f>
        <v>SOE</v>
      </c>
      <c r="G19" s="79" t="s">
        <v>27</v>
      </c>
    </row>
    <row r="20" spans="1:7">
      <c r="A20" s="80" t="s">
        <v>759</v>
      </c>
      <c r="B20" s="77" t="s">
        <v>365</v>
      </c>
      <c r="C20" s="86" t="str">
        <f>VLOOKUP(B20,'End-2022'!$B$2:$C$101,2,0)</f>
        <v>China Shenhua Energy</v>
      </c>
      <c r="D20" s="78">
        <v>80.501970435492723</v>
      </c>
      <c r="E20" s="79">
        <v>19</v>
      </c>
      <c r="F20" s="79" t="str">
        <f>VLOOKUP(B20,'End-2022'!$B$2:$F$101,5,0)</f>
        <v>SOE</v>
      </c>
      <c r="G20" s="79" t="s">
        <v>127</v>
      </c>
    </row>
    <row r="21" spans="1:7">
      <c r="A21" s="80" t="s">
        <v>126</v>
      </c>
      <c r="B21" s="77" t="s">
        <v>366</v>
      </c>
      <c r="C21" s="86" t="str">
        <f>VLOOKUP(B21,'End-2022'!$B$2:$C$101,2,0)</f>
        <v>Yangtze Power</v>
      </c>
      <c r="D21" s="78">
        <v>74.700224584129103</v>
      </c>
      <c r="E21" s="79">
        <v>20</v>
      </c>
      <c r="F21" s="79" t="str">
        <f>VLOOKUP(B21,'End-2022'!$B$2:$F$101,5,0)</f>
        <v>SOE</v>
      </c>
      <c r="G21" s="79" t="s">
        <v>127</v>
      </c>
    </row>
    <row r="22" spans="1:7">
      <c r="A22" s="80" t="s">
        <v>647</v>
      </c>
      <c r="B22" s="77" t="s">
        <v>376</v>
      </c>
      <c r="C22" s="86" t="str">
        <f>VLOOKUP(B22,'End-2022'!$B$2:$C$101,2,0)</f>
        <v>CNOOC</v>
      </c>
      <c r="D22" s="78">
        <v>71.202777468706529</v>
      </c>
      <c r="E22" s="79">
        <v>21</v>
      </c>
      <c r="F22" s="79" t="str">
        <f>VLOOKUP(B22,'End-2022'!$B$2:$F$101,5,0)</f>
        <v>SOE</v>
      </c>
      <c r="G22" s="79" t="s">
        <v>64</v>
      </c>
    </row>
    <row r="23" spans="1:7">
      <c r="A23" s="80" t="s">
        <v>774</v>
      </c>
      <c r="B23" s="77" t="s">
        <v>391</v>
      </c>
      <c r="C23" s="86" t="str">
        <f>VLOOKUP(B23,'End-2022'!$B$2:$C$101,2,0)</f>
        <v>China Telecom</v>
      </c>
      <c r="D23" s="78">
        <v>67.126903905781461</v>
      </c>
      <c r="E23" s="79">
        <v>22</v>
      </c>
      <c r="F23" s="79" t="str">
        <f>VLOOKUP(B23,'End-2022'!$B$2:$F$101,5,0)</f>
        <v>SOE</v>
      </c>
      <c r="G23" s="79" t="s">
        <v>71</v>
      </c>
    </row>
    <row r="24" spans="1:7">
      <c r="A24" s="80" t="s">
        <v>731</v>
      </c>
      <c r="B24" s="77" t="s">
        <v>644</v>
      </c>
      <c r="C24" s="86" t="str">
        <f>VLOOKUP(B24,'End-2022'!$B$2:$C$101,2,0)</f>
        <v>China Postal Savings Bank</v>
      </c>
      <c r="D24" s="78">
        <v>65.882062816603082</v>
      </c>
      <c r="E24" s="79">
        <v>23</v>
      </c>
      <c r="F24" s="79" t="str">
        <f>VLOOKUP(B24,'End-2022'!$B$2:$F$101,5,0)</f>
        <v>SOE</v>
      </c>
      <c r="G24" s="79" t="s">
        <v>31</v>
      </c>
    </row>
    <row r="25" spans="1:7">
      <c r="A25" s="80" t="s">
        <v>645</v>
      </c>
      <c r="B25" s="77" t="s">
        <v>381</v>
      </c>
      <c r="C25" s="86" t="str">
        <f>VLOOKUP(B25,'End-2022'!$B$2:$C$101,2,0)</f>
        <v>NetEase</v>
      </c>
      <c r="D25" s="78">
        <v>62.768748733587671</v>
      </c>
      <c r="E25" s="79">
        <v>24</v>
      </c>
      <c r="F25" s="79" t="str">
        <f>VLOOKUP(B25,'End-2022'!$B$2:$F$101,5,0)</f>
        <v>NPE</v>
      </c>
      <c r="G25" s="79" t="s">
        <v>20</v>
      </c>
    </row>
    <row r="26" spans="1:7">
      <c r="A26" s="80" t="s">
        <v>160</v>
      </c>
      <c r="B26" s="77" t="s">
        <v>377</v>
      </c>
      <c r="C26" s="86" t="str">
        <f>VLOOKUP(B26,'End-2022'!$B$2:$C$101,2,0)</f>
        <v>Nongfu Spring</v>
      </c>
      <c r="D26" s="78">
        <v>62.065007694172586</v>
      </c>
      <c r="E26" s="79">
        <v>25</v>
      </c>
      <c r="F26" s="79" t="str">
        <f>VLOOKUP(B26,'End-2022'!$B$2:$F$101,5,0)</f>
        <v>NPE</v>
      </c>
      <c r="G26" s="79" t="s">
        <v>27</v>
      </c>
    </row>
    <row r="27" spans="1:7">
      <c r="A27" s="80" t="s">
        <v>107</v>
      </c>
      <c r="B27" s="77" t="s">
        <v>378</v>
      </c>
      <c r="C27" s="86" t="str">
        <f>VLOOKUP(B27,'End-2022'!$B$2:$C$101,2,0)</f>
        <v>Midea Group</v>
      </c>
      <c r="D27" s="78">
        <v>57.259669752830135</v>
      </c>
      <c r="E27" s="79">
        <v>26</v>
      </c>
      <c r="F27" s="79" t="str">
        <f>VLOOKUP(B27,'End-2022'!$B$2:$F$101,5,0)</f>
        <v>NPE</v>
      </c>
      <c r="G27" s="79" t="s">
        <v>44</v>
      </c>
    </row>
    <row r="28" spans="1:7">
      <c r="A28" s="80" t="s">
        <v>843</v>
      </c>
      <c r="B28" s="77" t="s">
        <v>386</v>
      </c>
      <c r="C28" s="86" t="str">
        <f>VLOOKUP(B28,'End-2022'!$B$2:$C$101,2,0)</f>
        <v>Bank of Communications</v>
      </c>
      <c r="D28" s="78">
        <v>54.692584272243558</v>
      </c>
      <c r="E28" s="79">
        <v>27</v>
      </c>
      <c r="F28" s="79" t="str">
        <f>VLOOKUP(B28,'End-2022'!$B$2:$F$101,5,0)</f>
        <v>MOE</v>
      </c>
      <c r="G28" s="79" t="s">
        <v>31</v>
      </c>
    </row>
    <row r="29" spans="1:7">
      <c r="A29" s="80" t="s">
        <v>639</v>
      </c>
      <c r="B29" s="77" t="s">
        <v>640</v>
      </c>
      <c r="C29" s="86" t="str">
        <f>VLOOKUP(B29,'End-2022'!$B$2:$C$101,2,0)</f>
        <v>JD</v>
      </c>
      <c r="D29" s="78">
        <v>54.261120888000008</v>
      </c>
      <c r="E29" s="79">
        <v>28</v>
      </c>
      <c r="F29" s="79" t="str">
        <f>VLOOKUP(B29,'End-2022'!$B$2:$F$101,5,0)</f>
        <v>NPE</v>
      </c>
      <c r="G29" s="79" t="s">
        <v>20</v>
      </c>
    </row>
    <row r="30" spans="1:7">
      <c r="A30" s="80" t="s">
        <v>92</v>
      </c>
      <c r="B30" s="77" t="s">
        <v>383</v>
      </c>
      <c r="C30" s="86" t="str">
        <f>VLOOKUP(B30,'End-2022'!$B$2:$C$101,2,0)</f>
        <v>Mindray</v>
      </c>
      <c r="D30" s="78">
        <v>50.304454856209695</v>
      </c>
      <c r="E30" s="79">
        <v>29</v>
      </c>
      <c r="F30" s="79" t="str">
        <f>VLOOKUP(B30,'End-2022'!$B$2:$F$101,5,0)</f>
        <v>NPE</v>
      </c>
      <c r="G30" s="79" t="s">
        <v>44</v>
      </c>
    </row>
    <row r="31" spans="1:7">
      <c r="A31" s="80" t="s">
        <v>652</v>
      </c>
      <c r="B31" s="77" t="s">
        <v>387</v>
      </c>
      <c r="C31" s="86" t="str">
        <f>VLOOKUP(B31,'End-2022'!$B$2:$C$101,2,0)</f>
        <v>Baidu</v>
      </c>
      <c r="D31" s="78">
        <v>47.860063252000003</v>
      </c>
      <c r="E31" s="79">
        <v>30</v>
      </c>
      <c r="F31" s="79" t="str">
        <f>VLOOKUP(B31,'End-2022'!$B$2:$F$101,5,0)</f>
        <v>NPE</v>
      </c>
      <c r="G31" s="79" t="s">
        <v>20</v>
      </c>
    </row>
    <row r="32" spans="1:7">
      <c r="A32" s="80" t="s">
        <v>142</v>
      </c>
      <c r="B32" s="77" t="s">
        <v>380</v>
      </c>
      <c r="C32" s="86" t="str">
        <f>VLOOKUP(B32,'End-2022'!$B$2:$C$101,2,0)</f>
        <v>Industrial Bank</v>
      </c>
      <c r="D32" s="78">
        <v>44.993978728998869</v>
      </c>
      <c r="E32" s="79">
        <v>31</v>
      </c>
      <c r="F32" s="79" t="str">
        <f>VLOOKUP(B32,'End-2022'!$B$2:$F$101,5,0)</f>
        <v>MOE</v>
      </c>
      <c r="G32" s="79" t="s">
        <v>31</v>
      </c>
    </row>
    <row r="33" spans="1:7">
      <c r="A33" s="80" t="s">
        <v>86</v>
      </c>
      <c r="B33" s="77" t="s">
        <v>389</v>
      </c>
      <c r="C33" s="86" t="str">
        <f>VLOOKUP(B33,'End-2022'!$B$2:$C$101,2,0)</f>
        <v>Hikvision</v>
      </c>
      <c r="D33" s="78">
        <v>42.907334080655424</v>
      </c>
      <c r="E33" s="79">
        <v>32</v>
      </c>
      <c r="F33" s="79" t="str">
        <f>VLOOKUP(B33,'End-2022'!$B$2:$F$101,5,0)</f>
        <v>MOE</v>
      </c>
      <c r="G33" s="79" t="s">
        <v>44</v>
      </c>
    </row>
    <row r="34" spans="1:7">
      <c r="A34" s="80" t="s">
        <v>163</v>
      </c>
      <c r="B34" s="77" t="s">
        <v>384</v>
      </c>
      <c r="C34" s="86" t="str">
        <f>VLOOKUP(B34,'End-2022'!$B$2:$C$101,2,0)</f>
        <v>Luzhou Laojiao</v>
      </c>
      <c r="D34" s="78">
        <v>42.692086232666284</v>
      </c>
      <c r="E34" s="79">
        <v>33</v>
      </c>
      <c r="F34" s="79" t="str">
        <f>VLOOKUP(B34,'End-2022'!$B$2:$F$101,5,0)</f>
        <v>SOE</v>
      </c>
      <c r="G34" s="79" t="s">
        <v>27</v>
      </c>
    </row>
    <row r="35" spans="1:7">
      <c r="A35" s="80" t="s">
        <v>139</v>
      </c>
      <c r="B35" s="77" t="s">
        <v>419</v>
      </c>
      <c r="C35" s="86" t="str">
        <f>VLOOKUP(B35,'End-2022'!$B$2:$C$101,2,0)</f>
        <v>Hengrui Medicine</v>
      </c>
      <c r="D35" s="78">
        <v>42.286557737551554</v>
      </c>
      <c r="E35" s="79">
        <v>34</v>
      </c>
      <c r="F35" s="79" t="str">
        <f>VLOOKUP(B35,'End-2022'!$B$2:$F$101,5,0)</f>
        <v>NPE</v>
      </c>
      <c r="G35" s="79" t="s">
        <v>111</v>
      </c>
    </row>
    <row r="36" spans="1:7">
      <c r="A36" s="80" t="s">
        <v>765</v>
      </c>
      <c r="B36" s="77" t="s">
        <v>418</v>
      </c>
      <c r="C36" s="86" t="str">
        <f>VLOOKUP(B36,'End-2022'!$B$2:$C$101,2,0)</f>
        <v>Zijin Mining</v>
      </c>
      <c r="D36" s="78">
        <v>40.817308430414307</v>
      </c>
      <c r="E36" s="79">
        <v>35</v>
      </c>
      <c r="F36" s="79" t="str">
        <f>VLOOKUP(B36,'End-2022'!$B$2:$F$101,5,0)</f>
        <v>MOE</v>
      </c>
      <c r="G36" s="79" t="s">
        <v>234</v>
      </c>
    </row>
    <row r="37" spans="1:7">
      <c r="A37" s="80" t="s">
        <v>169</v>
      </c>
      <c r="B37" s="77" t="s">
        <v>394</v>
      </c>
      <c r="C37" s="86" t="str">
        <f>VLOOKUP(B37,'End-2022'!$B$2:$C$101,2,0)</f>
        <v>Wanhua Chemical</v>
      </c>
      <c r="D37" s="78">
        <v>38.168139666196133</v>
      </c>
      <c r="E37" s="79">
        <v>36</v>
      </c>
      <c r="F37" s="79" t="str">
        <f>VLOOKUP(B37,'End-2022'!$B$2:$F$101,5,0)</f>
        <v>MOE</v>
      </c>
      <c r="G37" s="79" t="s">
        <v>64</v>
      </c>
    </row>
    <row r="38" spans="1:7">
      <c r="A38" s="80" t="s">
        <v>772</v>
      </c>
      <c r="B38" s="77" t="s">
        <v>395</v>
      </c>
      <c r="C38" s="86" t="str">
        <f>VLOOKUP(B38,'End-2022'!$B$2:$C$101,2,0)</f>
        <v>CITIC Securities</v>
      </c>
      <c r="D38" s="78">
        <v>38.145726250781543</v>
      </c>
      <c r="E38" s="79">
        <v>37</v>
      </c>
      <c r="F38" s="79" t="str">
        <f>VLOOKUP(B38,'End-2022'!$B$2:$F$101,5,0)</f>
        <v>MOE</v>
      </c>
      <c r="G38" s="79" t="s">
        <v>48</v>
      </c>
    </row>
    <row r="39" spans="1:7">
      <c r="A39" s="80" t="s">
        <v>677</v>
      </c>
      <c r="B39" s="77" t="s">
        <v>404</v>
      </c>
      <c r="C39" s="86" t="str">
        <f>VLOOKUP(B39,'End-2022'!$B$2:$C$101,2,0)</f>
        <v>Li Auto</v>
      </c>
      <c r="D39" s="78">
        <v>36.584343443999998</v>
      </c>
      <c r="E39" s="79">
        <v>38</v>
      </c>
      <c r="F39" s="79" t="str">
        <f>VLOOKUP(B39,'End-2022'!$B$2:$F$101,5,0)</f>
        <v>NPE</v>
      </c>
      <c r="G39" s="79" t="s">
        <v>44</v>
      </c>
    </row>
    <row r="40" spans="1:7">
      <c r="A40" s="80" t="s">
        <v>98</v>
      </c>
      <c r="B40" s="77" t="s">
        <v>379</v>
      </c>
      <c r="C40" s="86" t="str">
        <f>VLOOKUP(B40,'End-2022'!$B$2:$C$101,2,0)</f>
        <v>Haitian Flavouring &amp; Food</v>
      </c>
      <c r="D40" s="78">
        <v>36.053327728417614</v>
      </c>
      <c r="E40" s="79">
        <v>39</v>
      </c>
      <c r="F40" s="79" t="str">
        <f>VLOOKUP(B40,'End-2022'!$B$2:$F$101,5,0)</f>
        <v>NPE</v>
      </c>
      <c r="G40" s="79" t="s">
        <v>27</v>
      </c>
    </row>
    <row r="41" spans="1:7">
      <c r="A41" s="80" t="s">
        <v>1045</v>
      </c>
      <c r="B41" s="77" t="s">
        <v>404</v>
      </c>
      <c r="C41" s="86" t="str">
        <f>VLOOKUP(B41,'End-2022'!$B$2:$C$101,2,0)</f>
        <v>Li Auto</v>
      </c>
      <c r="D41" s="78">
        <v>36.041433119393652</v>
      </c>
      <c r="E41" s="79">
        <v>40</v>
      </c>
      <c r="F41" s="79" t="str">
        <f>VLOOKUP(B41,'End-2022'!$B$2:$F$101,5,0)</f>
        <v>NPE</v>
      </c>
      <c r="G41" s="79" t="s">
        <v>44</v>
      </c>
    </row>
    <row r="42" spans="1:7">
      <c r="A42" s="80" t="s">
        <v>224</v>
      </c>
      <c r="B42" s="77" t="s">
        <v>413</v>
      </c>
      <c r="C42" s="86" t="str">
        <f>VLOOKUP(B42,'End-2022'!$B$2:$C$101,2,0)</f>
        <v>Beijing-Shanghai High-Speed Railway</v>
      </c>
      <c r="D42" s="78">
        <v>35.74692201555537</v>
      </c>
      <c r="E42" s="79">
        <v>41</v>
      </c>
      <c r="F42" s="79" t="str">
        <f>VLOOKUP(B42,'End-2022'!$B$2:$F$101,5,0)</f>
        <v>SOE</v>
      </c>
      <c r="G42" s="79" t="s">
        <v>176</v>
      </c>
    </row>
    <row r="43" spans="1:7">
      <c r="A43" s="80" t="s">
        <v>769</v>
      </c>
      <c r="B43" s="77" t="s">
        <v>441</v>
      </c>
      <c r="C43" s="86" t="str">
        <f>VLOOKUP(B43,'End-2022'!$B$2:$C$101,2,0)</f>
        <v>CITIC Bank</v>
      </c>
      <c r="D43" s="78">
        <v>35.196837427109514</v>
      </c>
      <c r="E43" s="79">
        <v>42</v>
      </c>
      <c r="F43" s="79" t="str">
        <f>VLOOKUP(B43,'End-2022'!$B$2:$F$101,5,0)</f>
        <v>SOE</v>
      </c>
      <c r="G43" s="79" t="s">
        <v>31</v>
      </c>
    </row>
    <row r="44" spans="1:7">
      <c r="A44" s="80" t="s">
        <v>302</v>
      </c>
      <c r="B44" s="77" t="s">
        <v>452</v>
      </c>
      <c r="C44" s="86" t="str">
        <f>VLOOKUP(B44,'End-2022'!$B$2:$C$101,2,0)</f>
        <v>CITIC Ltd</v>
      </c>
      <c r="D44" s="78">
        <v>34.705944239578415</v>
      </c>
      <c r="E44" s="79">
        <v>43</v>
      </c>
      <c r="F44" s="79" t="str">
        <f>VLOOKUP(B44,'End-2022'!$B$2:$F$101,5,0)</f>
        <v>SOE</v>
      </c>
      <c r="G44" s="79" t="s">
        <v>303</v>
      </c>
    </row>
    <row r="45" spans="1:7">
      <c r="A45" s="80" t="s">
        <v>95</v>
      </c>
      <c r="B45" s="77" t="s">
        <v>399</v>
      </c>
      <c r="C45" s="86" t="str">
        <f>VLOOKUP(B45,'End-2022'!$B$2:$C$101,2,0)</f>
        <v>Xiaomi</v>
      </c>
      <c r="D45" s="78">
        <v>34.254648224470778</v>
      </c>
      <c r="E45" s="79">
        <v>44</v>
      </c>
      <c r="F45" s="79" t="str">
        <f>VLOOKUP(B45,'End-2022'!$B$2:$F$101,5,0)</f>
        <v>NPE</v>
      </c>
      <c r="G45" s="79" t="s">
        <v>44</v>
      </c>
    </row>
    <row r="46" spans="1:7">
      <c r="A46" s="80" t="s">
        <v>321</v>
      </c>
      <c r="B46" s="77" t="s">
        <v>432</v>
      </c>
      <c r="C46" s="86" t="str">
        <f>VLOOKUP(B46,'End-2022'!$B$2:$C$101,2,0)</f>
        <v>China State Construction Engineering Corporation</v>
      </c>
      <c r="D46" s="78">
        <v>33.311694829638242</v>
      </c>
      <c r="E46" s="79">
        <v>45</v>
      </c>
      <c r="F46" s="79" t="str">
        <f>VLOOKUP(B46,'End-2022'!$B$2:$F$101,5,0)</f>
        <v>SOE</v>
      </c>
      <c r="G46" s="79" t="s">
        <v>322</v>
      </c>
    </row>
    <row r="47" spans="1:7">
      <c r="A47" s="80" t="s">
        <v>184</v>
      </c>
      <c r="B47" s="77" t="s">
        <v>416</v>
      </c>
      <c r="C47" s="86" t="str">
        <f>VLOOKUP(B47,'End-2022'!$B$2:$C$101,2,0)</f>
        <v>Luxshare Precision</v>
      </c>
      <c r="D47" s="78">
        <v>32.02988712668494</v>
      </c>
      <c r="E47" s="79">
        <v>46</v>
      </c>
      <c r="F47" s="79" t="str">
        <f>VLOOKUP(B47,'End-2022'!$B$2:$F$101,5,0)</f>
        <v>NPE</v>
      </c>
      <c r="G47" s="79" t="s">
        <v>44</v>
      </c>
    </row>
    <row r="48" spans="1:7">
      <c r="A48" s="80" t="s">
        <v>187</v>
      </c>
      <c r="B48" s="77" t="s">
        <v>398</v>
      </c>
      <c r="C48" s="86" t="str">
        <f>VLOOKUP(B48,'End-2022'!$B$2:$C$101,2,0)</f>
        <v>Muyuan Foods</v>
      </c>
      <c r="D48" s="78">
        <v>31.880826386005701</v>
      </c>
      <c r="E48" s="79">
        <v>47</v>
      </c>
      <c r="F48" s="79" t="str">
        <f>VLOOKUP(B48,'End-2022'!$B$2:$F$101,5,0)</f>
        <v>NPE</v>
      </c>
      <c r="G48" s="79" t="s">
        <v>27</v>
      </c>
    </row>
    <row r="49" spans="1:7">
      <c r="A49" s="80" t="s">
        <v>786</v>
      </c>
      <c r="B49" s="77" t="s">
        <v>668</v>
      </c>
      <c r="C49" s="86" t="str">
        <f>VLOOKUP(B49,'End-2022'!$B$2:$C$101,2,0)</f>
        <v>People's Insurance Company of China</v>
      </c>
      <c r="D49" s="78">
        <v>31.852620765334116</v>
      </c>
      <c r="E49" s="79">
        <v>48</v>
      </c>
      <c r="F49" s="79" t="str">
        <f>VLOOKUP(B49,'End-2022'!$B$2:$F$101,5,0)</f>
        <v>SOE</v>
      </c>
      <c r="G49" s="79" t="s">
        <v>48</v>
      </c>
    </row>
    <row r="50" spans="1:7">
      <c r="A50" s="80" t="s">
        <v>770</v>
      </c>
      <c r="B50" s="77" t="s">
        <v>440</v>
      </c>
      <c r="C50" s="86" t="str">
        <f>VLOOKUP(B50,'End-2022'!$B$2:$C$101,2,0)</f>
        <v>China Pacific Insurance</v>
      </c>
      <c r="D50" s="78">
        <v>31.78251214097051</v>
      </c>
      <c r="E50" s="79">
        <v>49</v>
      </c>
      <c r="F50" s="79" t="str">
        <f>VLOOKUP(B50,'End-2022'!$B$2:$F$101,5,0)</f>
        <v>MOE</v>
      </c>
      <c r="G50" s="79" t="s">
        <v>48</v>
      </c>
    </row>
    <row r="51" spans="1:7">
      <c r="A51" s="80" t="s">
        <v>961</v>
      </c>
      <c r="B51" s="77" t="s">
        <v>373</v>
      </c>
      <c r="C51" s="86" t="str">
        <f>VLOOKUP(B51,'End-2022'!$B$2:$C$101,2,0)</f>
        <v>China Tourism Group Duty Free</v>
      </c>
      <c r="D51" s="78">
        <v>31.440947786808895</v>
      </c>
      <c r="E51" s="79">
        <v>50</v>
      </c>
      <c r="F51" s="79" t="str">
        <f>VLOOKUP(B51,'End-2022'!$B$2:$F$101,5,0)</f>
        <v>SOE</v>
      </c>
      <c r="G51" s="79" t="s">
        <v>27</v>
      </c>
    </row>
    <row r="52" spans="1:7">
      <c r="A52" s="80" t="s">
        <v>148</v>
      </c>
      <c r="B52" s="77" t="s">
        <v>382</v>
      </c>
      <c r="C52" s="86" t="str">
        <f>VLOOKUP(B52,'End-2022'!$B$2:$C$101,2,0)</f>
        <v>Shanxi Fen Wine</v>
      </c>
      <c r="D52" s="78">
        <v>31.246198151069777</v>
      </c>
      <c r="E52" s="79">
        <v>51</v>
      </c>
      <c r="F52" s="79" t="str">
        <f>VLOOKUP(B52,'End-2022'!$B$2:$F$101,5,0)</f>
        <v>SOE</v>
      </c>
      <c r="G52" s="79" t="s">
        <v>27</v>
      </c>
    </row>
    <row r="53" spans="1:7">
      <c r="A53" s="80" t="s">
        <v>172</v>
      </c>
      <c r="B53" s="77" t="s">
        <v>390</v>
      </c>
      <c r="C53" s="86" t="str">
        <f>VLOOKUP(B53,'End-2022'!$B$2:$C$101,2,0)</f>
        <v>Eastmoney</v>
      </c>
      <c r="D53" s="78">
        <v>31.161854701209556</v>
      </c>
      <c r="E53" s="79">
        <v>52</v>
      </c>
      <c r="F53" s="79" t="str">
        <f>VLOOKUP(B53,'End-2022'!$B$2:$F$101,5,0)</f>
        <v>NPE</v>
      </c>
      <c r="G53" s="79" t="s">
        <v>48</v>
      </c>
    </row>
    <row r="54" spans="1:7">
      <c r="A54" s="80" t="s">
        <v>199</v>
      </c>
      <c r="B54" s="77" t="s">
        <v>402</v>
      </c>
      <c r="C54" s="86" t="str">
        <f>VLOOKUP(B54,'End-2022'!$B$2:$C$101,2,0)</f>
        <v>SF Holding</v>
      </c>
      <c r="D54" s="78">
        <v>30.54674568905865</v>
      </c>
      <c r="E54" s="79">
        <v>53</v>
      </c>
      <c r="F54" s="79" t="str">
        <f>VLOOKUP(B54,'End-2022'!$B$2:$F$101,5,0)</f>
        <v>NPE</v>
      </c>
      <c r="G54" s="79" t="s">
        <v>176</v>
      </c>
    </row>
    <row r="55" spans="1:7">
      <c r="A55" s="80" t="s">
        <v>429</v>
      </c>
      <c r="B55" s="77" t="s">
        <v>659</v>
      </c>
      <c r="C55" s="86" t="str">
        <f>VLOOKUP(B55,'End-2022'!$B$2:$C$101,2,0)</f>
        <v>China Resources Land</v>
      </c>
      <c r="D55" s="78">
        <v>30.2085202434574</v>
      </c>
      <c r="E55" s="79">
        <v>54</v>
      </c>
      <c r="F55" s="79" t="str">
        <f>VLOOKUP(B55,'End-2022'!$B$2:$F$101,5,0)</f>
        <v>SOE</v>
      </c>
      <c r="G55" s="79" t="s">
        <v>221</v>
      </c>
    </row>
    <row r="56" spans="1:7">
      <c r="A56" s="80" t="s">
        <v>745</v>
      </c>
      <c r="B56" s="77" t="s">
        <v>746</v>
      </c>
      <c r="C56" s="5" t="s">
        <v>824</v>
      </c>
      <c r="D56" s="78">
        <v>30.160927578953199</v>
      </c>
      <c r="E56" s="79">
        <v>55</v>
      </c>
      <c r="F56" s="79" t="s">
        <v>7</v>
      </c>
      <c r="G56" s="79" t="s">
        <v>27</v>
      </c>
    </row>
    <row r="57" spans="1:7">
      <c r="A57" s="80" t="s">
        <v>136</v>
      </c>
      <c r="B57" s="77" t="s">
        <v>400</v>
      </c>
      <c r="C57" s="86" t="str">
        <f>VLOOKUP(B57,'End-2022'!$B$2:$C$101,2,0)</f>
        <v>Ping An Bank</v>
      </c>
      <c r="D57" s="78">
        <v>30.159769354258355</v>
      </c>
      <c r="E57" s="79">
        <v>56</v>
      </c>
      <c r="F57" s="79" t="str">
        <f>VLOOKUP(B57,'End-2022'!$B$2:$F$101,5,0)</f>
        <v>MOE</v>
      </c>
      <c r="G57" s="79" t="s">
        <v>31</v>
      </c>
    </row>
    <row r="58" spans="1:7">
      <c r="A58" s="80" t="s">
        <v>120</v>
      </c>
      <c r="B58" s="77" t="s">
        <v>1046</v>
      </c>
      <c r="C58" s="86" t="s">
        <v>1031</v>
      </c>
      <c r="D58" s="78">
        <v>30.08137123917075</v>
      </c>
      <c r="E58" s="79">
        <v>57</v>
      </c>
      <c r="F58" s="79" t="str">
        <f>VLOOKUP(B58,'End-2022'!$B$2:$F$101,5,0)</f>
        <v>NPE</v>
      </c>
      <c r="G58" s="79" t="s">
        <v>44</v>
      </c>
    </row>
    <row r="59" spans="1:7">
      <c r="A59" s="80" t="s">
        <v>80</v>
      </c>
      <c r="B59" s="77" t="s">
        <v>393</v>
      </c>
      <c r="C59" s="86" t="str">
        <f>VLOOKUP(B59,'End-2022'!$B$2:$C$101,2,0)</f>
        <v>Kuaishou Technology</v>
      </c>
      <c r="D59" s="78">
        <v>29.624817024154343</v>
      </c>
      <c r="E59" s="79">
        <v>58</v>
      </c>
      <c r="F59" s="79" t="str">
        <f>VLOOKUP(B59,'End-2022'!$B$2:$F$101,5,0)</f>
        <v>NPE</v>
      </c>
      <c r="G59" s="79" t="s">
        <v>20</v>
      </c>
    </row>
    <row r="60" spans="1:7">
      <c r="A60" s="80" t="s">
        <v>764</v>
      </c>
      <c r="B60" s="77" t="s">
        <v>414</v>
      </c>
      <c r="C60" s="86" t="str">
        <f>VLOOKUP(B60,'End-2022'!$B$2:$C$101,2,0)</f>
        <v>Haier Smart Home</v>
      </c>
      <c r="D60" s="78">
        <v>29.490842633116841</v>
      </c>
      <c r="E60" s="79">
        <v>59</v>
      </c>
      <c r="F60" s="79" t="str">
        <f>VLOOKUP(B60,'End-2022'!$B$2:$F$101,5,0)</f>
        <v>NPE</v>
      </c>
      <c r="G60" s="79" t="s">
        <v>44</v>
      </c>
    </row>
    <row r="61" spans="1:7">
      <c r="A61" s="80" t="s">
        <v>211</v>
      </c>
      <c r="B61" s="77" t="s">
        <v>654</v>
      </c>
      <c r="C61" s="86" t="str">
        <f>VLOOKUP(B61,'End-2022'!$B$2:$C$101,2,0)</f>
        <v>Shanghai Pudong Development Bank</v>
      </c>
      <c r="D61" s="78">
        <v>29.409857732015833</v>
      </c>
      <c r="E61" s="79">
        <v>60</v>
      </c>
      <c r="F61" s="79" t="str">
        <f>VLOOKUP(B61,'End-2022'!$B$2:$F$101,5,0)</f>
        <v>SOE</v>
      </c>
      <c r="G61" s="79" t="s">
        <v>31</v>
      </c>
    </row>
    <row r="62" spans="1:7">
      <c r="A62" s="80" t="s">
        <v>747</v>
      </c>
      <c r="B62" s="77" t="s">
        <v>475</v>
      </c>
      <c r="C62" s="86" t="str">
        <f>VLOOKUP(B62,'End-2022'!$B$2:$C$101,2,0)</f>
        <v>Semiconductor Manufacturing International Corp. (SMIC)</v>
      </c>
      <c r="D62" s="78">
        <v>29.221803600821726</v>
      </c>
      <c r="E62" s="79">
        <v>61</v>
      </c>
      <c r="F62" s="79" t="str">
        <f>VLOOKUP(B62,'End-2022'!$B$2:$F$101,5,0)</f>
        <v>MOE</v>
      </c>
      <c r="G62" s="79" t="s">
        <v>44</v>
      </c>
    </row>
    <row r="63" spans="1:7">
      <c r="A63" s="80" t="s">
        <v>145</v>
      </c>
      <c r="B63" s="77" t="s">
        <v>424</v>
      </c>
      <c r="C63" s="86" t="str">
        <f>VLOOKUP(B63,'End-2022'!$B$2:$C$101,2,0)</f>
        <v>Anta Sports</v>
      </c>
      <c r="D63" s="78">
        <v>28.933088923198632</v>
      </c>
      <c r="E63" s="79">
        <v>62</v>
      </c>
      <c r="F63" s="79" t="str">
        <f>VLOOKUP(B63,'End-2022'!$B$2:$F$101,5,0)</f>
        <v>NPE</v>
      </c>
      <c r="G63" s="79" t="s">
        <v>27</v>
      </c>
    </row>
    <row r="64" spans="1:7">
      <c r="A64" s="80" t="s">
        <v>190</v>
      </c>
      <c r="B64" s="77" t="s">
        <v>450</v>
      </c>
      <c r="C64" s="86" t="str">
        <f>VLOOKUP(B64,'End-2022'!$B$2:$C$101,2,0)</f>
        <v>Gree Electric</v>
      </c>
      <c r="D64" s="78">
        <v>28.453959921392787</v>
      </c>
      <c r="E64" s="79">
        <v>63</v>
      </c>
      <c r="F64" s="79" t="str">
        <f>VLOOKUP(B64,'End-2022'!$B$2:$F$101,5,0)</f>
        <v>NPE</v>
      </c>
      <c r="G64" s="79" t="s">
        <v>44</v>
      </c>
    </row>
    <row r="65" spans="1:7">
      <c r="A65" s="80" t="s">
        <v>793</v>
      </c>
      <c r="B65" s="77" t="s">
        <v>728</v>
      </c>
      <c r="C65" s="86" t="s">
        <v>882</v>
      </c>
      <c r="D65" s="78">
        <v>28.362051779357159</v>
      </c>
      <c r="E65" s="79">
        <v>64</v>
      </c>
      <c r="F65" s="79" t="s">
        <v>7</v>
      </c>
      <c r="G65" s="79" t="s">
        <v>44</v>
      </c>
    </row>
    <row r="66" spans="1:7">
      <c r="A66" s="80" t="s">
        <v>193</v>
      </c>
      <c r="B66" s="77" t="s">
        <v>401</v>
      </c>
      <c r="C66" s="86" t="str">
        <f>VLOOKUP(B66,'End-2022'!$B$2:$C$101,2,0)</f>
        <v>Yanghe Brewery</v>
      </c>
      <c r="D66" s="78">
        <v>27.393904315093138</v>
      </c>
      <c r="E66" s="79">
        <v>65</v>
      </c>
      <c r="F66" s="79" t="s">
        <v>6</v>
      </c>
      <c r="G66" s="79" t="s">
        <v>27</v>
      </c>
    </row>
    <row r="67" spans="1:7">
      <c r="A67" s="80" t="s">
        <v>671</v>
      </c>
      <c r="B67" s="77" t="s">
        <v>672</v>
      </c>
      <c r="C67" s="86" t="str">
        <f>VLOOKUP(B67,'End-2022'!$B$2:$C$101,2,0)</f>
        <v>Nari Technology</v>
      </c>
      <c r="D67" s="78">
        <v>25.68181004179468</v>
      </c>
      <c r="E67" s="79">
        <v>66</v>
      </c>
      <c r="F67" s="79" t="str">
        <f>VLOOKUP(B67,'End-2022'!$B$2:$F$101,5,0)</f>
        <v>SOE</v>
      </c>
      <c r="G67" s="79" t="s">
        <v>44</v>
      </c>
    </row>
    <row r="68" spans="1:7">
      <c r="A68" s="80" t="s">
        <v>771</v>
      </c>
      <c r="B68" s="77" t="s">
        <v>396</v>
      </c>
      <c r="C68" s="86" t="str">
        <f>VLOOKUP(B68,'End-2022'!$B$2:$C$101,2,0)</f>
        <v>Wuxi Apptec</v>
      </c>
      <c r="D68" s="78">
        <v>25.33436729147261</v>
      </c>
      <c r="E68" s="79">
        <v>67</v>
      </c>
      <c r="F68" s="79" t="str">
        <f>VLOOKUP(B68,'End-2022'!$B$2:$F$101,5,0)</f>
        <v>NPE</v>
      </c>
      <c r="G68" s="79" t="s">
        <v>111</v>
      </c>
    </row>
    <row r="69" spans="1:7">
      <c r="A69" s="80" t="s">
        <v>265</v>
      </c>
      <c r="B69" s="77" t="s">
        <v>409</v>
      </c>
      <c r="C69" s="86" t="str">
        <f>VLOOKUP(B69,'End-2022'!$B$2:$C$101,2,0)</f>
        <v>Yili Group</v>
      </c>
      <c r="D69" s="78">
        <v>24.951960004428575</v>
      </c>
      <c r="E69" s="79">
        <v>68</v>
      </c>
      <c r="F69" s="79" t="str">
        <f>VLOOKUP(B69,'End-2022'!$B$2:$F$101,5,0)</f>
        <v>MOE</v>
      </c>
      <c r="G69" s="79" t="s">
        <v>27</v>
      </c>
    </row>
    <row r="70" spans="1:7">
      <c r="A70" s="80" t="s">
        <v>505</v>
      </c>
      <c r="B70" s="77" t="s">
        <v>504</v>
      </c>
      <c r="C70" s="86" t="str">
        <f>VLOOKUP(B70,'End-2022'!$B$2:$C$101,2,0)</f>
        <v>PICC</v>
      </c>
      <c r="D70" s="78">
        <v>24.720175294432888</v>
      </c>
      <c r="E70" s="79">
        <v>69</v>
      </c>
      <c r="F70" s="79" t="str">
        <f>VLOOKUP(B70,'End-2022'!$B$2:$F$101,5,0)</f>
        <v>SOE</v>
      </c>
      <c r="G70" s="79" t="s">
        <v>48</v>
      </c>
    </row>
    <row r="71" spans="1:7">
      <c r="A71" s="80" t="s">
        <v>444</v>
      </c>
      <c r="B71" s="77" t="s">
        <v>443</v>
      </c>
      <c r="C71" s="86" t="str">
        <f>VLOOKUP(B71,'End-2022'!$B$2:$C$101,2,0)</f>
        <v>Shaanxi Coal Industry</v>
      </c>
      <c r="D71" s="78">
        <v>24.405885853469513</v>
      </c>
      <c r="E71" s="79">
        <v>70</v>
      </c>
      <c r="F71" s="79" t="str">
        <f>VLOOKUP(B71,'End-2022'!$B$2:$F$101,5,0)</f>
        <v>SOE</v>
      </c>
      <c r="G71" s="79" t="s">
        <v>127</v>
      </c>
    </row>
    <row r="72" spans="1:7">
      <c r="A72" s="80" t="s">
        <v>787</v>
      </c>
      <c r="B72" s="77" t="s">
        <v>706</v>
      </c>
      <c r="C72" s="5" t="s">
        <v>881</v>
      </c>
      <c r="D72" s="78">
        <v>24.327879394163656</v>
      </c>
      <c r="E72" s="79">
        <v>71</v>
      </c>
      <c r="F72" s="79" t="s">
        <v>5</v>
      </c>
      <c r="G72" s="79" t="s">
        <v>176</v>
      </c>
    </row>
    <row r="73" spans="1:7">
      <c r="A73" s="80" t="s">
        <v>792</v>
      </c>
      <c r="B73" s="77" t="s">
        <v>703</v>
      </c>
      <c r="C73" s="5" t="s">
        <v>870</v>
      </c>
      <c r="D73" s="78">
        <v>24.277338734991257</v>
      </c>
      <c r="E73" s="79">
        <v>72</v>
      </c>
      <c r="F73" s="79" t="s">
        <v>5</v>
      </c>
      <c r="G73" s="79" t="s">
        <v>44</v>
      </c>
    </row>
    <row r="74" spans="1:7">
      <c r="A74" s="80" t="s">
        <v>779</v>
      </c>
      <c r="B74" s="77" t="s">
        <v>403</v>
      </c>
      <c r="C74" s="86" t="str">
        <f>VLOOKUP(B74,'End-2022'!$B$2:$C$101,2,0)</f>
        <v>Great Wall Motor</v>
      </c>
      <c r="D74" s="78">
        <v>24.168023554631173</v>
      </c>
      <c r="E74" s="79">
        <v>73</v>
      </c>
      <c r="F74" s="79" t="str">
        <f>VLOOKUP(B74,'End-2022'!$B$2:$F$101,5,0)</f>
        <v>NPE</v>
      </c>
      <c r="G74" s="79" t="s">
        <v>44</v>
      </c>
    </row>
    <row r="75" spans="1:7">
      <c r="A75" s="80" t="s">
        <v>683</v>
      </c>
      <c r="B75" s="77" t="s">
        <v>684</v>
      </c>
      <c r="C75" s="86" t="str">
        <f>VLOOKUP(B75,'End-2022'!$B$2:$C$101,2,0)</f>
        <v>Sungrow Power Supply</v>
      </c>
      <c r="D75" s="78">
        <v>23.972131044313432</v>
      </c>
      <c r="E75" s="79">
        <v>74</v>
      </c>
      <c r="F75" s="79" t="str">
        <f>VLOOKUP(B75,'End-2022'!$B$2:$F$101,5,0)</f>
        <v>NPE</v>
      </c>
      <c r="G75" s="79" t="s">
        <v>44</v>
      </c>
    </row>
    <row r="76" spans="1:7">
      <c r="A76" s="80" t="s">
        <v>151</v>
      </c>
      <c r="B76" s="77" t="s">
        <v>415</v>
      </c>
      <c r="C76" s="86" t="str">
        <f>VLOOKUP(B76,'End-2022'!$B$2:$C$101,2,0)</f>
        <v>Aier Ophthalmology</v>
      </c>
      <c r="D76" s="78">
        <v>23.947802554734427</v>
      </c>
      <c r="E76" s="79">
        <v>75</v>
      </c>
      <c r="F76" s="79" t="str">
        <f>VLOOKUP(B76,'End-2022'!$B$2:$F$101,5,0)</f>
        <v>NPE</v>
      </c>
      <c r="G76" s="79" t="s">
        <v>111</v>
      </c>
    </row>
    <row r="77" spans="1:7">
      <c r="A77" s="80" t="s">
        <v>740</v>
      </c>
      <c r="B77" s="77" t="s">
        <v>1027</v>
      </c>
      <c r="C77" s="86" t="str">
        <f>VLOOKUP(B77,'End-2022'!$B$2:$C$101,2,0)</f>
        <v>Ctrip</v>
      </c>
      <c r="D77" s="78">
        <v>23.923472089999997</v>
      </c>
      <c r="E77" s="79">
        <v>76</v>
      </c>
      <c r="F77" s="79" t="str">
        <f>VLOOKUP(B77,'End-2022'!$B$2:$F$101,5,0)</f>
        <v>NPE</v>
      </c>
      <c r="G77" s="79" t="s">
        <v>27</v>
      </c>
    </row>
    <row r="78" spans="1:7">
      <c r="A78" s="80" t="s">
        <v>217</v>
      </c>
      <c r="B78" s="77" t="s">
        <v>433</v>
      </c>
      <c r="C78" s="86" t="str">
        <f>VLOOKUP(B78,'End-2022'!$B$2:$C$101,2,0)</f>
        <v>Zhangzhou Pientzehuang Pharmaceutical</v>
      </c>
      <c r="D78" s="78">
        <v>23.909590121509041</v>
      </c>
      <c r="E78" s="79">
        <v>77</v>
      </c>
      <c r="F78" s="79" t="str">
        <f>VLOOKUP(B78,'End-2022'!$B$2:$F$101,5,0)</f>
        <v>SOE</v>
      </c>
      <c r="G78" s="79" t="s">
        <v>111</v>
      </c>
    </row>
    <row r="79" spans="1:7">
      <c r="A79" s="80" t="s">
        <v>660</v>
      </c>
      <c r="B79" s="77" t="s">
        <v>661</v>
      </c>
      <c r="C79" s="86" t="str">
        <f>VLOOKUP(B79,'End-2022'!$B$2:$C$101,2,0)</f>
        <v>China Overseas Land and Investment</v>
      </c>
      <c r="D79" s="78">
        <v>23.853033749728851</v>
      </c>
      <c r="E79" s="79">
        <v>78</v>
      </c>
      <c r="F79" s="79" t="str">
        <f>VLOOKUP(B79,'End-2022'!$B$2:$F$101,5,0)</f>
        <v>SOE</v>
      </c>
      <c r="G79" s="79" t="s">
        <v>221</v>
      </c>
    </row>
    <row r="80" spans="1:7">
      <c r="A80" s="80" t="s">
        <v>331</v>
      </c>
      <c r="B80" s="77" t="s">
        <v>697</v>
      </c>
      <c r="C80" s="86" t="str">
        <f>VLOOKUP(B80,'End-2022'!$B$2:$C$101,2,0)</f>
        <v>Inovance</v>
      </c>
      <c r="D80" s="78">
        <v>23.647516966979438</v>
      </c>
      <c r="E80" s="79">
        <v>79</v>
      </c>
      <c r="F80" s="79" t="str">
        <f>VLOOKUP(B80,'End-2022'!$B$2:$F$101,5,0)</f>
        <v>NPE</v>
      </c>
      <c r="G80" s="79" t="s">
        <v>44</v>
      </c>
    </row>
    <row r="81" spans="1:7">
      <c r="A81" s="80" t="s">
        <v>721</v>
      </c>
      <c r="B81" s="77" t="s">
        <v>722</v>
      </c>
      <c r="C81" s="86" t="s">
        <v>1049</v>
      </c>
      <c r="D81" s="78">
        <v>23.581432402999997</v>
      </c>
      <c r="E81" s="79">
        <v>80</v>
      </c>
      <c r="F81" s="79" t="s">
        <v>7</v>
      </c>
      <c r="G81" s="79" t="s">
        <v>27</v>
      </c>
    </row>
    <row r="82" spans="1:7">
      <c r="A82" s="80" t="s">
        <v>780</v>
      </c>
      <c r="B82" s="77" t="s">
        <v>679</v>
      </c>
      <c r="C82" s="86" t="str">
        <f>VLOOKUP(B82,'End-2022'!$B$2:$C$101,2,0)</f>
        <v xml:space="preserve">China Everbright Bank </v>
      </c>
      <c r="D82" s="78">
        <v>23.357123948909674</v>
      </c>
      <c r="E82" s="79">
        <v>81</v>
      </c>
      <c r="F82" s="79" t="str">
        <f>VLOOKUP(B82,'End-2022'!$B$2:$F$101,5,0)</f>
        <v>SOE</v>
      </c>
      <c r="G82" s="79" t="s">
        <v>31</v>
      </c>
    </row>
    <row r="83" spans="1:7">
      <c r="A83" s="80" t="s">
        <v>701</v>
      </c>
      <c r="B83" s="77" t="s">
        <v>702</v>
      </c>
      <c r="C83" s="59" t="s">
        <v>865</v>
      </c>
      <c r="D83" s="78">
        <v>23.289010988402673</v>
      </c>
      <c r="E83" s="79">
        <v>82</v>
      </c>
      <c r="F83" s="79" t="s">
        <v>5</v>
      </c>
      <c r="G83" s="79" t="s">
        <v>44</v>
      </c>
    </row>
    <row r="84" spans="1:7">
      <c r="A84" s="80" t="s">
        <v>252</v>
      </c>
      <c r="B84" s="77" t="s">
        <v>420</v>
      </c>
      <c r="C84" s="86" t="str">
        <f>VLOOKUP(B84,'End-2022'!$B$2:$C$101,2,0)</f>
        <v>Bank of Ningbo</v>
      </c>
      <c r="D84" s="78">
        <v>23.121432505743311</v>
      </c>
      <c r="E84" s="79">
        <v>83</v>
      </c>
      <c r="F84" s="79" t="str">
        <f>VLOOKUP(B84,'End-2022'!$B$2:$F$101,5,0)</f>
        <v>MOE</v>
      </c>
      <c r="G84" s="79" t="s">
        <v>31</v>
      </c>
    </row>
    <row r="85" spans="1:7">
      <c r="A85" s="80" t="s">
        <v>794</v>
      </c>
      <c r="B85" s="77" t="s">
        <v>795</v>
      </c>
      <c r="C85" s="86" t="str">
        <f>VLOOKUP(B85,'End-2022'!$B$2:$C$101,2,0)</f>
        <v>China Securities</v>
      </c>
      <c r="D85" s="78">
        <v>23.055278368273978</v>
      </c>
      <c r="E85" s="79">
        <v>84</v>
      </c>
      <c r="F85" s="79" t="str">
        <f>VLOOKUP(B85,'End-2022'!$B$2:$F$101,5,0)</f>
        <v>SOE</v>
      </c>
      <c r="G85" s="79" t="s">
        <v>48</v>
      </c>
    </row>
    <row r="86" spans="1:7">
      <c r="A86" s="80" t="s">
        <v>227</v>
      </c>
      <c r="B86" s="77" t="s">
        <v>437</v>
      </c>
      <c r="C86" s="86" t="str">
        <f>VLOOKUP(B86,'End-2022'!$B$2:$C$101,2,0)</f>
        <v>SAIC Motor</v>
      </c>
      <c r="D86" s="78">
        <v>22.911601137590299</v>
      </c>
      <c r="E86" s="79">
        <v>85</v>
      </c>
      <c r="F86" s="79" t="str">
        <f>VLOOKUP(B86,'End-2022'!$B$2:$F$101,5,0)</f>
        <v>SOE</v>
      </c>
      <c r="G86" s="79" t="s">
        <v>44</v>
      </c>
    </row>
    <row r="87" spans="1:7">
      <c r="A87" s="80" t="s">
        <v>1047</v>
      </c>
      <c r="B87" s="77" t="s">
        <v>1048</v>
      </c>
      <c r="C87" s="86" t="s">
        <v>1050</v>
      </c>
      <c r="D87" s="78">
        <v>21.960552672368461</v>
      </c>
      <c r="E87" s="79">
        <v>86</v>
      </c>
      <c r="F87" s="79" t="s">
        <v>6</v>
      </c>
      <c r="G87" s="79" t="s">
        <v>44</v>
      </c>
    </row>
    <row r="88" spans="1:7">
      <c r="A88" s="80" t="s">
        <v>798</v>
      </c>
      <c r="B88" s="77" t="s">
        <v>809</v>
      </c>
      <c r="C88" s="86" t="str">
        <f>VLOOKUP(B88,'End-2022'!$B$2:$C$101,2,0)</f>
        <v>Vanke</v>
      </c>
      <c r="D88" s="78">
        <v>21.829831621390564</v>
      </c>
      <c r="E88" s="79">
        <v>87</v>
      </c>
      <c r="F88" s="79" t="str">
        <f>VLOOKUP(B88,'End-2022'!$B$2:$F$101,5,0)</f>
        <v>NPE</v>
      </c>
      <c r="G88" s="79" t="s">
        <v>221</v>
      </c>
    </row>
    <row r="89" spans="1:7">
      <c r="A89" s="80" t="s">
        <v>726</v>
      </c>
      <c r="B89" s="77" t="s">
        <v>727</v>
      </c>
      <c r="C89" s="86" t="s">
        <v>1051</v>
      </c>
      <c r="D89" s="78">
        <v>21.779362478895074</v>
      </c>
      <c r="E89" s="79">
        <v>88</v>
      </c>
      <c r="F89" s="79" t="s">
        <v>6</v>
      </c>
      <c r="G89" s="79" t="s">
        <v>44</v>
      </c>
    </row>
    <row r="90" spans="1:7">
      <c r="A90" s="80" t="s">
        <v>436</v>
      </c>
      <c r="B90" s="77" t="s">
        <v>658</v>
      </c>
      <c r="C90" s="86" t="str">
        <f>VLOOKUP(B90,'End-2022'!$B$2:$C$101,2,0)</f>
        <v>Poly Real Estate</v>
      </c>
      <c r="D90" s="78">
        <v>21.585828240471646</v>
      </c>
      <c r="E90" s="79">
        <v>89</v>
      </c>
      <c r="F90" s="79" t="str">
        <f>VLOOKUP(B90,'End-2022'!$B$2:$F$101,5,0)</f>
        <v>MOE</v>
      </c>
      <c r="G90" s="79" t="s">
        <v>221</v>
      </c>
    </row>
    <row r="91" spans="1:7">
      <c r="A91" s="80" t="s">
        <v>281</v>
      </c>
      <c r="B91" s="77" t="s">
        <v>819</v>
      </c>
      <c r="C91" s="5" t="s">
        <v>279</v>
      </c>
      <c r="D91" s="78">
        <v>21.50595618478231</v>
      </c>
      <c r="E91" s="79">
        <v>90</v>
      </c>
      <c r="F91" s="79" t="s">
        <v>6</v>
      </c>
      <c r="G91" s="79" t="s">
        <v>44</v>
      </c>
    </row>
    <row r="92" spans="1:7">
      <c r="A92" s="80" t="s">
        <v>783</v>
      </c>
      <c r="B92" s="77" t="s">
        <v>687</v>
      </c>
      <c r="C92" s="86" t="str">
        <f>VLOOKUP(B92,'End-2022'!$B$2:$C$101,2,0)</f>
        <v>China Minsheng Bank</v>
      </c>
      <c r="D92" s="78">
        <v>21.483091028569238</v>
      </c>
      <c r="E92" s="79">
        <v>91</v>
      </c>
      <c r="F92" s="79" t="str">
        <f>VLOOKUP(B92,'End-2022'!$B$2:$F$101,5,0)</f>
        <v>MOE</v>
      </c>
      <c r="G92" s="79" t="s">
        <v>31</v>
      </c>
    </row>
    <row r="93" spans="1:7">
      <c r="A93" s="80" t="s">
        <v>325</v>
      </c>
      <c r="B93" s="77" t="s">
        <v>406</v>
      </c>
      <c r="C93" s="86" t="str">
        <f>VLOOKUP(B93,'End-2022'!$B$2:$C$101,2,0)</f>
        <v>Tongwei</v>
      </c>
      <c r="D93" s="78">
        <v>21.376527941542808</v>
      </c>
      <c r="E93" s="79">
        <v>92</v>
      </c>
      <c r="F93" s="79" t="str">
        <f>VLOOKUP(B93,'End-2022'!$B$2:$F$101,5,0)</f>
        <v>NPE</v>
      </c>
      <c r="G93" s="79" t="s">
        <v>44</v>
      </c>
    </row>
    <row r="94" spans="1:7">
      <c r="A94" s="80" t="s">
        <v>711</v>
      </c>
      <c r="B94" s="77" t="s">
        <v>712</v>
      </c>
      <c r="C94" s="86" t="str">
        <f>VLOOKUP(B94,'End-2022'!$B$2:$C$101,2,0)</f>
        <v xml:space="preserve">China Resources Beer </v>
      </c>
      <c r="D94" s="78">
        <v>21.359881627132484</v>
      </c>
      <c r="E94" s="79">
        <v>93</v>
      </c>
      <c r="F94" s="79" t="str">
        <f>VLOOKUP(B94,'End-2022'!$B$2:$F$101,5,0)</f>
        <v>SOE</v>
      </c>
      <c r="G94" s="79" t="s">
        <v>27</v>
      </c>
    </row>
    <row r="95" spans="1:7">
      <c r="A95" s="80" t="s">
        <v>670</v>
      </c>
      <c r="B95" s="77" t="s">
        <v>477</v>
      </c>
      <c r="C95" s="86" t="str">
        <f>VLOOKUP(B95,'End-2022'!$B$2:$C$101,2,0)</f>
        <v>China Three Gorges Renewables Group</v>
      </c>
      <c r="D95" s="78">
        <v>21.272595435799495</v>
      </c>
      <c r="E95" s="79">
        <v>94</v>
      </c>
      <c r="F95" s="79" t="str">
        <f>VLOOKUP(B95,'End-2022'!$B$2:$F$101,5,0)</f>
        <v>SOE</v>
      </c>
      <c r="G95" s="79" t="s">
        <v>127</v>
      </c>
    </row>
    <row r="96" spans="1:7">
      <c r="A96" s="80" t="s">
        <v>724</v>
      </c>
      <c r="B96" s="77" t="s">
        <v>725</v>
      </c>
      <c r="C96" s="86" t="str">
        <f>VLOOKUP(B96,'End-2022'!$B$2:$C$101,2,0)</f>
        <v>China Unicom</v>
      </c>
      <c r="D96" s="78">
        <v>21.12725150156384</v>
      </c>
      <c r="E96" s="79">
        <v>95</v>
      </c>
      <c r="F96" s="79" t="str">
        <f>VLOOKUP(B96,'End-2022'!$B$2:$F$101,5,0)</f>
        <v>SOE</v>
      </c>
      <c r="G96" s="79" t="s">
        <v>71</v>
      </c>
    </row>
    <row r="97" spans="1:7">
      <c r="A97" s="80" t="s">
        <v>707</v>
      </c>
      <c r="B97" s="77" t="s">
        <v>708</v>
      </c>
      <c r="C97" s="86" t="str">
        <f>VLOOKUP(B97,'End-2022'!$B$2:$C$101,2,0)</f>
        <v>ZTO</v>
      </c>
      <c r="D97" s="78">
        <v>20.760540244000001</v>
      </c>
      <c r="E97" s="79">
        <v>96</v>
      </c>
      <c r="F97" s="79" t="str">
        <f>VLOOKUP(B97,'End-2022'!$B$2:$F$101,5,0)</f>
        <v>NPE</v>
      </c>
      <c r="G97" s="79" t="s">
        <v>176</v>
      </c>
    </row>
    <row r="98" spans="1:7">
      <c r="A98" s="80" t="s">
        <v>749</v>
      </c>
      <c r="B98" s="77" t="s">
        <v>750</v>
      </c>
      <c r="C98" s="86" t="s">
        <v>1052</v>
      </c>
      <c r="D98" s="78">
        <v>20.369734894406157</v>
      </c>
      <c r="E98" s="79">
        <v>97</v>
      </c>
      <c r="F98" s="79" t="s">
        <v>5</v>
      </c>
      <c r="G98" s="79" t="s">
        <v>44</v>
      </c>
    </row>
    <row r="99" spans="1:7">
      <c r="A99" s="80" t="s">
        <v>110</v>
      </c>
      <c r="B99" s="77" t="s">
        <v>408</v>
      </c>
      <c r="C99" s="86" t="str">
        <f>VLOOKUP(B99,'End-2022'!$B$2:$C$101,2,0)</f>
        <v>Wuxi Bio</v>
      </c>
      <c r="D99" s="78">
        <v>20.356033354174375</v>
      </c>
      <c r="E99" s="79">
        <v>98</v>
      </c>
      <c r="F99" s="79" t="str">
        <f>VLOOKUP(B99,'End-2022'!$B$2:$F$101,5,0)</f>
        <v>NPE</v>
      </c>
      <c r="G99" s="79" t="s">
        <v>111</v>
      </c>
    </row>
    <row r="100" spans="1:7">
      <c r="A100" s="80" t="s">
        <v>788</v>
      </c>
      <c r="B100" s="77" t="s">
        <v>713</v>
      </c>
      <c r="C100" s="5" t="s">
        <v>888</v>
      </c>
      <c r="D100" s="78">
        <v>20.298051945234846</v>
      </c>
      <c r="E100" s="79">
        <v>99</v>
      </c>
      <c r="F100" s="79" t="s">
        <v>5</v>
      </c>
      <c r="G100" s="79" t="s">
        <v>322</v>
      </c>
    </row>
    <row r="101" spans="1:7">
      <c r="A101" s="80" t="s">
        <v>208</v>
      </c>
      <c r="B101" s="77" t="s">
        <v>483</v>
      </c>
      <c r="C101" s="86" t="s">
        <v>206</v>
      </c>
      <c r="D101" s="78">
        <v>20.064411861530413</v>
      </c>
      <c r="E101" s="79">
        <v>100</v>
      </c>
      <c r="F101" s="79" t="str">
        <f>VLOOKUP(B101,'End-2022'!$B$2:$F$101,5,0)</f>
        <v>NPE</v>
      </c>
      <c r="G101" s="79" t="s">
        <v>111</v>
      </c>
    </row>
  </sheetData>
  <autoFilter ref="A1:C1" xr:uid="{FC602A03-B0C8-4481-9644-60EA6F187B44}"/>
  <pageMargins left="0.7" right="0.7" top="0.75" bottom="0.75" header="0.3" footer="0.3"/>
  <pageSetup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157BB-ED08-4F19-80BB-2A0FDA6359EE}">
  <sheetPr>
    <pageSetUpPr fitToPage="1"/>
  </sheetPr>
  <dimension ref="A1:K101"/>
  <sheetViews>
    <sheetView zoomScale="70" zoomScaleNormal="70" workbookViewId="0">
      <pane xSplit="2" ySplit="1" topLeftCell="C74" activePane="bottomRight" state="frozen"/>
      <selection pane="topRight" activeCell="C1" sqref="C1"/>
      <selection pane="bottomLeft" activeCell="A2" sqref="A2"/>
      <selection pane="bottomRight" activeCell="B89" sqref="B89"/>
    </sheetView>
  </sheetViews>
  <sheetFormatPr defaultColWidth="8.81640625" defaultRowHeight="14.5"/>
  <cols>
    <col min="1" max="1" width="12.81640625" customWidth="1"/>
    <col min="2" max="2" width="18.7265625" customWidth="1"/>
    <col min="3" max="3" width="28.453125" customWidth="1"/>
    <col min="4" max="4" width="23.453125" style="89" customWidth="1"/>
    <col min="5" max="5" width="15.81640625" customWidth="1"/>
    <col min="6" max="6" width="14.453125" customWidth="1"/>
    <col min="7" max="7" width="27.26953125" customWidth="1"/>
    <col min="8" max="9" width="8.81640625" style="79"/>
    <col min="10" max="11" width="13.81640625" style="79" customWidth="1"/>
  </cols>
  <sheetData>
    <row r="1" spans="1:11" ht="29.5" thickBot="1">
      <c r="A1" s="81" t="s">
        <v>1065</v>
      </c>
      <c r="B1" s="81" t="s">
        <v>14</v>
      </c>
      <c r="C1" s="81" t="s">
        <v>1043</v>
      </c>
      <c r="D1" s="88" t="s">
        <v>1382</v>
      </c>
      <c r="E1" s="88" t="s">
        <v>1059</v>
      </c>
      <c r="F1" s="88" t="s">
        <v>15</v>
      </c>
      <c r="G1" s="88" t="s">
        <v>16</v>
      </c>
      <c r="H1" s="125"/>
      <c r="I1" s="125" t="s">
        <v>619</v>
      </c>
      <c r="J1" s="125" t="s">
        <v>620</v>
      </c>
      <c r="K1" s="125" t="s">
        <v>621</v>
      </c>
    </row>
    <row r="2" spans="1:11">
      <c r="A2" t="s">
        <v>337</v>
      </c>
      <c r="B2" t="s">
        <v>336</v>
      </c>
      <c r="C2" t="s">
        <v>1005</v>
      </c>
      <c r="D2" s="89">
        <v>356.44233103557758</v>
      </c>
      <c r="E2">
        <v>1</v>
      </c>
      <c r="F2" t="s">
        <v>7</v>
      </c>
      <c r="G2" t="s">
        <v>20</v>
      </c>
      <c r="H2" s="125" t="s">
        <v>623</v>
      </c>
      <c r="I2" s="125">
        <f>COUNTIF(F2:F101,"SOE")</f>
        <v>44</v>
      </c>
      <c r="J2" s="126">
        <f>SUMIF(F2:F101,"SOE",D2:D101)</f>
        <v>2705.6111444159874</v>
      </c>
      <c r="K2" s="128">
        <f>J2/$J$5</f>
        <v>0.49970880194789863</v>
      </c>
    </row>
    <row r="3" spans="1:11">
      <c r="A3" t="s">
        <v>26</v>
      </c>
      <c r="B3" t="s">
        <v>338</v>
      </c>
      <c r="C3" t="s">
        <v>24</v>
      </c>
      <c r="D3" s="89">
        <v>306.12582811639629</v>
      </c>
      <c r="E3">
        <v>2</v>
      </c>
      <c r="F3" t="s">
        <v>5</v>
      </c>
      <c r="G3" t="s">
        <v>27</v>
      </c>
      <c r="H3" s="125" t="s">
        <v>266</v>
      </c>
      <c r="I3" s="125">
        <f>COUNTIF(F2:F101,"MOE")</f>
        <v>19</v>
      </c>
      <c r="J3" s="126">
        <f>SUMIF(F2:F101,"MOE",D2:D101)</f>
        <v>714.06104100739265</v>
      </c>
      <c r="K3" s="128">
        <f t="shared" ref="K3:K5" si="0">J3/$J$5</f>
        <v>0.13188243552881079</v>
      </c>
    </row>
    <row r="4" spans="1:11">
      <c r="A4" t="s">
        <v>836</v>
      </c>
      <c r="B4" t="s">
        <v>626</v>
      </c>
      <c r="C4" t="s">
        <v>28</v>
      </c>
      <c r="D4" s="89">
        <v>224.50938965625841</v>
      </c>
      <c r="E4">
        <v>3</v>
      </c>
      <c r="F4" t="s">
        <v>5</v>
      </c>
      <c r="G4" t="s">
        <v>31</v>
      </c>
      <c r="H4" s="125" t="s">
        <v>622</v>
      </c>
      <c r="I4" s="125">
        <f>COUNTIF(F2:F101,"NPE")</f>
        <v>37</v>
      </c>
      <c r="J4" s="126">
        <f>SUMIF(F2:F101,"NPE",D2:D101)</f>
        <v>1994.7034146647766</v>
      </c>
      <c r="K4" s="128">
        <f t="shared" si="0"/>
        <v>0.36840876252329058</v>
      </c>
    </row>
    <row r="5" spans="1:11">
      <c r="A5" t="s">
        <v>624</v>
      </c>
      <c r="B5" t="s">
        <v>341</v>
      </c>
      <c r="C5" t="s">
        <v>21</v>
      </c>
      <c r="D5" s="89">
        <v>197.40089881</v>
      </c>
      <c r="E5">
        <v>4</v>
      </c>
      <c r="F5" t="s">
        <v>7</v>
      </c>
      <c r="G5" t="s">
        <v>20</v>
      </c>
      <c r="H5" s="125" t="s">
        <v>627</v>
      </c>
      <c r="I5" s="125">
        <f>SUM(I2:I4)</f>
        <v>100</v>
      </c>
      <c r="J5" s="127">
        <f>SUM(J2:J4)</f>
        <v>5414.3756000881567</v>
      </c>
      <c r="K5" s="128">
        <f t="shared" si="0"/>
        <v>1</v>
      </c>
    </row>
    <row r="6" spans="1:11">
      <c r="A6" t="s">
        <v>57</v>
      </c>
      <c r="B6" t="s">
        <v>367</v>
      </c>
      <c r="C6" t="s">
        <v>55</v>
      </c>
      <c r="D6" s="89">
        <v>194.385578455</v>
      </c>
      <c r="E6">
        <v>5</v>
      </c>
      <c r="F6" t="s">
        <v>7</v>
      </c>
      <c r="G6" t="s">
        <v>20</v>
      </c>
    </row>
    <row r="7" spans="1:11">
      <c r="A7" t="s">
        <v>70</v>
      </c>
      <c r="B7" t="s">
        <v>354</v>
      </c>
      <c r="C7" t="s">
        <v>68</v>
      </c>
      <c r="D7" s="89">
        <v>182.6402858937461</v>
      </c>
      <c r="E7">
        <v>6</v>
      </c>
      <c r="F7" t="s">
        <v>5</v>
      </c>
      <c r="G7" t="s">
        <v>71</v>
      </c>
    </row>
    <row r="8" spans="1:11">
      <c r="A8" t="s">
        <v>754</v>
      </c>
      <c r="B8" t="s">
        <v>632</v>
      </c>
      <c r="C8" t="s">
        <v>58</v>
      </c>
      <c r="D8" s="89">
        <v>176.00942138731548</v>
      </c>
      <c r="E8">
        <v>7</v>
      </c>
      <c r="F8" t="s">
        <v>5</v>
      </c>
      <c r="G8" t="s">
        <v>31</v>
      </c>
    </row>
    <row r="9" spans="1:11">
      <c r="A9" t="s">
        <v>756</v>
      </c>
      <c r="B9" t="s">
        <v>352</v>
      </c>
      <c r="C9" t="s">
        <v>61</v>
      </c>
      <c r="D9" s="89">
        <v>175.43507373194302</v>
      </c>
      <c r="E9">
        <v>8</v>
      </c>
      <c r="F9" t="s">
        <v>5</v>
      </c>
      <c r="G9" t="s">
        <v>64</v>
      </c>
    </row>
    <row r="10" spans="1:11">
      <c r="A10" t="s">
        <v>838</v>
      </c>
      <c r="B10" t="s">
        <v>629</v>
      </c>
      <c r="C10" t="s">
        <v>38</v>
      </c>
      <c r="D10" s="89">
        <v>151.94509890395335</v>
      </c>
      <c r="E10">
        <v>9</v>
      </c>
      <c r="F10" t="s">
        <v>5</v>
      </c>
      <c r="G10" t="s">
        <v>31</v>
      </c>
    </row>
    <row r="11" spans="1:11">
      <c r="A11" t="s">
        <v>840</v>
      </c>
      <c r="B11" t="s">
        <v>356</v>
      </c>
      <c r="C11" t="s">
        <v>65</v>
      </c>
      <c r="D11" s="89">
        <v>150.70537958044576</v>
      </c>
      <c r="E11">
        <v>10</v>
      </c>
      <c r="F11" t="s">
        <v>5</v>
      </c>
      <c r="G11" t="s">
        <v>31</v>
      </c>
    </row>
    <row r="12" spans="1:11">
      <c r="A12" t="s">
        <v>43</v>
      </c>
      <c r="B12" t="s">
        <v>344</v>
      </c>
      <c r="C12" t="s">
        <v>41</v>
      </c>
      <c r="D12" s="89">
        <v>101.40023891868356</v>
      </c>
      <c r="E12">
        <v>11</v>
      </c>
      <c r="F12" t="s">
        <v>7</v>
      </c>
      <c r="G12" t="s">
        <v>44</v>
      </c>
    </row>
    <row r="13" spans="1:11">
      <c r="A13" t="s">
        <v>837</v>
      </c>
      <c r="B13" t="s">
        <v>347</v>
      </c>
      <c r="C13" t="s">
        <v>35</v>
      </c>
      <c r="D13" s="89">
        <v>97.061795298153655</v>
      </c>
      <c r="E13">
        <v>12</v>
      </c>
      <c r="F13" t="s">
        <v>6</v>
      </c>
      <c r="G13" t="s">
        <v>31</v>
      </c>
    </row>
    <row r="14" spans="1:11">
      <c r="A14" t="s">
        <v>839</v>
      </c>
      <c r="B14" t="s">
        <v>358</v>
      </c>
      <c r="C14" t="s">
        <v>45</v>
      </c>
      <c r="D14" s="89">
        <v>94.979188811778371</v>
      </c>
      <c r="E14">
        <v>13</v>
      </c>
      <c r="F14" t="s">
        <v>6</v>
      </c>
      <c r="G14" t="s">
        <v>48</v>
      </c>
    </row>
    <row r="15" spans="1:11">
      <c r="A15" t="s">
        <v>755</v>
      </c>
      <c r="B15" t="s">
        <v>362</v>
      </c>
      <c r="C15" t="s">
        <v>75</v>
      </c>
      <c r="D15" s="89">
        <v>93.039868712324918</v>
      </c>
      <c r="E15">
        <v>14</v>
      </c>
      <c r="F15" t="s">
        <v>5</v>
      </c>
      <c r="G15" t="s">
        <v>48</v>
      </c>
    </row>
    <row r="16" spans="1:11">
      <c r="A16" t="s">
        <v>748</v>
      </c>
      <c r="B16" t="s">
        <v>371</v>
      </c>
      <c r="C16" t="s">
        <v>112</v>
      </c>
      <c r="D16" s="89">
        <v>87.630139934636858</v>
      </c>
      <c r="E16">
        <v>15</v>
      </c>
      <c r="F16" t="s">
        <v>5</v>
      </c>
      <c r="G16" t="s">
        <v>64</v>
      </c>
    </row>
    <row r="17" spans="1:11">
      <c r="A17" t="s">
        <v>759</v>
      </c>
      <c r="B17" t="s">
        <v>365</v>
      </c>
      <c r="C17" t="s">
        <v>155</v>
      </c>
      <c r="D17" s="89">
        <v>84.603027845080845</v>
      </c>
      <c r="E17">
        <v>16</v>
      </c>
      <c r="F17" t="s">
        <v>5</v>
      </c>
      <c r="G17" t="s">
        <v>127</v>
      </c>
    </row>
    <row r="18" spans="1:11">
      <c r="A18" t="s">
        <v>647</v>
      </c>
      <c r="B18" t="s">
        <v>376</v>
      </c>
      <c r="C18" t="s">
        <v>1032</v>
      </c>
      <c r="D18" s="89">
        <v>83.04678727859509</v>
      </c>
      <c r="E18">
        <v>17</v>
      </c>
      <c r="F18" t="s">
        <v>5</v>
      </c>
      <c r="G18" t="s">
        <v>64</v>
      </c>
    </row>
    <row r="19" spans="1:11">
      <c r="A19" t="s">
        <v>841</v>
      </c>
      <c r="B19" t="s">
        <v>357</v>
      </c>
      <c r="C19" t="s">
        <v>81</v>
      </c>
      <c r="D19" s="89">
        <v>80.854779324666168</v>
      </c>
      <c r="E19">
        <v>18</v>
      </c>
      <c r="F19" t="s">
        <v>7</v>
      </c>
      <c r="G19" t="s">
        <v>44</v>
      </c>
    </row>
    <row r="20" spans="1:11">
      <c r="A20" t="s">
        <v>126</v>
      </c>
      <c r="B20" t="s">
        <v>366</v>
      </c>
      <c r="C20" t="s">
        <v>124</v>
      </c>
      <c r="D20" s="89">
        <v>80.631426079240967</v>
      </c>
      <c r="E20">
        <v>19</v>
      </c>
      <c r="F20" t="s">
        <v>5</v>
      </c>
      <c r="G20" t="s">
        <v>127</v>
      </c>
    </row>
    <row r="21" spans="1:11">
      <c r="A21" t="s">
        <v>51</v>
      </c>
      <c r="B21" t="s">
        <v>360</v>
      </c>
      <c r="C21" t="s">
        <v>49</v>
      </c>
      <c r="D21" s="89">
        <v>76.89559337280275</v>
      </c>
      <c r="E21">
        <v>20</v>
      </c>
      <c r="F21" t="s">
        <v>5</v>
      </c>
      <c r="G21" t="s">
        <v>27</v>
      </c>
    </row>
    <row r="22" spans="1:11">
      <c r="A22" t="s">
        <v>774</v>
      </c>
      <c r="B22" t="s">
        <v>391</v>
      </c>
      <c r="C22" t="s">
        <v>1006</v>
      </c>
      <c r="D22" s="89">
        <v>65.975287252586327</v>
      </c>
      <c r="E22">
        <v>21</v>
      </c>
      <c r="F22" t="s">
        <v>5</v>
      </c>
      <c r="G22" t="s">
        <v>71</v>
      </c>
    </row>
    <row r="23" spans="1:11">
      <c r="A23" t="s">
        <v>34</v>
      </c>
      <c r="B23" t="s">
        <v>350</v>
      </c>
      <c r="C23" t="s">
        <v>32</v>
      </c>
      <c r="D23" s="89">
        <v>65.472681289664706</v>
      </c>
      <c r="E23">
        <v>22</v>
      </c>
      <c r="F23" t="s">
        <v>7</v>
      </c>
      <c r="G23" t="s">
        <v>20</v>
      </c>
    </row>
    <row r="24" spans="1:11">
      <c r="A24" t="s">
        <v>160</v>
      </c>
      <c r="B24" t="s">
        <v>377</v>
      </c>
      <c r="C24" t="s">
        <v>158</v>
      </c>
      <c r="D24" s="89">
        <v>65.007227914122211</v>
      </c>
      <c r="E24">
        <v>23</v>
      </c>
      <c r="F24" t="s">
        <v>7</v>
      </c>
      <c r="G24" t="s">
        <v>27</v>
      </c>
    </row>
    <row r="25" spans="1:11">
      <c r="A25" t="s">
        <v>842</v>
      </c>
      <c r="B25" t="s">
        <v>381</v>
      </c>
      <c r="C25" t="s">
        <v>99</v>
      </c>
      <c r="D25" s="89">
        <v>60.062554841000001</v>
      </c>
      <c r="E25">
        <v>24</v>
      </c>
      <c r="F25" t="s">
        <v>7</v>
      </c>
      <c r="G25" t="s">
        <v>20</v>
      </c>
    </row>
    <row r="26" spans="1:11">
      <c r="A26" t="s">
        <v>731</v>
      </c>
      <c r="B26" t="s">
        <v>644</v>
      </c>
      <c r="C26" t="s">
        <v>131</v>
      </c>
      <c r="D26" s="89">
        <v>58.217110008339418</v>
      </c>
      <c r="E26">
        <v>25</v>
      </c>
      <c r="F26" t="s">
        <v>5</v>
      </c>
      <c r="G26" t="s">
        <v>31</v>
      </c>
    </row>
    <row r="27" spans="1:11">
      <c r="A27" t="s">
        <v>107</v>
      </c>
      <c r="B27" t="s">
        <v>378</v>
      </c>
      <c r="C27" t="s">
        <v>105</v>
      </c>
      <c r="D27" s="89">
        <v>54.181845397805915</v>
      </c>
      <c r="E27">
        <v>26</v>
      </c>
      <c r="F27" t="s">
        <v>7</v>
      </c>
      <c r="G27" t="s">
        <v>44</v>
      </c>
      <c r="H27"/>
      <c r="I27"/>
      <c r="J27"/>
      <c r="K27"/>
    </row>
    <row r="28" spans="1:11">
      <c r="A28" t="s">
        <v>843</v>
      </c>
      <c r="B28" t="s">
        <v>386</v>
      </c>
      <c r="C28" t="s">
        <v>164</v>
      </c>
      <c r="D28" s="89">
        <v>53.657340557308828</v>
      </c>
      <c r="E28">
        <v>27</v>
      </c>
      <c r="F28" t="s">
        <v>6</v>
      </c>
      <c r="G28" t="s">
        <v>31</v>
      </c>
      <c r="H28"/>
      <c r="I28"/>
      <c r="J28"/>
      <c r="K28"/>
    </row>
    <row r="29" spans="1:11">
      <c r="A29" t="s">
        <v>95</v>
      </c>
      <c r="B29" t="s">
        <v>399</v>
      </c>
      <c r="C29" t="s">
        <v>1010</v>
      </c>
      <c r="D29" s="89">
        <v>50.075591595191462</v>
      </c>
      <c r="E29">
        <v>28</v>
      </c>
      <c r="F29" t="s">
        <v>7</v>
      </c>
      <c r="G29" t="s">
        <v>44</v>
      </c>
      <c r="H29"/>
      <c r="I29"/>
      <c r="J29"/>
      <c r="K29"/>
    </row>
    <row r="30" spans="1:11">
      <c r="A30" t="s">
        <v>92</v>
      </c>
      <c r="B30" t="s">
        <v>383</v>
      </c>
      <c r="C30" t="s">
        <v>90</v>
      </c>
      <c r="D30" s="89">
        <v>49.745925861098172</v>
      </c>
      <c r="E30">
        <v>29</v>
      </c>
      <c r="F30" t="s">
        <v>7</v>
      </c>
      <c r="G30" t="s">
        <v>44</v>
      </c>
      <c r="H30"/>
      <c r="I30"/>
      <c r="J30"/>
      <c r="K30"/>
    </row>
    <row r="31" spans="1:11">
      <c r="A31" t="s">
        <v>142</v>
      </c>
      <c r="B31" t="s">
        <v>380</v>
      </c>
      <c r="C31" t="s">
        <v>140</v>
      </c>
      <c r="D31" s="89">
        <v>47.545603222991232</v>
      </c>
      <c r="E31">
        <v>30</v>
      </c>
      <c r="F31" t="s">
        <v>6</v>
      </c>
      <c r="G31" t="s">
        <v>31</v>
      </c>
      <c r="H31"/>
      <c r="I31"/>
      <c r="J31"/>
      <c r="K31"/>
    </row>
    <row r="32" spans="1:11">
      <c r="A32" t="s">
        <v>639</v>
      </c>
      <c r="B32" t="s">
        <v>640</v>
      </c>
      <c r="C32" t="s">
        <v>1030</v>
      </c>
      <c r="D32" s="89">
        <v>45.930377452999991</v>
      </c>
      <c r="E32">
        <v>31</v>
      </c>
      <c r="F32" t="s">
        <v>7</v>
      </c>
      <c r="G32" t="s">
        <v>20</v>
      </c>
      <c r="H32"/>
      <c r="I32"/>
      <c r="J32"/>
      <c r="K32"/>
    </row>
    <row r="33" spans="1:11">
      <c r="A33" t="s">
        <v>86</v>
      </c>
      <c r="B33" t="s">
        <v>389</v>
      </c>
      <c r="C33" t="s">
        <v>84</v>
      </c>
      <c r="D33" s="89">
        <v>45.739402251164108</v>
      </c>
      <c r="E33">
        <v>32</v>
      </c>
      <c r="F33" t="s">
        <v>6</v>
      </c>
      <c r="G33" t="s">
        <v>44</v>
      </c>
      <c r="H33"/>
      <c r="I33"/>
      <c r="J33"/>
      <c r="K33"/>
    </row>
    <row r="34" spans="1:11">
      <c r="A34" t="s">
        <v>765</v>
      </c>
      <c r="B34" t="s">
        <v>418</v>
      </c>
      <c r="C34" t="s">
        <v>1008</v>
      </c>
      <c r="D34" s="89">
        <v>45.585049246426628</v>
      </c>
      <c r="E34">
        <v>33</v>
      </c>
      <c r="F34" t="s">
        <v>6</v>
      </c>
      <c r="G34" t="s">
        <v>234</v>
      </c>
      <c r="H34"/>
      <c r="I34"/>
      <c r="J34"/>
      <c r="K34"/>
    </row>
    <row r="35" spans="1:11">
      <c r="A35" t="s">
        <v>652</v>
      </c>
      <c r="B35" t="s">
        <v>387</v>
      </c>
      <c r="C35" t="s">
        <v>121</v>
      </c>
      <c r="D35" s="89">
        <v>41.633533168</v>
      </c>
      <c r="E35">
        <v>34</v>
      </c>
      <c r="F35" t="s">
        <v>7</v>
      </c>
      <c r="G35" t="s">
        <v>20</v>
      </c>
      <c r="H35"/>
      <c r="I35"/>
      <c r="J35"/>
      <c r="K35"/>
    </row>
    <row r="36" spans="1:11">
      <c r="A36" t="s">
        <v>139</v>
      </c>
      <c r="B36" t="s">
        <v>419</v>
      </c>
      <c r="C36" t="s">
        <v>137</v>
      </c>
      <c r="D36" s="89">
        <v>40.736198462877155</v>
      </c>
      <c r="E36">
        <v>35</v>
      </c>
      <c r="F36" t="s">
        <v>7</v>
      </c>
      <c r="G36" t="s">
        <v>111</v>
      </c>
      <c r="H36"/>
      <c r="I36"/>
      <c r="J36"/>
      <c r="K36"/>
    </row>
    <row r="37" spans="1:11">
      <c r="A37" t="s">
        <v>772</v>
      </c>
      <c r="B37" t="s">
        <v>395</v>
      </c>
      <c r="C37" t="s">
        <v>200</v>
      </c>
      <c r="D37" s="89">
        <v>40.456019250906408</v>
      </c>
      <c r="E37">
        <v>36</v>
      </c>
      <c r="F37" t="s">
        <v>6</v>
      </c>
      <c r="G37" t="s">
        <v>48</v>
      </c>
      <c r="H37"/>
      <c r="I37"/>
      <c r="J37"/>
      <c r="K37"/>
    </row>
    <row r="38" spans="1:11">
      <c r="A38" t="s">
        <v>1045</v>
      </c>
      <c r="B38" t="s">
        <v>404</v>
      </c>
      <c r="C38" t="s">
        <v>304</v>
      </c>
      <c r="D38" s="89">
        <v>39.962256458475764</v>
      </c>
      <c r="E38">
        <v>37</v>
      </c>
      <c r="F38" t="s">
        <v>7</v>
      </c>
      <c r="G38" t="s">
        <v>44</v>
      </c>
      <c r="H38"/>
      <c r="I38"/>
      <c r="J38"/>
      <c r="K38"/>
    </row>
    <row r="39" spans="1:11">
      <c r="A39" t="s">
        <v>148</v>
      </c>
      <c r="B39" t="s">
        <v>382</v>
      </c>
      <c r="C39" t="s">
        <v>146</v>
      </c>
      <c r="D39" s="89">
        <v>39.742237415400908</v>
      </c>
      <c r="E39">
        <v>38</v>
      </c>
      <c r="F39" t="s">
        <v>5</v>
      </c>
      <c r="G39" t="s">
        <v>27</v>
      </c>
      <c r="H39"/>
      <c r="I39"/>
      <c r="J39"/>
      <c r="K39"/>
    </row>
    <row r="40" spans="1:11">
      <c r="A40" t="s">
        <v>163</v>
      </c>
      <c r="B40" t="s">
        <v>384</v>
      </c>
      <c r="C40" t="s">
        <v>161</v>
      </c>
      <c r="D40" s="89">
        <v>37.288611054256144</v>
      </c>
      <c r="E40">
        <v>39</v>
      </c>
      <c r="F40" t="s">
        <v>5</v>
      </c>
      <c r="G40" t="s">
        <v>27</v>
      </c>
      <c r="H40"/>
      <c r="I40"/>
      <c r="J40"/>
      <c r="K40"/>
    </row>
    <row r="41" spans="1:11">
      <c r="A41" t="s">
        <v>184</v>
      </c>
      <c r="B41" t="s">
        <v>416</v>
      </c>
      <c r="C41" t="s">
        <v>182</v>
      </c>
      <c r="D41" s="89">
        <v>34.829302627684356</v>
      </c>
      <c r="E41">
        <v>40</v>
      </c>
      <c r="F41" t="s">
        <v>7</v>
      </c>
      <c r="G41" t="s">
        <v>44</v>
      </c>
      <c r="H41"/>
      <c r="I41"/>
      <c r="J41"/>
      <c r="K41"/>
    </row>
    <row r="42" spans="1:11">
      <c r="A42" t="s">
        <v>224</v>
      </c>
      <c r="B42" t="s">
        <v>413</v>
      </c>
      <c r="C42" t="s">
        <v>222</v>
      </c>
      <c r="D42" s="89">
        <v>34.11183648694989</v>
      </c>
      <c r="E42">
        <v>41</v>
      </c>
      <c r="F42" t="s">
        <v>5</v>
      </c>
      <c r="G42" t="s">
        <v>176</v>
      </c>
      <c r="H42"/>
      <c r="I42"/>
      <c r="J42"/>
      <c r="K42"/>
    </row>
    <row r="43" spans="1:11">
      <c r="A43" t="s">
        <v>169</v>
      </c>
      <c r="B43" t="s">
        <v>394</v>
      </c>
      <c r="C43" t="s">
        <v>167</v>
      </c>
      <c r="D43" s="89">
        <v>34.054151073647056</v>
      </c>
      <c r="E43">
        <v>42</v>
      </c>
      <c r="F43" t="s">
        <v>6</v>
      </c>
      <c r="G43" t="s">
        <v>64</v>
      </c>
      <c r="H43"/>
      <c r="I43"/>
      <c r="J43"/>
      <c r="K43"/>
    </row>
    <row r="44" spans="1:11">
      <c r="A44" t="s">
        <v>769</v>
      </c>
      <c r="B44" t="s">
        <v>441</v>
      </c>
      <c r="C44" t="s">
        <v>273</v>
      </c>
      <c r="D44" s="89">
        <v>32.483719946672302</v>
      </c>
      <c r="E44">
        <v>43</v>
      </c>
      <c r="F44" t="s">
        <v>5</v>
      </c>
      <c r="G44" t="s">
        <v>31</v>
      </c>
      <c r="H44"/>
      <c r="I44"/>
      <c r="J44"/>
      <c r="K44"/>
    </row>
    <row r="45" spans="1:11">
      <c r="A45" t="s">
        <v>187</v>
      </c>
      <c r="B45" t="s">
        <v>398</v>
      </c>
      <c r="C45" t="s">
        <v>1001</v>
      </c>
      <c r="D45" s="89">
        <v>31.776460258443816</v>
      </c>
      <c r="E45">
        <v>44</v>
      </c>
      <c r="F45" t="s">
        <v>7</v>
      </c>
      <c r="G45" t="s">
        <v>27</v>
      </c>
      <c r="H45"/>
      <c r="I45"/>
      <c r="J45"/>
      <c r="K45"/>
    </row>
    <row r="46" spans="1:11">
      <c r="A46" t="s">
        <v>172</v>
      </c>
      <c r="B46" t="s">
        <v>390</v>
      </c>
      <c r="C46" t="s">
        <v>170</v>
      </c>
      <c r="D46" s="89">
        <v>31.433240223372444</v>
      </c>
      <c r="E46">
        <v>45</v>
      </c>
      <c r="F46" t="s">
        <v>7</v>
      </c>
      <c r="G46" t="s">
        <v>48</v>
      </c>
      <c r="H46"/>
      <c r="I46"/>
      <c r="J46"/>
      <c r="K46"/>
    </row>
    <row r="47" spans="1:11">
      <c r="A47" t="s">
        <v>771</v>
      </c>
      <c r="B47" t="s">
        <v>396</v>
      </c>
      <c r="C47" t="s">
        <v>128</v>
      </c>
      <c r="D47" s="89">
        <v>30.472342679212279</v>
      </c>
      <c r="E47">
        <v>46</v>
      </c>
      <c r="F47" t="s">
        <v>7</v>
      </c>
      <c r="G47" t="s">
        <v>111</v>
      </c>
      <c r="H47"/>
      <c r="I47"/>
      <c r="J47"/>
      <c r="K47"/>
    </row>
    <row r="48" spans="1:11">
      <c r="A48" t="s">
        <v>747</v>
      </c>
      <c r="B48" t="s">
        <v>475</v>
      </c>
      <c r="C48" t="s">
        <v>244</v>
      </c>
      <c r="D48" s="89">
        <v>29.969172844577464</v>
      </c>
      <c r="E48">
        <v>47</v>
      </c>
      <c r="F48" t="s">
        <v>6</v>
      </c>
      <c r="G48" t="s">
        <v>44</v>
      </c>
      <c r="H48"/>
      <c r="I48"/>
      <c r="J48"/>
      <c r="K48"/>
    </row>
    <row r="49" spans="1:11">
      <c r="A49" t="s">
        <v>98</v>
      </c>
      <c r="B49" t="s">
        <v>379</v>
      </c>
      <c r="C49" t="s">
        <v>96</v>
      </c>
      <c r="D49" s="89">
        <v>29.794399119657758</v>
      </c>
      <c r="E49">
        <v>48</v>
      </c>
      <c r="F49" t="s">
        <v>7</v>
      </c>
      <c r="G49" t="s">
        <v>27</v>
      </c>
      <c r="H49"/>
      <c r="I49"/>
      <c r="J49"/>
      <c r="K49"/>
    </row>
    <row r="50" spans="1:11">
      <c r="A50" t="s">
        <v>80</v>
      </c>
      <c r="B50" t="s">
        <v>393</v>
      </c>
      <c r="C50" t="s">
        <v>78</v>
      </c>
      <c r="D50" s="89">
        <v>29.460189104601149</v>
      </c>
      <c r="E50">
        <v>49</v>
      </c>
      <c r="F50" t="s">
        <v>7</v>
      </c>
      <c r="G50" t="s">
        <v>20</v>
      </c>
      <c r="H50"/>
      <c r="I50"/>
      <c r="J50"/>
      <c r="K50"/>
    </row>
    <row r="51" spans="1:11">
      <c r="A51" t="s">
        <v>302</v>
      </c>
      <c r="B51" t="s">
        <v>452</v>
      </c>
      <c r="C51" t="s">
        <v>300</v>
      </c>
      <c r="D51" s="89">
        <v>29.048923776932828</v>
      </c>
      <c r="E51">
        <v>50</v>
      </c>
      <c r="F51" t="s">
        <v>5</v>
      </c>
      <c r="G51" t="s">
        <v>303</v>
      </c>
      <c r="H51"/>
      <c r="I51"/>
      <c r="J51"/>
      <c r="K51"/>
    </row>
    <row r="52" spans="1:11">
      <c r="A52" t="s">
        <v>770</v>
      </c>
      <c r="B52" t="s">
        <v>440</v>
      </c>
      <c r="C52" t="s">
        <v>1012</v>
      </c>
      <c r="D52" s="89">
        <v>28.595020139939059</v>
      </c>
      <c r="E52">
        <v>51</v>
      </c>
      <c r="F52" t="s">
        <v>6</v>
      </c>
      <c r="G52" t="s">
        <v>48</v>
      </c>
      <c r="H52"/>
      <c r="I52"/>
      <c r="J52"/>
      <c r="K52"/>
    </row>
    <row r="53" spans="1:11">
      <c r="A53" t="s">
        <v>444</v>
      </c>
      <c r="B53" t="s">
        <v>443</v>
      </c>
      <c r="C53" t="s">
        <v>682</v>
      </c>
      <c r="D53" s="89">
        <v>28.594822595902688</v>
      </c>
      <c r="E53">
        <v>52</v>
      </c>
      <c r="F53" t="s">
        <v>5</v>
      </c>
      <c r="G53" t="s">
        <v>127</v>
      </c>
      <c r="H53"/>
      <c r="I53"/>
      <c r="J53"/>
      <c r="K53"/>
    </row>
    <row r="54" spans="1:11">
      <c r="A54" t="s">
        <v>321</v>
      </c>
      <c r="B54" t="s">
        <v>432</v>
      </c>
      <c r="C54" t="s">
        <v>319</v>
      </c>
      <c r="D54" s="89">
        <v>28.468361567712879</v>
      </c>
      <c r="E54">
        <v>53</v>
      </c>
      <c r="F54" t="s">
        <v>5</v>
      </c>
      <c r="G54" t="s">
        <v>322</v>
      </c>
      <c r="H54"/>
      <c r="I54"/>
      <c r="J54"/>
      <c r="K54"/>
    </row>
    <row r="55" spans="1:11">
      <c r="A55" t="s">
        <v>199</v>
      </c>
      <c r="B55" t="s">
        <v>402</v>
      </c>
      <c r="C55" t="s">
        <v>197</v>
      </c>
      <c r="D55" s="89">
        <v>27.922427304446046</v>
      </c>
      <c r="E55">
        <v>54</v>
      </c>
      <c r="F55" t="s">
        <v>7</v>
      </c>
      <c r="G55" t="s">
        <v>176</v>
      </c>
      <c r="H55"/>
      <c r="I55"/>
      <c r="J55"/>
      <c r="K55"/>
    </row>
    <row r="56" spans="1:11">
      <c r="A56" t="s">
        <v>145</v>
      </c>
      <c r="B56" t="s">
        <v>424</v>
      </c>
      <c r="C56" t="s">
        <v>143</v>
      </c>
      <c r="D56" s="89">
        <v>27.470040087183623</v>
      </c>
      <c r="E56">
        <v>55</v>
      </c>
      <c r="F56" t="s">
        <v>7</v>
      </c>
      <c r="G56" t="s">
        <v>27</v>
      </c>
      <c r="H56"/>
      <c r="I56"/>
      <c r="J56"/>
      <c r="K56"/>
    </row>
    <row r="57" spans="1:11">
      <c r="A57" t="s">
        <v>211</v>
      </c>
      <c r="B57" t="s">
        <v>654</v>
      </c>
      <c r="C57" t="s">
        <v>209</v>
      </c>
      <c r="D57" s="89">
        <v>27.434651720603725</v>
      </c>
      <c r="E57">
        <v>56</v>
      </c>
      <c r="F57" t="s">
        <v>5</v>
      </c>
      <c r="G57" t="s">
        <v>31</v>
      </c>
      <c r="H57"/>
      <c r="I57"/>
      <c r="J57"/>
      <c r="K57"/>
    </row>
    <row r="58" spans="1:11">
      <c r="A58" t="s">
        <v>786</v>
      </c>
      <c r="B58" t="s">
        <v>668</v>
      </c>
      <c r="C58" t="s">
        <v>669</v>
      </c>
      <c r="D58" s="89">
        <v>26.952892551233887</v>
      </c>
      <c r="E58">
        <v>57</v>
      </c>
      <c r="F58" t="s">
        <v>5</v>
      </c>
      <c r="G58" t="s">
        <v>48</v>
      </c>
      <c r="H58"/>
      <c r="I58"/>
      <c r="J58"/>
      <c r="K58"/>
    </row>
    <row r="59" spans="1:11">
      <c r="A59" t="s">
        <v>764</v>
      </c>
      <c r="B59" t="s">
        <v>414</v>
      </c>
      <c r="C59" t="s">
        <v>256</v>
      </c>
      <c r="D59" s="89">
        <v>26.78498817926361</v>
      </c>
      <c r="E59">
        <v>58</v>
      </c>
      <c r="F59" t="s">
        <v>7</v>
      </c>
      <c r="G59" t="s">
        <v>44</v>
      </c>
      <c r="H59"/>
      <c r="I59"/>
      <c r="J59"/>
      <c r="K59"/>
    </row>
    <row r="60" spans="1:11">
      <c r="A60" t="s">
        <v>505</v>
      </c>
      <c r="B60" t="s">
        <v>504</v>
      </c>
      <c r="C60" t="s">
        <v>1036</v>
      </c>
      <c r="D60" s="89">
        <v>26.425581801774403</v>
      </c>
      <c r="E60">
        <v>59</v>
      </c>
      <c r="F60" t="s">
        <v>5</v>
      </c>
      <c r="G60" t="s">
        <v>48</v>
      </c>
      <c r="H60"/>
      <c r="I60"/>
      <c r="J60"/>
      <c r="K60"/>
    </row>
    <row r="61" spans="1:11">
      <c r="A61" t="s">
        <v>136</v>
      </c>
      <c r="B61" t="s">
        <v>400</v>
      </c>
      <c r="C61" t="s">
        <v>134</v>
      </c>
      <c r="D61" s="89">
        <v>25.727698741895036</v>
      </c>
      <c r="E61">
        <v>60</v>
      </c>
      <c r="F61" t="s">
        <v>6</v>
      </c>
      <c r="G61" t="s">
        <v>31</v>
      </c>
      <c r="H61"/>
      <c r="I61"/>
      <c r="J61"/>
      <c r="K61"/>
    </row>
    <row r="62" spans="1:11">
      <c r="A62" t="s">
        <v>190</v>
      </c>
      <c r="B62" t="s">
        <v>450</v>
      </c>
      <c r="C62" t="s">
        <v>188</v>
      </c>
      <c r="D62" s="89">
        <v>25.578144307675039</v>
      </c>
      <c r="E62">
        <v>61</v>
      </c>
      <c r="F62" t="s">
        <v>7</v>
      </c>
      <c r="G62" t="s">
        <v>44</v>
      </c>
      <c r="H62"/>
      <c r="I62"/>
      <c r="J62"/>
      <c r="K62"/>
    </row>
    <row r="63" spans="1:11">
      <c r="A63" t="s">
        <v>429</v>
      </c>
      <c r="B63" t="s">
        <v>659</v>
      </c>
      <c r="C63" t="s">
        <v>1002</v>
      </c>
      <c r="D63" s="89">
        <v>25.561868137906313</v>
      </c>
      <c r="E63">
        <v>62</v>
      </c>
      <c r="F63" t="s">
        <v>5</v>
      </c>
      <c r="G63" t="s">
        <v>221</v>
      </c>
      <c r="H63"/>
      <c r="I63"/>
      <c r="J63"/>
      <c r="K63"/>
    </row>
    <row r="64" spans="1:11">
      <c r="A64" t="s">
        <v>671</v>
      </c>
      <c r="B64" t="s">
        <v>672</v>
      </c>
      <c r="C64" t="s">
        <v>1013</v>
      </c>
      <c r="D64" s="89">
        <v>25.314822891168625</v>
      </c>
      <c r="E64">
        <v>63</v>
      </c>
      <c r="F64" t="s">
        <v>5</v>
      </c>
      <c r="G64" t="s">
        <v>44</v>
      </c>
      <c r="H64"/>
      <c r="I64"/>
      <c r="J64"/>
      <c r="K64"/>
    </row>
    <row r="65" spans="1:11">
      <c r="A65" t="s">
        <v>779</v>
      </c>
      <c r="B65" t="s">
        <v>403</v>
      </c>
      <c r="C65" t="s">
        <v>177</v>
      </c>
      <c r="D65" s="89">
        <v>25.02136128627351</v>
      </c>
      <c r="E65">
        <v>64</v>
      </c>
      <c r="F65" t="s">
        <v>7</v>
      </c>
      <c r="G65" t="s">
        <v>44</v>
      </c>
      <c r="H65"/>
      <c r="I65"/>
      <c r="J65"/>
      <c r="K65"/>
    </row>
    <row r="66" spans="1:11">
      <c r="A66" t="s">
        <v>740</v>
      </c>
      <c r="B66" t="s">
        <v>1027</v>
      </c>
      <c r="C66" t="s">
        <v>1034</v>
      </c>
      <c r="D66" s="89">
        <v>24.613835141999999</v>
      </c>
      <c r="E66">
        <v>65</v>
      </c>
      <c r="F66" t="s">
        <v>7</v>
      </c>
      <c r="G66" t="s">
        <v>27</v>
      </c>
      <c r="H66"/>
      <c r="I66"/>
      <c r="J66"/>
      <c r="K66"/>
    </row>
    <row r="67" spans="1:11">
      <c r="A67" t="s">
        <v>120</v>
      </c>
      <c r="B67" t="s">
        <v>1046</v>
      </c>
      <c r="C67" t="s">
        <v>1031</v>
      </c>
      <c r="D67" s="89">
        <v>24.5015577465091</v>
      </c>
      <c r="E67">
        <v>66</v>
      </c>
      <c r="F67" t="s">
        <v>7</v>
      </c>
      <c r="G67" t="s">
        <v>44</v>
      </c>
      <c r="H67"/>
      <c r="I67"/>
      <c r="J67"/>
      <c r="K67"/>
    </row>
    <row r="68" spans="1:11">
      <c r="A68" t="s">
        <v>961</v>
      </c>
      <c r="B68" t="s">
        <v>373</v>
      </c>
      <c r="C68" t="s">
        <v>1007</v>
      </c>
      <c r="D68" s="89">
        <v>24.226186817822843</v>
      </c>
      <c r="E68">
        <v>67</v>
      </c>
      <c r="F68" t="s">
        <v>5</v>
      </c>
      <c r="G68" t="s">
        <v>27</v>
      </c>
      <c r="H68"/>
      <c r="I68"/>
      <c r="J68"/>
      <c r="K68"/>
    </row>
    <row r="69" spans="1:11">
      <c r="A69" t="s">
        <v>265</v>
      </c>
      <c r="B69" t="s">
        <v>409</v>
      </c>
      <c r="C69" t="s">
        <v>1009</v>
      </c>
      <c r="D69" s="89">
        <v>24.043534296066476</v>
      </c>
      <c r="E69">
        <v>68</v>
      </c>
      <c r="F69" t="s">
        <v>6</v>
      </c>
      <c r="G69" t="s">
        <v>27</v>
      </c>
      <c r="H69"/>
      <c r="I69"/>
      <c r="J69"/>
      <c r="K69"/>
    </row>
    <row r="70" spans="1:11">
      <c r="A70" t="s">
        <v>331</v>
      </c>
      <c r="B70" t="s">
        <v>697</v>
      </c>
      <c r="C70" t="s">
        <v>329</v>
      </c>
      <c r="D70" s="89">
        <v>23.861799274415127</v>
      </c>
      <c r="E70">
        <v>69</v>
      </c>
      <c r="F70" t="s">
        <v>7</v>
      </c>
      <c r="G70" t="s">
        <v>44</v>
      </c>
      <c r="H70"/>
      <c r="I70"/>
      <c r="J70"/>
      <c r="K70"/>
    </row>
    <row r="71" spans="1:11">
      <c r="A71" t="s">
        <v>193</v>
      </c>
      <c r="B71" t="s">
        <v>401</v>
      </c>
      <c r="C71" t="s">
        <v>1011</v>
      </c>
      <c r="D71" s="89">
        <v>23.375028397729682</v>
      </c>
      <c r="E71">
        <v>70</v>
      </c>
      <c r="F71" t="s">
        <v>6</v>
      </c>
      <c r="G71" t="s">
        <v>27</v>
      </c>
      <c r="H71"/>
      <c r="I71"/>
      <c r="J71"/>
      <c r="K71"/>
    </row>
    <row r="72" spans="1:11">
      <c r="A72" t="s">
        <v>1047</v>
      </c>
      <c r="B72" t="s">
        <v>1048</v>
      </c>
      <c r="C72" s="86" t="s">
        <v>1050</v>
      </c>
      <c r="D72" s="89">
        <v>23.293591102147484</v>
      </c>
      <c r="E72">
        <v>71</v>
      </c>
      <c r="F72" t="s">
        <v>6</v>
      </c>
      <c r="G72" t="s">
        <v>44</v>
      </c>
      <c r="H72"/>
      <c r="I72"/>
      <c r="J72"/>
      <c r="K72"/>
    </row>
    <row r="73" spans="1:11">
      <c r="A73" t="s">
        <v>794</v>
      </c>
      <c r="B73" t="s">
        <v>795</v>
      </c>
      <c r="C73" t="s">
        <v>282</v>
      </c>
      <c r="D73" s="89">
        <v>22.82559044853836</v>
      </c>
      <c r="E73">
        <v>72</v>
      </c>
      <c r="F73" t="s">
        <v>5</v>
      </c>
      <c r="G73" t="s">
        <v>48</v>
      </c>
      <c r="H73"/>
      <c r="I73"/>
      <c r="J73"/>
      <c r="K73"/>
    </row>
    <row r="74" spans="1:11">
      <c r="A74" t="s">
        <v>780</v>
      </c>
      <c r="B74" t="s">
        <v>679</v>
      </c>
      <c r="C74" s="86" t="s">
        <v>680</v>
      </c>
      <c r="D74" s="89">
        <v>22.778020027898631</v>
      </c>
      <c r="E74">
        <v>73</v>
      </c>
      <c r="F74" t="s">
        <v>5</v>
      </c>
      <c r="G74" t="s">
        <v>31</v>
      </c>
      <c r="H74"/>
      <c r="I74"/>
      <c r="J74"/>
      <c r="K74"/>
    </row>
    <row r="75" spans="1:11">
      <c r="A75" t="s">
        <v>227</v>
      </c>
      <c r="B75" t="s">
        <v>437</v>
      </c>
      <c r="C75" t="s">
        <v>225</v>
      </c>
      <c r="D75" s="89">
        <v>22.318781293638018</v>
      </c>
      <c r="E75">
        <v>74</v>
      </c>
      <c r="F75" t="s">
        <v>5</v>
      </c>
      <c r="G75" t="s">
        <v>44</v>
      </c>
      <c r="H75"/>
      <c r="I75"/>
      <c r="J75"/>
      <c r="K75"/>
    </row>
    <row r="76" spans="1:11">
      <c r="A76" t="s">
        <v>729</v>
      </c>
      <c r="B76" t="s">
        <v>730</v>
      </c>
      <c r="C76" t="s">
        <v>1057</v>
      </c>
      <c r="D76" s="89">
        <v>21.932313948070654</v>
      </c>
      <c r="E76">
        <v>75</v>
      </c>
      <c r="F76" t="s">
        <v>5</v>
      </c>
      <c r="G76" t="s">
        <v>127</v>
      </c>
      <c r="H76"/>
      <c r="I76"/>
      <c r="J76"/>
      <c r="K76"/>
    </row>
    <row r="77" spans="1:11">
      <c r="A77" t="s">
        <v>783</v>
      </c>
      <c r="B77" t="s">
        <v>687</v>
      </c>
      <c r="C77" t="s">
        <v>688</v>
      </c>
      <c r="D77" s="89">
        <v>21.559337522402611</v>
      </c>
      <c r="E77">
        <v>76</v>
      </c>
      <c r="F77" t="s">
        <v>6</v>
      </c>
      <c r="G77" t="s">
        <v>31</v>
      </c>
      <c r="H77"/>
      <c r="I77"/>
      <c r="J77"/>
      <c r="K77"/>
    </row>
    <row r="78" spans="1:11">
      <c r="A78" t="s">
        <v>151</v>
      </c>
      <c r="B78" t="s">
        <v>415</v>
      </c>
      <c r="C78" t="s">
        <v>149</v>
      </c>
      <c r="D78" s="89">
        <v>20.836046783523233</v>
      </c>
      <c r="E78">
        <v>77</v>
      </c>
      <c r="F78" t="s">
        <v>7</v>
      </c>
      <c r="G78" t="s">
        <v>111</v>
      </c>
      <c r="H78"/>
      <c r="I78"/>
      <c r="J78"/>
      <c r="K78"/>
    </row>
    <row r="79" spans="1:11">
      <c r="A79" t="s">
        <v>205</v>
      </c>
      <c r="B79" t="s">
        <v>481</v>
      </c>
      <c r="C79" t="s">
        <v>203</v>
      </c>
      <c r="D79" s="89">
        <v>20.707357363717225</v>
      </c>
      <c r="E79">
        <v>78</v>
      </c>
      <c r="F79" t="s">
        <v>7</v>
      </c>
      <c r="G79" t="s">
        <v>111</v>
      </c>
      <c r="H79"/>
      <c r="I79"/>
      <c r="J79"/>
      <c r="K79"/>
    </row>
    <row r="80" spans="1:11">
      <c r="A80" t="s">
        <v>1056</v>
      </c>
      <c r="B80" t="s">
        <v>739</v>
      </c>
      <c r="C80" s="59" t="s">
        <v>152</v>
      </c>
      <c r="D80" s="89">
        <v>20.63979842758382</v>
      </c>
      <c r="E80">
        <v>79</v>
      </c>
      <c r="F80" t="s">
        <v>7</v>
      </c>
      <c r="G80" t="s">
        <v>20</v>
      </c>
      <c r="H80"/>
      <c r="I80"/>
      <c r="J80"/>
      <c r="K80"/>
    </row>
    <row r="81" spans="1:11">
      <c r="A81" t="s">
        <v>745</v>
      </c>
      <c r="B81" t="s">
        <v>746</v>
      </c>
      <c r="C81" s="5" t="s">
        <v>824</v>
      </c>
      <c r="D81" s="89">
        <v>20.613172377398453</v>
      </c>
      <c r="E81">
        <v>80</v>
      </c>
      <c r="F81" t="s">
        <v>7</v>
      </c>
      <c r="G81" t="s">
        <v>27</v>
      </c>
      <c r="H81"/>
      <c r="I81"/>
      <c r="J81"/>
      <c r="K81"/>
    </row>
    <row r="82" spans="1:11">
      <c r="A82" t="s">
        <v>217</v>
      </c>
      <c r="B82" t="s">
        <v>433</v>
      </c>
      <c r="C82" t="s">
        <v>215</v>
      </c>
      <c r="D82" s="89">
        <v>20.613146349259459</v>
      </c>
      <c r="E82">
        <v>81</v>
      </c>
      <c r="F82" t="s">
        <v>5</v>
      </c>
      <c r="G82" t="s">
        <v>111</v>
      </c>
      <c r="H82"/>
      <c r="I82"/>
      <c r="J82"/>
      <c r="K82"/>
    </row>
    <row r="83" spans="1:11">
      <c r="A83" t="s">
        <v>773</v>
      </c>
      <c r="B83" t="s">
        <v>438</v>
      </c>
      <c r="C83" t="s">
        <v>173</v>
      </c>
      <c r="D83" s="89">
        <v>20.595886790488791</v>
      </c>
      <c r="E83">
        <v>82</v>
      </c>
      <c r="F83" t="s">
        <v>5</v>
      </c>
      <c r="G83" t="s">
        <v>176</v>
      </c>
      <c r="H83"/>
      <c r="I83"/>
      <c r="J83"/>
      <c r="K83"/>
    </row>
    <row r="84" spans="1:11">
      <c r="A84" t="s">
        <v>752</v>
      </c>
      <c r="B84" t="s">
        <v>753</v>
      </c>
      <c r="C84" s="5" t="s">
        <v>953</v>
      </c>
      <c r="D84" s="89">
        <v>20.584744048985979</v>
      </c>
      <c r="E84">
        <v>83</v>
      </c>
      <c r="F84" t="s">
        <v>6</v>
      </c>
      <c r="G84" t="s">
        <v>44</v>
      </c>
      <c r="H84"/>
      <c r="I84"/>
      <c r="J84"/>
      <c r="K84"/>
    </row>
    <row r="85" spans="1:11">
      <c r="A85" t="s">
        <v>281</v>
      </c>
      <c r="B85" t="s">
        <v>819</v>
      </c>
      <c r="C85" t="s">
        <v>279</v>
      </c>
      <c r="D85" s="89">
        <v>20.576545048818669</v>
      </c>
      <c r="E85">
        <v>84</v>
      </c>
      <c r="F85" t="s">
        <v>6</v>
      </c>
      <c r="G85" t="s">
        <v>44</v>
      </c>
      <c r="H85"/>
      <c r="I85"/>
      <c r="J85"/>
      <c r="K85"/>
    </row>
    <row r="86" spans="1:11">
      <c r="A86" t="s">
        <v>784</v>
      </c>
      <c r="B86" t="s">
        <v>785</v>
      </c>
      <c r="C86" s="5" t="s">
        <v>875</v>
      </c>
      <c r="D86" s="89">
        <v>20.197550273551226</v>
      </c>
      <c r="E86">
        <v>85</v>
      </c>
      <c r="F86" t="s">
        <v>5</v>
      </c>
      <c r="G86" t="s">
        <v>127</v>
      </c>
      <c r="H86"/>
      <c r="I86"/>
      <c r="J86"/>
      <c r="K86"/>
    </row>
    <row r="87" spans="1:11">
      <c r="A87" t="s">
        <v>792</v>
      </c>
      <c r="B87" t="s">
        <v>703</v>
      </c>
      <c r="C87" s="5" t="s">
        <v>870</v>
      </c>
      <c r="D87" s="89">
        <v>20.00269322258389</v>
      </c>
      <c r="E87">
        <v>86</v>
      </c>
      <c r="F87" t="s">
        <v>5</v>
      </c>
      <c r="G87" t="s">
        <v>44</v>
      </c>
      <c r="H87"/>
      <c r="I87"/>
      <c r="J87"/>
      <c r="K87"/>
    </row>
    <row r="88" spans="1:11">
      <c r="A88" t="s">
        <v>689</v>
      </c>
      <c r="B88" t="s">
        <v>690</v>
      </c>
      <c r="C88" s="5" t="s">
        <v>691</v>
      </c>
      <c r="D88" s="89">
        <v>19.995854194375028</v>
      </c>
      <c r="E88">
        <v>87</v>
      </c>
      <c r="F88" t="s">
        <v>5</v>
      </c>
      <c r="G88" t="s">
        <v>127</v>
      </c>
      <c r="H88"/>
      <c r="I88"/>
      <c r="J88"/>
      <c r="K88"/>
    </row>
    <row r="89" spans="1:11">
      <c r="A89" t="s">
        <v>724</v>
      </c>
      <c r="B89" t="s">
        <v>725</v>
      </c>
      <c r="C89" t="s">
        <v>869</v>
      </c>
      <c r="D89" s="89">
        <v>19.66785072452031</v>
      </c>
      <c r="E89">
        <v>88</v>
      </c>
      <c r="F89" t="s">
        <v>5</v>
      </c>
      <c r="G89" t="s">
        <v>71</v>
      </c>
      <c r="H89"/>
      <c r="I89"/>
      <c r="J89"/>
      <c r="K89"/>
    </row>
    <row r="90" spans="1:11">
      <c r="A90" t="s">
        <v>768</v>
      </c>
      <c r="B90" t="s">
        <v>714</v>
      </c>
      <c r="C90" t="s">
        <v>291</v>
      </c>
      <c r="D90" s="89">
        <v>19.575069483770022</v>
      </c>
      <c r="E90">
        <v>89</v>
      </c>
      <c r="F90" t="s">
        <v>7</v>
      </c>
      <c r="G90" t="s">
        <v>111</v>
      </c>
      <c r="H90"/>
      <c r="I90"/>
      <c r="J90"/>
      <c r="K90"/>
    </row>
    <row r="91" spans="1:11">
      <c r="A91" t="s">
        <v>660</v>
      </c>
      <c r="B91" t="s">
        <v>661</v>
      </c>
      <c r="C91" t="s">
        <v>662</v>
      </c>
      <c r="D91" s="89">
        <v>19.280459530872733</v>
      </c>
      <c r="E91">
        <v>90</v>
      </c>
      <c r="F91" t="s">
        <v>5</v>
      </c>
      <c r="G91" t="s">
        <v>221</v>
      </c>
      <c r="H91"/>
      <c r="I91"/>
      <c r="J91"/>
      <c r="K91"/>
    </row>
    <row r="92" spans="1:11">
      <c r="A92" t="s">
        <v>704</v>
      </c>
      <c r="B92" t="s">
        <v>705</v>
      </c>
      <c r="C92" s="5" t="s">
        <v>1058</v>
      </c>
      <c r="D92" s="89">
        <v>18.840235954088129</v>
      </c>
      <c r="E92">
        <v>91</v>
      </c>
      <c r="F92" t="s">
        <v>7</v>
      </c>
      <c r="G92" t="s">
        <v>27</v>
      </c>
      <c r="H92"/>
      <c r="I92"/>
      <c r="J92"/>
      <c r="K92"/>
    </row>
    <row r="93" spans="1:11">
      <c r="A93" t="s">
        <v>252</v>
      </c>
      <c r="B93" t="s">
        <v>420</v>
      </c>
      <c r="C93" t="s">
        <v>250</v>
      </c>
      <c r="D93" s="89">
        <v>18.749659145116972</v>
      </c>
      <c r="E93">
        <v>92</v>
      </c>
      <c r="F93" t="s">
        <v>6</v>
      </c>
      <c r="G93" t="s">
        <v>31</v>
      </c>
      <c r="H93"/>
      <c r="I93"/>
      <c r="J93"/>
      <c r="K93"/>
    </row>
    <row r="94" spans="1:11">
      <c r="A94" t="s">
        <v>749</v>
      </c>
      <c r="B94" t="s">
        <v>750</v>
      </c>
      <c r="C94" t="s">
        <v>1052</v>
      </c>
      <c r="D94" s="89">
        <v>18.590128430615444</v>
      </c>
      <c r="E94">
        <v>93</v>
      </c>
      <c r="F94" t="s">
        <v>5</v>
      </c>
      <c r="G94" t="s">
        <v>44</v>
      </c>
      <c r="H94"/>
      <c r="I94"/>
      <c r="J94"/>
      <c r="K94"/>
    </row>
    <row r="95" spans="1:11">
      <c r="A95" t="s">
        <v>694</v>
      </c>
      <c r="B95" t="s">
        <v>695</v>
      </c>
      <c r="C95" s="5" t="s">
        <v>696</v>
      </c>
      <c r="D95" s="89">
        <v>18.519880532158641</v>
      </c>
      <c r="E95">
        <v>94</v>
      </c>
      <c r="F95" t="s">
        <v>5</v>
      </c>
      <c r="G95" t="s">
        <v>234</v>
      </c>
      <c r="H95"/>
      <c r="I95"/>
      <c r="J95"/>
      <c r="K95"/>
    </row>
    <row r="96" spans="1:11">
      <c r="A96" t="s">
        <v>782</v>
      </c>
      <c r="B96" t="s">
        <v>495</v>
      </c>
      <c r="C96" s="90" t="s">
        <v>494</v>
      </c>
      <c r="D96" s="89">
        <v>18.508160007336869</v>
      </c>
      <c r="E96">
        <v>95</v>
      </c>
      <c r="F96" t="s">
        <v>6</v>
      </c>
      <c r="G96" t="s">
        <v>48</v>
      </c>
      <c r="H96"/>
      <c r="I96"/>
      <c r="J96"/>
      <c r="K96"/>
    </row>
    <row r="97" spans="1:11">
      <c r="A97" t="s">
        <v>777</v>
      </c>
      <c r="B97" t="s">
        <v>778</v>
      </c>
      <c r="C97" s="5" t="s">
        <v>867</v>
      </c>
      <c r="D97" s="89">
        <v>18.477160225791501</v>
      </c>
      <c r="E97">
        <v>96</v>
      </c>
      <c r="F97" t="s">
        <v>5</v>
      </c>
      <c r="G97" t="s">
        <v>71</v>
      </c>
      <c r="H97"/>
      <c r="I97"/>
      <c r="J97"/>
      <c r="K97"/>
    </row>
    <row r="98" spans="1:11">
      <c r="A98" t="s">
        <v>701</v>
      </c>
      <c r="B98" t="s">
        <v>702</v>
      </c>
      <c r="C98" t="s">
        <v>1054</v>
      </c>
      <c r="D98" s="89">
        <v>18.39152390562074</v>
      </c>
      <c r="E98">
        <v>97</v>
      </c>
      <c r="F98" t="s">
        <v>5</v>
      </c>
      <c r="G98" t="s">
        <v>44</v>
      </c>
      <c r="H98"/>
      <c r="I98"/>
      <c r="J98"/>
      <c r="K98"/>
    </row>
    <row r="99" spans="1:11">
      <c r="A99" t="s">
        <v>683</v>
      </c>
      <c r="B99" t="s">
        <v>684</v>
      </c>
      <c r="C99" t="s">
        <v>1014</v>
      </c>
      <c r="D99" s="89">
        <v>18.366495077944851</v>
      </c>
      <c r="E99">
        <v>98</v>
      </c>
      <c r="F99" t="s">
        <v>7</v>
      </c>
      <c r="G99" t="s">
        <v>44</v>
      </c>
      <c r="H99"/>
      <c r="I99"/>
      <c r="J99"/>
      <c r="K99"/>
    </row>
    <row r="100" spans="1:11">
      <c r="A100" t="s">
        <v>787</v>
      </c>
      <c r="B100" t="s">
        <v>706</v>
      </c>
      <c r="C100" t="s">
        <v>881</v>
      </c>
      <c r="D100" s="89">
        <v>18.36007</v>
      </c>
      <c r="E100">
        <v>99</v>
      </c>
      <c r="F100" t="s">
        <v>5</v>
      </c>
      <c r="G100" t="s">
        <v>176</v>
      </c>
      <c r="H100"/>
      <c r="I100"/>
      <c r="J100"/>
      <c r="K100"/>
    </row>
    <row r="101" spans="1:11">
      <c r="A101" t="s">
        <v>214</v>
      </c>
      <c r="B101" t="s">
        <v>675</v>
      </c>
      <c r="C101" t="s">
        <v>212</v>
      </c>
      <c r="D101" s="89">
        <v>18.313132870850097</v>
      </c>
      <c r="E101">
        <v>100</v>
      </c>
      <c r="F101" t="s">
        <v>7</v>
      </c>
      <c r="G101" t="s">
        <v>44</v>
      </c>
      <c r="H101"/>
      <c r="I101"/>
      <c r="J101"/>
      <c r="K101"/>
    </row>
  </sheetData>
  <autoFilter ref="A1:K101" xr:uid="{1D1F2DD5-C753-41A7-8970-AD582717EA5B}"/>
  <pageMargins left="0.7" right="0.7" top="0.75" bottom="0.75" header="0.3" footer="0.3"/>
  <pageSetup scale="57"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44E26-9271-40AA-B0C3-CC4A9796E0A3}">
  <dimension ref="A1:M101"/>
  <sheetViews>
    <sheetView zoomScale="60" zoomScaleNormal="60" workbookViewId="0">
      <selection activeCell="B58" sqref="B58"/>
    </sheetView>
  </sheetViews>
  <sheetFormatPr defaultColWidth="8.7265625" defaultRowHeight="14.5"/>
  <cols>
    <col min="1" max="1" width="15.1796875" customWidth="1"/>
    <col min="2" max="2" width="19.453125" bestFit="1" customWidth="1"/>
    <col min="3" max="3" width="52.453125" bestFit="1" customWidth="1"/>
    <col min="4" max="4" width="20.1796875" style="102" customWidth="1"/>
    <col min="5" max="5" width="15.453125" customWidth="1"/>
    <col min="6" max="6" width="13.54296875" customWidth="1"/>
    <col min="7" max="7" width="28.26953125" bestFit="1" customWidth="1"/>
  </cols>
  <sheetData>
    <row r="1" spans="1:13" ht="29.5" thickBot="1">
      <c r="A1" s="81" t="s">
        <v>1065</v>
      </c>
      <c r="B1" s="81" t="s">
        <v>14</v>
      </c>
      <c r="C1" s="81" t="s">
        <v>1043</v>
      </c>
      <c r="D1" s="101" t="s">
        <v>1233</v>
      </c>
      <c r="E1" s="88" t="s">
        <v>1234</v>
      </c>
      <c r="F1" s="88" t="s">
        <v>15</v>
      </c>
      <c r="G1" s="88" t="s">
        <v>16</v>
      </c>
      <c r="H1" s="125"/>
      <c r="I1" s="125" t="s">
        <v>619</v>
      </c>
      <c r="J1" s="125" t="s">
        <v>620</v>
      </c>
      <c r="K1" s="125" t="s">
        <v>621</v>
      </c>
    </row>
    <row r="2" spans="1:13">
      <c r="A2" t="s">
        <v>337</v>
      </c>
      <c r="B2" t="s">
        <v>336</v>
      </c>
      <c r="C2" t="str">
        <f>INDEX('All rankings'!$C$103:$C$1801, MATCH($B2,'All rankings'!$D$103:$D$1801,0))</f>
        <v xml:space="preserve">Tencent </v>
      </c>
      <c r="D2" s="102">
        <v>446.15300706513671</v>
      </c>
      <c r="E2">
        <v>1</v>
      </c>
      <c r="F2" t="str">
        <f>VLOOKUP(B2,'End-2023'!$B$2:$F$101,5,FALSE)</f>
        <v>NPE</v>
      </c>
      <c r="G2" t="str">
        <f>INDEX('All rankings'!$G$103:$G$1801, MATCH($B2,'All rankings'!$D$103:$D$1801,0))</f>
        <v>Platform</v>
      </c>
      <c r="H2" s="125" t="s">
        <v>623</v>
      </c>
      <c r="I2" s="125">
        <f>COUNTIF(F2:F101,"SOE")</f>
        <v>48</v>
      </c>
      <c r="J2" s="126">
        <f>SUMIF(F2:F101,"SOE",D2:D101)</f>
        <v>3220.6797970657099</v>
      </c>
      <c r="K2" s="128">
        <f>J2/$J$5</f>
        <v>0.5401394213095303</v>
      </c>
      <c r="M2" s="152">
        <f>J2/I2</f>
        <v>67.097495772202294</v>
      </c>
    </row>
    <row r="3" spans="1:13">
      <c r="A3" t="s">
        <v>836</v>
      </c>
      <c r="B3" t="s">
        <v>626</v>
      </c>
      <c r="C3" t="str">
        <f>INDEX('All rankings'!$C$103:$C$1801, MATCH($B3,'All rankings'!$D$103:$D$1801,0))</f>
        <v>Industrial and Commercial Bank of China</v>
      </c>
      <c r="D3" s="102">
        <v>267.22486803923692</v>
      </c>
      <c r="E3">
        <v>2</v>
      </c>
      <c r="F3" t="str">
        <f>VLOOKUP(B3,'End-2023'!$B$2:$F$101,5,FALSE)</f>
        <v>SOE</v>
      </c>
      <c r="G3" t="str">
        <f>INDEX('All rankings'!$G$103:$G$1801, MATCH($B3,'All rankings'!$D$103:$D$1801,0))</f>
        <v>Bank</v>
      </c>
      <c r="H3" s="125" t="s">
        <v>266</v>
      </c>
      <c r="I3" s="125">
        <f>COUNTIF(F2:F101,"MOE")</f>
        <v>19</v>
      </c>
      <c r="J3" s="126">
        <f>SUMIF(F2:F101,"MOE",D2:D101)</f>
        <v>770.25916148335818</v>
      </c>
      <c r="K3" s="128">
        <f t="shared" ref="K3:K5" si="0">J3/$J$5</f>
        <v>0.12917997564397327</v>
      </c>
      <c r="M3" s="152">
        <f t="shared" ref="M3:M4" si="1">J3/I3</f>
        <v>40.539955867545167</v>
      </c>
    </row>
    <row r="4" spans="1:13">
      <c r="A4" t="s">
        <v>26</v>
      </c>
      <c r="B4" t="s">
        <v>338</v>
      </c>
      <c r="C4" t="str">
        <f>INDEX('All rankings'!$C$103:$C$1801, MATCH($B4,'All rankings'!$D$103:$D$1801,0))</f>
        <v>Kweichow Moutai</v>
      </c>
      <c r="D4" s="102">
        <v>258.64793311752817</v>
      </c>
      <c r="E4">
        <v>3</v>
      </c>
      <c r="F4" t="str">
        <f>VLOOKUP(B4,'End-2023'!$B$2:$F$101,5,FALSE)</f>
        <v>SOE</v>
      </c>
      <c r="G4" t="str">
        <f>INDEX('All rankings'!$G$103:$G$1801, MATCH($B4,'All rankings'!$D$103:$D$1801,0))</f>
        <v>Consumer Products &amp; Services</v>
      </c>
      <c r="H4" s="125" t="s">
        <v>622</v>
      </c>
      <c r="I4" s="125">
        <f>COUNTIF(F2:F101,"NPE")</f>
        <v>33</v>
      </c>
      <c r="J4" s="126">
        <f>SUMIF(F2:F101,"NPE",D2:D101)</f>
        <v>1971.7433971608648</v>
      </c>
      <c r="K4" s="128">
        <f t="shared" si="0"/>
        <v>0.33068060304649649</v>
      </c>
      <c r="M4" s="152">
        <f t="shared" si="1"/>
        <v>59.749799913965603</v>
      </c>
    </row>
    <row r="5" spans="1:13">
      <c r="A5" t="s">
        <v>756</v>
      </c>
      <c r="B5" t="s">
        <v>352</v>
      </c>
      <c r="C5" t="str">
        <f>INDEX('All rankings'!$C$103:$C$1801, MATCH($B5,'All rankings'!$D$103:$D$1801,0))</f>
        <v>China Petroleum</v>
      </c>
      <c r="D5" s="102">
        <v>255.83262477885555</v>
      </c>
      <c r="E5">
        <v>4</v>
      </c>
      <c r="F5" t="str">
        <f>VLOOKUP(B5,'End-2023'!$B$2:$F$101,5,FALSE)</f>
        <v>SOE</v>
      </c>
      <c r="G5" t="str">
        <f>INDEX('All rankings'!$G$103:$G$1801, MATCH($B5,'All rankings'!$D$103:$D$1801,0))</f>
        <v>Oil, gas &amp; chemicals</v>
      </c>
      <c r="H5" s="125" t="s">
        <v>627</v>
      </c>
      <c r="I5" s="125">
        <f>SUM(I2:I4)</f>
        <v>100</v>
      </c>
      <c r="J5" s="127">
        <f>SUM(J2:J4)</f>
        <v>5962.6823557099324</v>
      </c>
      <c r="K5" s="128">
        <f t="shared" si="0"/>
        <v>1</v>
      </c>
    </row>
    <row r="6" spans="1:13">
      <c r="A6" t="s">
        <v>70</v>
      </c>
      <c r="B6" t="s">
        <v>354</v>
      </c>
      <c r="C6" t="str">
        <f>INDEX('All rankings'!$C$103:$C$1801, MATCH($B6,'All rankings'!$D$103:$D$1801,0))</f>
        <v>China Mobile</v>
      </c>
      <c r="D6" s="102">
        <v>216.0222904148805</v>
      </c>
      <c r="E6">
        <v>5</v>
      </c>
      <c r="F6" t="str">
        <f>VLOOKUP(B6,'End-2023'!$B$2:$F$101,5,FALSE)</f>
        <v>SOE</v>
      </c>
      <c r="G6" t="str">
        <f>INDEX('All rankings'!$G$103:$G$1801, MATCH($B6,'All rankings'!$D$103:$D$1801,0))</f>
        <v>Telecom</v>
      </c>
    </row>
    <row r="7" spans="1:13">
      <c r="A7" t="s">
        <v>754</v>
      </c>
      <c r="B7" t="s">
        <v>632</v>
      </c>
      <c r="C7" t="str">
        <f>INDEX('All rankings'!$C$103:$C$1801, MATCH($B7,'All rankings'!$D$103:$D$1801,0))</f>
        <v>Agricultural Bank of China</v>
      </c>
      <c r="D7" s="102">
        <v>208.46570412138266</v>
      </c>
      <c r="E7">
        <v>6</v>
      </c>
      <c r="F7" t="str">
        <f>VLOOKUP(B7,'End-2023'!$B$2:$F$101,5,FALSE)</f>
        <v>SOE</v>
      </c>
      <c r="G7" t="str">
        <f>INDEX('All rankings'!$G$103:$G$1801, MATCH($B7,'All rankings'!$D$103:$D$1801,0))</f>
        <v>Bank</v>
      </c>
    </row>
    <row r="8" spans="1:13">
      <c r="A8" t="s">
        <v>838</v>
      </c>
      <c r="B8" t="s">
        <v>629</v>
      </c>
      <c r="C8" t="str">
        <f>INDEX('All rankings'!$C$103:$C$1801, MATCH($B8,'All rankings'!$D$103:$D$1801,0))</f>
        <v>China Construction Bank</v>
      </c>
      <c r="D8" s="102">
        <v>187.62239854873852</v>
      </c>
      <c r="E8">
        <v>7</v>
      </c>
      <c r="F8" t="str">
        <f>VLOOKUP(B8,'End-2023'!$B$2:$F$101,5,FALSE)</f>
        <v>SOE</v>
      </c>
      <c r="G8" t="str">
        <f>INDEX('All rankings'!$G$103:$G$1801, MATCH($B8,'All rankings'!$D$103:$D$1801,0))</f>
        <v>Bank</v>
      </c>
    </row>
    <row r="9" spans="1:13">
      <c r="A9" t="s">
        <v>57</v>
      </c>
      <c r="B9" t="s">
        <v>367</v>
      </c>
      <c r="C9" t="str">
        <f>INDEX('All rankings'!$C$103:$C$1801, MATCH($B9,'All rankings'!$D$103:$D$1801,0))</f>
        <v>Pinduoduo</v>
      </c>
      <c r="D9" s="102">
        <v>184.637</v>
      </c>
      <c r="E9">
        <v>8</v>
      </c>
      <c r="F9" t="str">
        <f>VLOOKUP(B9,'End-2023'!$B$2:$F$101,5,FALSE)</f>
        <v>NPE</v>
      </c>
      <c r="G9" t="str">
        <f>INDEX('All rankings'!$G$103:$G$1801, MATCH($B9,'All rankings'!$D$103:$D$1801,0))</f>
        <v>Platform</v>
      </c>
    </row>
    <row r="10" spans="1:13">
      <c r="A10" t="s">
        <v>840</v>
      </c>
      <c r="B10" t="s">
        <v>356</v>
      </c>
      <c r="C10" t="str">
        <f>INDEX('All rankings'!$C$103:$C$1801, MATCH($B10,'All rankings'!$D$103:$D$1801,0))</f>
        <v>Bank of China</v>
      </c>
      <c r="D10" s="102">
        <v>177.86993114255398</v>
      </c>
      <c r="E10">
        <v>9</v>
      </c>
      <c r="F10" t="str">
        <f>VLOOKUP(B10,'End-2023'!$B$2:$F$101,5,FALSE)</f>
        <v>SOE</v>
      </c>
      <c r="G10" t="str">
        <f>INDEX('All rankings'!$G$103:$G$1801, MATCH($B10,'All rankings'!$D$103:$D$1801,0))</f>
        <v>Bank</v>
      </c>
    </row>
    <row r="11" spans="1:13">
      <c r="A11" t="s">
        <v>800</v>
      </c>
      <c r="B11" t="s">
        <v>341</v>
      </c>
      <c r="C11" t="str">
        <f>INDEX('All rankings'!$C$103:$C$1801, MATCH($B11,'All rankings'!$D$103:$D$1801,0))</f>
        <v>Alibaba</v>
      </c>
      <c r="D11" s="102">
        <v>174.66979847058221</v>
      </c>
      <c r="E11">
        <v>10</v>
      </c>
      <c r="F11" t="str">
        <f>VLOOKUP(B11,'End-2023'!$B$2:$F$101,5,FALSE)</f>
        <v>NPE</v>
      </c>
      <c r="G11" t="str">
        <f>INDEX('All rankings'!$G$103:$G$1801, MATCH($B11,'All rankings'!$D$103:$D$1801,0))</f>
        <v>Platform</v>
      </c>
    </row>
    <row r="12" spans="1:13">
      <c r="A12" t="s">
        <v>647</v>
      </c>
      <c r="B12" t="s">
        <v>376</v>
      </c>
      <c r="C12" t="str">
        <f>INDEX('All rankings'!$C$103:$C$1801, MATCH($B12,'All rankings'!$D$103:$D$1801,0))</f>
        <v>China National Offsore Oil Corporation</v>
      </c>
      <c r="D12" s="102">
        <v>141.72660718821109</v>
      </c>
      <c r="E12">
        <v>11</v>
      </c>
      <c r="F12" t="str">
        <f>VLOOKUP(B12,'End-2023'!$B$2:$F$101,5,FALSE)</f>
        <v>SOE</v>
      </c>
      <c r="G12" t="str">
        <f>INDEX('All rankings'!$G$103:$G$1801, MATCH($B12,'All rankings'!$D$103:$D$1801,0))</f>
        <v>Oil, gas &amp; chemicals</v>
      </c>
    </row>
    <row r="13" spans="1:13">
      <c r="A13" t="s">
        <v>837</v>
      </c>
      <c r="B13" t="s">
        <v>347</v>
      </c>
      <c r="C13" t="str">
        <f>INDEX('All rankings'!$C$103:$C$1801, MATCH($B13,'All rankings'!$D$103:$D$1801,0))</f>
        <v>China Merchants Bank</v>
      </c>
      <c r="D13" s="102">
        <v>119.81384572632348</v>
      </c>
      <c r="E13">
        <v>12</v>
      </c>
      <c r="F13" t="str">
        <f>VLOOKUP(B13,'End-2023'!$B$2:$F$101,5,FALSE)</f>
        <v>MOE</v>
      </c>
      <c r="G13" t="str">
        <f>INDEX('All rankings'!$G$103:$G$1801, MATCH($B13,'All rankings'!$D$103:$D$1801,0))</f>
        <v>Bank</v>
      </c>
    </row>
    <row r="14" spans="1:13">
      <c r="A14" t="s">
        <v>759</v>
      </c>
      <c r="B14" t="s">
        <v>365</v>
      </c>
      <c r="C14" t="str">
        <f>INDEX('All rankings'!$C$103:$C$1801, MATCH($B14,'All rankings'!$D$103:$D$1801,0))</f>
        <v>China Shenhua</v>
      </c>
      <c r="D14" s="102">
        <v>118.22614747759305</v>
      </c>
      <c r="E14">
        <v>13</v>
      </c>
      <c r="F14" t="str">
        <f>VLOOKUP(B14,'End-2023'!$B$2:$F$101,5,FALSE)</f>
        <v>SOE</v>
      </c>
      <c r="G14" t="str">
        <f>INDEX('All rankings'!$G$103:$G$1801, MATCH($B14,'All rankings'!$D$103:$D$1801,0))</f>
        <v>Coal and electricity</v>
      </c>
    </row>
    <row r="15" spans="1:13">
      <c r="A15" t="s">
        <v>43</v>
      </c>
      <c r="B15" t="s">
        <v>344</v>
      </c>
      <c r="C15" t="str">
        <f>INDEX('All rankings'!$C$103:$C$1801, MATCH($B15,'All rankings'!$D$103:$D$1801,0))</f>
        <v>Ningde Era</v>
      </c>
      <c r="D15" s="102">
        <v>111.11821072243643</v>
      </c>
      <c r="E15">
        <v>14</v>
      </c>
      <c r="F15" t="str">
        <f>VLOOKUP(B15,'End-2023'!$B$2:$F$101,5,FALSE)</f>
        <v>NPE</v>
      </c>
      <c r="G15" t="str">
        <f>INDEX('All rankings'!$G$103:$G$1801, MATCH($B15,'All rankings'!$D$103:$D$1801,0))</f>
        <v>Manufacturing</v>
      </c>
    </row>
    <row r="16" spans="1:13">
      <c r="A16" t="s">
        <v>748</v>
      </c>
      <c r="B16" t="s">
        <v>371</v>
      </c>
      <c r="C16" t="str">
        <f>INDEX('All rankings'!$C$103:$C$1801, MATCH($B16,'All rankings'!$D$103:$D$1801,0))</f>
        <v>Sinopec</v>
      </c>
      <c r="D16" s="102">
        <v>102.14271673963103</v>
      </c>
      <c r="E16">
        <v>15</v>
      </c>
      <c r="F16" t="str">
        <f>VLOOKUP(B16,'End-2023'!$B$2:$F$101,5,FALSE)</f>
        <v>SOE</v>
      </c>
      <c r="G16" t="str">
        <f>INDEX('All rankings'!$G$103:$G$1801, MATCH($B16,'All rankings'!$D$103:$D$1801,0))</f>
        <v>Oil, gas &amp; chemicals</v>
      </c>
    </row>
    <row r="17" spans="1:7">
      <c r="A17" t="s">
        <v>755</v>
      </c>
      <c r="B17" t="s">
        <v>362</v>
      </c>
      <c r="C17" t="str">
        <f>INDEX('All rankings'!$C$103:$C$1801, MATCH($B17,'All rankings'!$D$103:$D$1801,0))</f>
        <v>China Life</v>
      </c>
      <c r="D17" s="102">
        <v>101.25014144373888</v>
      </c>
      <c r="E17">
        <v>16</v>
      </c>
      <c r="F17" t="str">
        <f>VLOOKUP(B17,'End-2023'!$B$2:$F$101,5,FALSE)</f>
        <v>SOE</v>
      </c>
      <c r="G17" t="str">
        <f>INDEX('All rankings'!$G$103:$G$1801, MATCH($B17,'All rankings'!$D$103:$D$1801,0))</f>
        <v>Other financial services</v>
      </c>
    </row>
    <row r="18" spans="1:7">
      <c r="A18" t="s">
        <v>126</v>
      </c>
      <c r="B18" t="s">
        <v>366</v>
      </c>
      <c r="C18" t="str">
        <f>INDEX('All rankings'!$C$103:$C$1801, MATCH($B18,'All rankings'!$D$103:$D$1801,0))</f>
        <v>Yangtze Power</v>
      </c>
      <c r="D18" s="102">
        <v>99.290124087489474</v>
      </c>
      <c r="E18">
        <v>17</v>
      </c>
      <c r="F18" t="str">
        <f>VLOOKUP(B18,'End-2023'!$B$2:$F$101,5,FALSE)</f>
        <v>SOE</v>
      </c>
      <c r="G18" t="str">
        <f>INDEX('All rankings'!$G$103:$G$1801, MATCH($B18,'All rankings'!$D$103:$D$1801,0))</f>
        <v>Coal and electricity</v>
      </c>
    </row>
    <row r="19" spans="1:7">
      <c r="A19" t="s">
        <v>839</v>
      </c>
      <c r="B19" t="s">
        <v>358</v>
      </c>
      <c r="C19" t="str">
        <f>INDEX('All rankings'!$C$103:$C$1801, MATCH($B19,'All rankings'!$D$103:$D$1801,0))</f>
        <v>Ping An of China</v>
      </c>
      <c r="D19" s="102">
        <v>96.229160373342381</v>
      </c>
      <c r="E19">
        <v>18</v>
      </c>
      <c r="F19" t="str">
        <f>VLOOKUP(B19,'End-2023'!$B$2:$F$101,5,FALSE)</f>
        <v>MOE</v>
      </c>
      <c r="G19" t="str">
        <f>INDEX('All rankings'!$G$103:$G$1801, MATCH($B19,'All rankings'!$D$103:$D$1801,0))</f>
        <v>Other financial services</v>
      </c>
    </row>
    <row r="20" spans="1:7">
      <c r="A20" t="s">
        <v>841</v>
      </c>
      <c r="B20" t="s">
        <v>357</v>
      </c>
      <c r="C20" t="str">
        <f>INDEX('All rankings'!$C$103:$C$1801, MATCH($B20,'All rankings'!$D$103:$D$1801,0))</f>
        <v>BYD</v>
      </c>
      <c r="D20" s="102">
        <v>96.22851506306344</v>
      </c>
      <c r="E20">
        <v>19</v>
      </c>
      <c r="F20" t="str">
        <f>VLOOKUP(B20,'End-2023'!$B$2:$F$101,5,FALSE)</f>
        <v>NPE</v>
      </c>
      <c r="G20" t="str">
        <f>INDEX('All rankings'!$G$103:$G$1801, MATCH($B20,'All rankings'!$D$103:$D$1801,0))</f>
        <v>Manufacturing</v>
      </c>
    </row>
    <row r="21" spans="1:7">
      <c r="A21" t="s">
        <v>34</v>
      </c>
      <c r="B21" t="s">
        <v>350</v>
      </c>
      <c r="C21" t="str">
        <f>INDEX('All rankings'!$C$103:$C$1801, MATCH($B21,'All rankings'!$D$103:$D$1801,0))</f>
        <v>Meituan</v>
      </c>
      <c r="D21" s="102">
        <v>88.57563442003277</v>
      </c>
      <c r="E21">
        <v>20</v>
      </c>
      <c r="F21" t="str">
        <f>VLOOKUP(B21,'End-2023'!$B$2:$F$101,5,FALSE)</f>
        <v>NPE</v>
      </c>
      <c r="G21" t="str">
        <f>INDEX('All rankings'!$G$103:$G$1801, MATCH($B21,'All rankings'!$D$103:$D$1801,0))</f>
        <v>Platform</v>
      </c>
    </row>
    <row r="22" spans="1:7">
      <c r="A22" t="s">
        <v>774</v>
      </c>
      <c r="B22" t="s">
        <v>391</v>
      </c>
      <c r="C22" t="str">
        <f>INDEX('All rankings'!$C$103:$C$1801, MATCH($B22,'All rankings'!$D$103:$D$1801,0))</f>
        <v xml:space="preserve">China Telecom </v>
      </c>
      <c r="D22" s="102">
        <v>75.222499997394806</v>
      </c>
      <c r="E22">
        <v>21</v>
      </c>
      <c r="F22" t="str">
        <f>VLOOKUP(B22,'End-2023'!$B$2:$F$101,5,FALSE)</f>
        <v>SOE</v>
      </c>
      <c r="G22" t="str">
        <f>INDEX('All rankings'!$G$103:$G$1801, MATCH($B22,'All rankings'!$D$103:$D$1801,0))</f>
        <v>Telecom</v>
      </c>
    </row>
    <row r="23" spans="1:7">
      <c r="A23" t="s">
        <v>51</v>
      </c>
      <c r="B23" t="s">
        <v>360</v>
      </c>
      <c r="C23" t="str">
        <f>INDEX('All rankings'!$C$103:$C$1801, MATCH($B23,'All rankings'!$D$103:$D$1801,0))</f>
        <v>Wuliangye</v>
      </c>
      <c r="D23" s="102">
        <v>69.736921052955054</v>
      </c>
      <c r="E23">
        <v>22</v>
      </c>
      <c r="F23" t="str">
        <f>VLOOKUP(B23,'End-2023'!$B$2:$F$101,5,FALSE)</f>
        <v>SOE</v>
      </c>
      <c r="G23" t="str">
        <f>INDEX('All rankings'!$G$103:$G$1801, MATCH($B23,'All rankings'!$D$103:$D$1801,0))</f>
        <v>Consumer Products &amp; Services</v>
      </c>
    </row>
    <row r="24" spans="1:7">
      <c r="A24" t="s">
        <v>843</v>
      </c>
      <c r="B24" t="s">
        <v>386</v>
      </c>
      <c r="C24" t="str">
        <f>INDEX('All rankings'!$C$103:$C$1801, MATCH($B24,'All rankings'!$D$103:$D$1801,0))</f>
        <v>Bank of Communications</v>
      </c>
      <c r="D24" s="102">
        <v>68.630253928376575</v>
      </c>
      <c r="E24">
        <v>23</v>
      </c>
      <c r="F24" t="str">
        <f>VLOOKUP(B24,'End-2023'!$B$2:$F$101,5,FALSE)</f>
        <v>MOE</v>
      </c>
      <c r="G24" t="str">
        <f>INDEX('All rankings'!$G$103:$G$1801, MATCH($B24,'All rankings'!$D$103:$D$1801,0))</f>
        <v>Bank</v>
      </c>
    </row>
    <row r="25" spans="1:7">
      <c r="A25" t="s">
        <v>731</v>
      </c>
      <c r="B25" t="s">
        <v>644</v>
      </c>
      <c r="C25" t="str">
        <f>INDEX('All rankings'!$C$103:$C$1801, MATCH($B25,'All rankings'!$D$103:$D$1801,0))</f>
        <v>China Postal Savings Bank</v>
      </c>
      <c r="D25" s="102">
        <v>68.067602523902295</v>
      </c>
      <c r="E25">
        <v>24</v>
      </c>
      <c r="F25" t="str">
        <f>VLOOKUP(B25,'End-2023'!$B$2:$F$101,5,FALSE)</f>
        <v>SOE</v>
      </c>
      <c r="G25" t="str">
        <f>INDEX('All rankings'!$G$103:$G$1801, MATCH($B25,'All rankings'!$D$103:$D$1801,0))</f>
        <v>Bank</v>
      </c>
    </row>
    <row r="26" spans="1:7">
      <c r="A26" t="s">
        <v>765</v>
      </c>
      <c r="B26" t="s">
        <v>418</v>
      </c>
      <c r="C26" t="str">
        <f>INDEX('All rankings'!$C$103:$C$1801, MATCH($B26,'All rankings'!$D$103:$D$1801,0))</f>
        <v xml:space="preserve">Zijin Mining </v>
      </c>
      <c r="D26" s="102">
        <v>63.402039379896898</v>
      </c>
      <c r="E26">
        <v>25</v>
      </c>
      <c r="F26" t="str">
        <f>VLOOKUP(B26,'End-2023'!$B$2:$F$101,5,FALSE)</f>
        <v>MOE</v>
      </c>
      <c r="G26" t="str">
        <f>INDEX('All rankings'!$G$103:$G$1801, MATCH($B26,'All rankings'!$D$103:$D$1801,0))</f>
        <v>Steel, metals &amp; materials</v>
      </c>
    </row>
    <row r="27" spans="1:7">
      <c r="A27" t="s">
        <v>107</v>
      </c>
      <c r="B27" t="s">
        <v>378</v>
      </c>
      <c r="C27" t="str">
        <f>INDEX('All rankings'!$C$103:$C$1801, MATCH($B27,'All rankings'!$D$103:$D$1801,0))</f>
        <v>Midea Group</v>
      </c>
      <c r="D27" s="102">
        <v>63.172457159033506</v>
      </c>
      <c r="E27">
        <v>26</v>
      </c>
      <c r="F27" t="str">
        <f>VLOOKUP(B27,'End-2023'!$B$2:$F$101,5,FALSE)</f>
        <v>NPE</v>
      </c>
      <c r="G27" t="str">
        <f>INDEX('All rankings'!$G$103:$G$1801, MATCH($B27,'All rankings'!$D$103:$D$1801,0))</f>
        <v>Manufacturing</v>
      </c>
    </row>
    <row r="28" spans="1:7">
      <c r="A28" t="s">
        <v>842</v>
      </c>
      <c r="B28" t="s">
        <v>381</v>
      </c>
      <c r="C28" t="str">
        <f>INDEX('All rankings'!$C$103:$C$1801, MATCH($B28,'All rankings'!$D$103:$D$1801,0))</f>
        <v>NetEase</v>
      </c>
      <c r="D28" s="102">
        <v>61.376999999999995</v>
      </c>
      <c r="E28">
        <v>27</v>
      </c>
      <c r="F28" t="str">
        <f>VLOOKUP(B28,'End-2023'!$B$2:$F$101,5,FALSE)</f>
        <v>NPE</v>
      </c>
      <c r="G28" t="str">
        <f>INDEX('All rankings'!$G$103:$G$1801, MATCH($B28,'All rankings'!$D$103:$D$1801,0))</f>
        <v>Platform</v>
      </c>
    </row>
    <row r="29" spans="1:7">
      <c r="A29" t="s">
        <v>160</v>
      </c>
      <c r="B29" t="s">
        <v>377</v>
      </c>
      <c r="C29" t="str">
        <f>INDEX('All rankings'!$C$103:$C$1801, MATCH($B29,'All rankings'!$D$103:$D$1801,0))</f>
        <v>Nongfu Spring</v>
      </c>
      <c r="D29" s="102">
        <v>53.364614138982091</v>
      </c>
      <c r="E29">
        <v>28</v>
      </c>
      <c r="F29" t="str">
        <f>VLOOKUP(B29,'End-2023'!$B$2:$F$101,5,FALSE)</f>
        <v>NPE</v>
      </c>
      <c r="G29" t="str">
        <f>INDEX('All rankings'!$G$103:$G$1801, MATCH($B29,'All rankings'!$D$103:$D$1801,0))</f>
        <v>Consumer Products &amp; Services</v>
      </c>
    </row>
    <row r="30" spans="1:7">
      <c r="A30" t="s">
        <v>95</v>
      </c>
      <c r="B30" t="s">
        <v>399</v>
      </c>
      <c r="C30" t="str">
        <f>INDEX('All rankings'!$C$103:$C$1801, MATCH($B30,'All rankings'!$D$103:$D$1801,0))</f>
        <v xml:space="preserve">Xiaomi </v>
      </c>
      <c r="D30" s="102">
        <v>52.814812880489733</v>
      </c>
      <c r="E30">
        <v>29</v>
      </c>
      <c r="F30" t="str">
        <f>VLOOKUP(B30,'End-2023'!$B$2:$F$101,5,FALSE)</f>
        <v>NPE</v>
      </c>
      <c r="G30" t="str">
        <f>INDEX('All rankings'!$G$103:$G$1801, MATCH($B30,'All rankings'!$D$103:$D$1801,0))</f>
        <v>Manufacturing</v>
      </c>
    </row>
    <row r="31" spans="1:7">
      <c r="A31" t="s">
        <v>142</v>
      </c>
      <c r="B31" t="s">
        <v>380</v>
      </c>
      <c r="C31" t="str">
        <f>INDEX('All rankings'!$C$103:$C$1801, MATCH($B31,'All rankings'!$D$103:$D$1801,0))</f>
        <v>Industrial Bank</v>
      </c>
      <c r="D31" s="102">
        <v>51.361498941219061</v>
      </c>
      <c r="E31">
        <v>30</v>
      </c>
      <c r="F31" t="str">
        <f>VLOOKUP(B31,'End-2023'!$B$2:$F$101,5,FALSE)</f>
        <v>MOE</v>
      </c>
      <c r="G31" t="str">
        <f>INDEX('All rankings'!$G$103:$G$1801, MATCH($B31,'All rankings'!$D$103:$D$1801,0))</f>
        <v>Bank</v>
      </c>
    </row>
    <row r="32" spans="1:7">
      <c r="A32" t="s">
        <v>92</v>
      </c>
      <c r="B32" t="s">
        <v>383</v>
      </c>
      <c r="C32" t="str">
        <f>INDEX('All rankings'!$C$103:$C$1801, MATCH($B32,'All rankings'!$D$103:$D$1801,0))</f>
        <v>Mindray</v>
      </c>
      <c r="D32" s="102">
        <v>49.490841040654999</v>
      </c>
      <c r="E32">
        <v>31</v>
      </c>
      <c r="F32" t="str">
        <f>VLOOKUP(B32,'End-2023'!$B$2:$F$101,5,FALSE)</f>
        <v>NPE</v>
      </c>
      <c r="G32" t="str">
        <f>INDEX('All rankings'!$G$103:$G$1801, MATCH($B32,'All rankings'!$D$103:$D$1801,0))</f>
        <v>Manufacturing</v>
      </c>
    </row>
    <row r="33" spans="1:7">
      <c r="A33" t="s">
        <v>769</v>
      </c>
      <c r="B33" t="s">
        <v>441</v>
      </c>
      <c r="C33" t="str">
        <f>INDEX('All rankings'!$C$103:$C$1801, MATCH($B33,'All rankings'!$D$103:$D$1801,0))</f>
        <v>CITIC Bank</v>
      </c>
      <c r="D33" s="102">
        <v>45.815273088620295</v>
      </c>
      <c r="E33">
        <v>32</v>
      </c>
      <c r="F33" t="str">
        <f>VLOOKUP(B33,'End-2023'!$B$2:$F$101,5,FALSE)</f>
        <v>SOE</v>
      </c>
      <c r="G33" t="str">
        <f>INDEX('All rankings'!$G$103:$G$1801, MATCH($B33,'All rankings'!$D$103:$D$1801,0))</f>
        <v>Bank</v>
      </c>
    </row>
    <row r="34" spans="1:7">
      <c r="A34" t="s">
        <v>803</v>
      </c>
      <c r="B34" t="s">
        <v>640</v>
      </c>
      <c r="C34" t="str">
        <f>INDEX('All rankings'!$C$103:$C$1801, MATCH($B34,'All rankings'!$D$103:$D$1801,0))</f>
        <v>JD</v>
      </c>
      <c r="D34" s="102">
        <v>42.115822726377402</v>
      </c>
      <c r="E34">
        <v>33</v>
      </c>
      <c r="F34" t="str">
        <f>VLOOKUP(B34,'End-2023'!$B$2:$F$101,5,FALSE)</f>
        <v>NPE</v>
      </c>
      <c r="G34" t="str">
        <f>INDEX('All rankings'!$G$103:$G$1801, MATCH($B34,'All rankings'!$D$103:$D$1801,0))</f>
        <v>Platform</v>
      </c>
    </row>
    <row r="35" spans="1:7">
      <c r="A35" t="s">
        <v>86</v>
      </c>
      <c r="B35" t="s">
        <v>389</v>
      </c>
      <c r="C35" t="str">
        <f>INDEX('All rankings'!$C$103:$C$1801, MATCH($B35,'All rankings'!$D$103:$D$1801,0))</f>
        <v>Hikvision</v>
      </c>
      <c r="D35" s="102">
        <v>40.468215016165743</v>
      </c>
      <c r="E35">
        <v>34</v>
      </c>
      <c r="F35" t="str">
        <f>VLOOKUP(B35,'End-2023'!$B$2:$F$101,5,FALSE)</f>
        <v>MOE</v>
      </c>
      <c r="G35" t="str">
        <f>INDEX('All rankings'!$G$103:$G$1801, MATCH($B35,'All rankings'!$D$103:$D$1801,0))</f>
        <v>Manufacturing</v>
      </c>
    </row>
    <row r="36" spans="1:7">
      <c r="A36" t="s">
        <v>184</v>
      </c>
      <c r="B36" t="s">
        <v>416</v>
      </c>
      <c r="C36" t="str">
        <f>INDEX('All rankings'!$C$103:$C$1801, MATCH($B36,'All rankings'!$D$103:$D$1801,0))</f>
        <v>Luxshare Precision</v>
      </c>
      <c r="D36" s="102">
        <v>39.60379749480272</v>
      </c>
      <c r="E36">
        <v>35</v>
      </c>
      <c r="F36" t="str">
        <f>VLOOKUP(B36,'End-2023'!$B$2:$F$101,5,FALSE)</f>
        <v>NPE</v>
      </c>
      <c r="G36" t="str">
        <f>INDEX('All rankings'!$G$103:$G$1801, MATCH($B36,'All rankings'!$D$103:$D$1801,0))</f>
        <v>Manufacturing</v>
      </c>
    </row>
    <row r="37" spans="1:7">
      <c r="A37" t="s">
        <v>224</v>
      </c>
      <c r="B37" t="s">
        <v>413</v>
      </c>
      <c r="C37" t="str">
        <f>INDEX('All rankings'!$C$103:$C$1801, MATCH($B37,'All rankings'!$D$103:$D$1801,0))</f>
        <v>Beijing-Shanghai High-Speed Railway</v>
      </c>
      <c r="D37" s="102">
        <v>37.0014343549798</v>
      </c>
      <c r="E37">
        <v>36</v>
      </c>
      <c r="F37" t="str">
        <f>VLOOKUP(B37,'End-2023'!$B$2:$F$101,5,FALSE)</f>
        <v>SOE</v>
      </c>
      <c r="G37" t="str">
        <f>INDEX('All rankings'!$G$103:$G$1801, MATCH($B37,'All rankings'!$D$103:$D$1801,0))</f>
        <v>Transportation &amp; logistics</v>
      </c>
    </row>
    <row r="38" spans="1:7">
      <c r="A38" t="s">
        <v>148</v>
      </c>
      <c r="B38" t="s">
        <v>382</v>
      </c>
      <c r="C38" t="str">
        <f>INDEX('All rankings'!$C$103:$C$1801, MATCH($B38,'All rankings'!$D$103:$D$1801,0))</f>
        <v>Shanxi Fen Wine</v>
      </c>
      <c r="D38" s="102">
        <v>36.098396915215801</v>
      </c>
      <c r="E38">
        <v>37</v>
      </c>
      <c r="F38" t="str">
        <f>VLOOKUP(B38,'End-2023'!$B$2:$F$101,5,FALSE)</f>
        <v>SOE</v>
      </c>
      <c r="G38" t="str">
        <f>INDEX('All rankings'!$G$103:$G$1801, MATCH($B38,'All rankings'!$D$103:$D$1801,0))</f>
        <v>Consumer Products &amp; Services</v>
      </c>
    </row>
    <row r="39" spans="1:7">
      <c r="A39" t="s">
        <v>169</v>
      </c>
      <c r="B39" t="s">
        <v>394</v>
      </c>
      <c r="C39" t="str">
        <f>INDEX('All rankings'!$C$103:$C$1801, MATCH($B39,'All rankings'!$D$103:$D$1801,0))</f>
        <v>Wanhua Chemical</v>
      </c>
      <c r="D39" s="102">
        <v>35.623268813262612</v>
      </c>
      <c r="E39">
        <v>38</v>
      </c>
      <c r="F39" t="str">
        <f>VLOOKUP(B39,'End-2023'!$B$2:$F$101,5,FALSE)</f>
        <v>MOE</v>
      </c>
      <c r="G39" t="str">
        <f>INDEX('All rankings'!$G$103:$G$1801, MATCH($B39,'All rankings'!$D$103:$D$1801,0))</f>
        <v>Oil, gas &amp; chemicals</v>
      </c>
    </row>
    <row r="40" spans="1:7">
      <c r="A40" t="s">
        <v>772</v>
      </c>
      <c r="B40" t="s">
        <v>395</v>
      </c>
      <c r="C40" t="str">
        <f>INDEX('All rankings'!$C$103:$C$1801, MATCH($B40,'All rankings'!$D$103:$D$1801,0))</f>
        <v>CITIC Securities</v>
      </c>
      <c r="D40" s="102">
        <v>35.068876901442842</v>
      </c>
      <c r="E40">
        <v>39</v>
      </c>
      <c r="F40" t="str">
        <f>VLOOKUP(B40,'End-2023'!$B$2:$F$101,5,FALSE)</f>
        <v>MOE</v>
      </c>
      <c r="G40" t="str">
        <f>INDEX('All rankings'!$G$103:$G$1801, MATCH($B40,'All rankings'!$D$103:$D$1801,0))</f>
        <v>Other financial services</v>
      </c>
    </row>
    <row r="41" spans="1:7">
      <c r="A41" t="s">
        <v>444</v>
      </c>
      <c r="B41" t="s">
        <v>443</v>
      </c>
      <c r="C41" t="str">
        <f>INDEX('All rankings'!$C$103:$C$1801, MATCH($B41,'All rankings'!$D$103:$D$1801,0))</f>
        <v>Shaanxi Coal Industry</v>
      </c>
      <c r="D41" s="102">
        <v>35.056427849806362</v>
      </c>
      <c r="E41">
        <v>40</v>
      </c>
      <c r="F41" t="str">
        <f>VLOOKUP(B41,'End-2023'!$B$2:$F$101,5,FALSE)</f>
        <v>SOE</v>
      </c>
      <c r="G41" t="str">
        <f>INDEX('All rankings'!$G$103:$G$1801, MATCH($B41,'All rankings'!$D$103:$D$1801,0))</f>
        <v>Coal and electricity</v>
      </c>
    </row>
    <row r="42" spans="1:7">
      <c r="A42" t="s">
        <v>764</v>
      </c>
      <c r="B42" t="s">
        <v>414</v>
      </c>
      <c r="C42" t="str">
        <f>INDEX('All rankings'!$C$103:$C$1801, MATCH($B42,'All rankings'!$D$103:$D$1801,0))</f>
        <v>Haier Smart Home</v>
      </c>
      <c r="D42" s="102">
        <v>34.678164415503566</v>
      </c>
      <c r="E42">
        <v>41</v>
      </c>
      <c r="F42" t="str">
        <f>VLOOKUP(B42,'End-2023'!$B$2:$F$101,5,FALSE)</f>
        <v>NPE</v>
      </c>
      <c r="G42" t="str">
        <f>INDEX('All rankings'!$G$103:$G$1801, MATCH($B42,'All rankings'!$D$103:$D$1801,0))</f>
        <v>Manufacturing</v>
      </c>
    </row>
    <row r="43" spans="1:7">
      <c r="A43" t="s">
        <v>139</v>
      </c>
      <c r="B43" t="s">
        <v>419</v>
      </c>
      <c r="C43" t="str">
        <f>INDEX('All rankings'!$C$103:$C$1801, MATCH($B43,'All rankings'!$D$103:$D$1801,0))</f>
        <v>Hengrui Medicine</v>
      </c>
      <c r="D43" s="102">
        <v>34.424486088853342</v>
      </c>
      <c r="E43">
        <v>42</v>
      </c>
      <c r="F43" t="str">
        <f>VLOOKUP(B43,'End-2023'!$B$2:$F$101,5,FALSE)</f>
        <v>NPE</v>
      </c>
      <c r="G43" t="str">
        <f>INDEX('All rankings'!$G$103:$G$1801, MATCH($B43,'All rankings'!$D$103:$D$1801,0))</f>
        <v>Pharma &amp; life sciences</v>
      </c>
    </row>
    <row r="44" spans="1:7">
      <c r="A44" t="s">
        <v>211</v>
      </c>
      <c r="B44" t="s">
        <v>654</v>
      </c>
      <c r="C44" t="str">
        <f>INDEX('All rankings'!$C$103:$C$1801, MATCH($B44,'All rankings'!$D$103:$D$1801,0))</f>
        <v>Shanghai Pudong Development Bank</v>
      </c>
      <c r="D44" s="102">
        <v>33.895776302621087</v>
      </c>
      <c r="E44">
        <v>43</v>
      </c>
      <c r="F44" t="str">
        <f>VLOOKUP(B44,'End-2023'!$B$2:$F$101,5,FALSE)</f>
        <v>SOE</v>
      </c>
      <c r="G44" t="str">
        <f>INDEX('All rankings'!$G$103:$G$1801, MATCH($B44,'All rankings'!$D$103:$D$1801,0))</f>
        <v>Bank</v>
      </c>
    </row>
    <row r="45" spans="1:7">
      <c r="A45" t="s">
        <v>770</v>
      </c>
      <c r="B45" t="s">
        <v>440</v>
      </c>
      <c r="C45" t="str">
        <f>INDEX('All rankings'!$C$103:$C$1801, MATCH($B45,'All rankings'!$D$103:$D$1801,0))</f>
        <v xml:space="preserve">China Pacific Insurance </v>
      </c>
      <c r="D45" s="102">
        <v>33.53467263715811</v>
      </c>
      <c r="E45">
        <v>44</v>
      </c>
      <c r="F45" t="str">
        <f>VLOOKUP(B45,'End-2023'!$B$2:$F$101,5,FALSE)</f>
        <v>MOE</v>
      </c>
      <c r="G45" t="str">
        <f>INDEX('All rankings'!$G$103:$G$1801, MATCH($B45,'All rankings'!$D$103:$D$1801,0))</f>
        <v>Other financial services</v>
      </c>
    </row>
    <row r="46" spans="1:7">
      <c r="A46" t="s">
        <v>187</v>
      </c>
      <c r="B46" t="s">
        <v>398</v>
      </c>
      <c r="C46" t="str">
        <f>INDEX('All rankings'!$C$103:$C$1801, MATCH($B46,'All rankings'!$D$103:$D$1801,0))</f>
        <v>Muyuan shares</v>
      </c>
      <c r="D46" s="102">
        <v>33.435675418476734</v>
      </c>
      <c r="E46">
        <v>45</v>
      </c>
      <c r="F46" t="str">
        <f>VLOOKUP(B46,'End-2023'!$B$2:$F$101,5,FALSE)</f>
        <v>NPE</v>
      </c>
      <c r="G46" t="str">
        <f>INDEX('All rankings'!$G$103:$G$1801, MATCH($B46,'All rankings'!$D$103:$D$1801,0))</f>
        <v>Consumer Products &amp; Services</v>
      </c>
    </row>
    <row r="47" spans="1:7">
      <c r="A47" t="s">
        <v>773</v>
      </c>
      <c r="B47" t="s">
        <v>438</v>
      </c>
      <c r="C47" t="str">
        <f>INDEX('All rankings'!$C$103:$C$1801, MATCH($B47,'All rankings'!$D$103:$D$1801,0))</f>
        <v>COSCO Shipping Holdings</v>
      </c>
      <c r="D47" s="102">
        <v>33.334776390242695</v>
      </c>
      <c r="E47">
        <v>46</v>
      </c>
      <c r="F47" t="str">
        <f>VLOOKUP(B47,'End-2023'!$B$2:$F$101,5,FALSE)</f>
        <v>SOE</v>
      </c>
      <c r="G47" t="str">
        <f>INDEX('All rankings'!$G$103:$G$1801, MATCH($B47,'All rankings'!$D$103:$D$1801,0))</f>
        <v>Transportation &amp; logistics</v>
      </c>
    </row>
    <row r="48" spans="1:7">
      <c r="A48" t="s">
        <v>734</v>
      </c>
      <c r="B48" t="s">
        <v>1027</v>
      </c>
      <c r="C48" t="str">
        <f>INDEX('All rankings'!$C$103:$C$1801, MATCH($B48,'All rankings'!$D$103:$D$1801,0))</f>
        <v>Ctrip</v>
      </c>
      <c r="D48" s="102">
        <v>32.792385458927789</v>
      </c>
      <c r="E48">
        <v>47</v>
      </c>
      <c r="F48" t="str">
        <f>VLOOKUP(B48,'End-2023'!$B$2:$F$101,5,FALSE)</f>
        <v>NPE</v>
      </c>
      <c r="G48" t="str">
        <f>INDEX('All rankings'!$G$103:$G$1801, MATCH($B48,'All rankings'!$D$103:$D$1801,0))</f>
        <v>Consumer Products &amp; Services</v>
      </c>
    </row>
    <row r="49" spans="1:7">
      <c r="A49" t="s">
        <v>321</v>
      </c>
      <c r="B49" t="s">
        <v>432</v>
      </c>
      <c r="C49" t="str">
        <f>INDEX('All rankings'!$C$103:$C$1801, MATCH($B49,'All rankings'!$D$103:$D$1801,0))</f>
        <v>China State Construction Engineering Corporation</v>
      </c>
      <c r="D49" s="102">
        <v>31.009983088853339</v>
      </c>
      <c r="E49">
        <v>48</v>
      </c>
      <c r="F49" t="str">
        <f>VLOOKUP(B49,'End-2023'!$B$2:$F$101,5,FALSE)</f>
        <v>SOE</v>
      </c>
      <c r="G49" t="str">
        <f>INDEX('All rankings'!$G$103:$G$1801, MATCH($B49,'All rankings'!$D$103:$D$1801,0))</f>
        <v>Infrastructure &amp; construction</v>
      </c>
    </row>
    <row r="50" spans="1:7">
      <c r="A50" t="s">
        <v>190</v>
      </c>
      <c r="B50" t="s">
        <v>450</v>
      </c>
      <c r="C50" t="str">
        <f>INDEX('All rankings'!$C$103:$C$1801, MATCH($B50,'All rankings'!$D$103:$D$1801,0))</f>
        <v>Gree Electric</v>
      </c>
      <c r="D50" s="102">
        <v>30.990589487851491</v>
      </c>
      <c r="E50">
        <v>49</v>
      </c>
      <c r="F50" t="str">
        <f>VLOOKUP(B50,'End-2023'!$B$2:$F$101,5,FALSE)</f>
        <v>NPE</v>
      </c>
      <c r="G50" t="str">
        <f>INDEX('All rankings'!$G$103:$G$1801, MATCH($B50,'All rankings'!$D$103:$D$1801,0))</f>
        <v>Manufacturing</v>
      </c>
    </row>
    <row r="51" spans="1:7">
      <c r="A51" t="s">
        <v>1026</v>
      </c>
      <c r="B51" t="s">
        <v>387</v>
      </c>
      <c r="C51" t="str">
        <f>INDEX('All rankings'!$C$103:$C$1801, MATCH($B51,'All rankings'!$D$103:$D$1801,0))</f>
        <v>Baidu</v>
      </c>
      <c r="D51" s="102">
        <v>30.627415263184854</v>
      </c>
      <c r="E51">
        <v>50</v>
      </c>
      <c r="F51" t="str">
        <f>VLOOKUP(B51,'End-2023'!$B$2:$F$101,5,FALSE)</f>
        <v>NPE</v>
      </c>
      <c r="G51" t="str">
        <f>INDEX('All rankings'!$G$103:$G$1801, MATCH($B51,'All rankings'!$D$103:$D$1801,0))</f>
        <v>Platform</v>
      </c>
    </row>
    <row r="52" spans="1:7">
      <c r="A52" t="s">
        <v>784</v>
      </c>
      <c r="B52" t="s">
        <v>785</v>
      </c>
      <c r="C52" t="str">
        <f>INDEX('All rankings'!$C$103:$C$1801, MATCH($B52,'All rankings'!$D$103:$D$1801,0))</f>
        <v>CGN Electric Power</v>
      </c>
      <c r="D52" s="102">
        <v>30.474136093344814</v>
      </c>
      <c r="E52">
        <v>51</v>
      </c>
      <c r="F52" t="str">
        <f>VLOOKUP(B52,'End-2023'!$B$2:$F$101,5,FALSE)</f>
        <v>SOE</v>
      </c>
      <c r="G52" t="str">
        <f>INDEX('All rankings'!$G$103:$G$1801, MATCH($B52,'All rankings'!$D$103:$D$1801,0))</f>
        <v>Coal and electricity</v>
      </c>
    </row>
    <row r="53" spans="1:7">
      <c r="A53" t="s">
        <v>163</v>
      </c>
      <c r="B53" t="s">
        <v>384</v>
      </c>
      <c r="C53" t="str">
        <f>INDEX('All rankings'!$C$103:$C$1801, MATCH($B53,'All rankings'!$D$103:$D$1801,0))</f>
        <v>Luzhou Laojiao</v>
      </c>
      <c r="D53" s="102">
        <v>29.636797016025426</v>
      </c>
      <c r="E53">
        <v>52</v>
      </c>
      <c r="F53" t="str">
        <f>VLOOKUP(B53,'End-2023'!$B$2:$F$101,5,FALSE)</f>
        <v>SOE</v>
      </c>
      <c r="G53" t="str">
        <f>INDEX('All rankings'!$G$103:$G$1801, MATCH($B53,'All rankings'!$D$103:$D$1801,0))</f>
        <v>Consumer Products &amp; Services</v>
      </c>
    </row>
    <row r="54" spans="1:7">
      <c r="A54" t="s">
        <v>786</v>
      </c>
      <c r="B54" t="s">
        <v>668</v>
      </c>
      <c r="C54" t="str">
        <f>INDEX('All rankings'!$C$103:$C$1801, MATCH($B54,'All rankings'!$D$103:$D$1801,0))</f>
        <v>People's Insurance Company of China</v>
      </c>
      <c r="D54" s="102">
        <v>28.648126073445095</v>
      </c>
      <c r="E54">
        <v>53</v>
      </c>
      <c r="F54" t="str">
        <f>VLOOKUP(B54,'End-2023'!$B$2:$F$101,5,FALSE)</f>
        <v>SOE</v>
      </c>
      <c r="G54" t="str">
        <f>INDEX('All rankings'!$G$103:$G$1801, MATCH($B54,'All rankings'!$D$103:$D$1801,0))</f>
        <v>Other financial services</v>
      </c>
    </row>
    <row r="55" spans="1:7">
      <c r="A55" t="s">
        <v>792</v>
      </c>
      <c r="B55" t="s">
        <v>703</v>
      </c>
      <c r="C55" t="str">
        <f>INDEX('All rankings'!$C$103:$C$1801, MATCH($B55,'All rankings'!$D$103:$D$1801,0))</f>
        <v>CRRC</v>
      </c>
      <c r="D55" s="102">
        <v>28.458773529109269</v>
      </c>
      <c r="E55">
        <v>54</v>
      </c>
      <c r="F55" t="str">
        <f>VLOOKUP(B55,'End-2023'!$B$2:$F$101,5,FALSE)</f>
        <v>SOE</v>
      </c>
      <c r="G55" t="str">
        <f>INDEX('All rankings'!$G$103:$G$1801, MATCH($B55,'All rankings'!$D$103:$D$1801,0))</f>
        <v>Manufacturing</v>
      </c>
    </row>
    <row r="56" spans="1:7">
      <c r="A56" t="s">
        <v>689</v>
      </c>
      <c r="B56" t="s">
        <v>690</v>
      </c>
      <c r="C56" t="str">
        <f>INDEX('All rankings'!$C$103:$C$1801, MATCH($B56,'All rankings'!$D$103:$D$1801,0))</f>
        <v>China Nuclear Power</v>
      </c>
      <c r="D56" s="102">
        <v>28.244908890697086</v>
      </c>
      <c r="E56">
        <v>55</v>
      </c>
      <c r="F56" t="str">
        <f>VLOOKUP(B56,'End-2023'!$B$2:$F$101,5,FALSE)</f>
        <v>SOE</v>
      </c>
      <c r="G56" t="str">
        <f>INDEX('All rankings'!$G$103:$G$1801, MATCH($B56,'All rankings'!$D$103:$D$1801,0))</f>
        <v>Coal and electricity</v>
      </c>
    </row>
    <row r="57" spans="1:7">
      <c r="A57" t="s">
        <v>671</v>
      </c>
      <c r="B57" t="s">
        <v>672</v>
      </c>
      <c r="C57" t="str">
        <f>INDEX('All rankings'!$C$103:$C$1801, MATCH($B57,'All rankings'!$D$103:$D$1801,0))</f>
        <v>Nari Technology</v>
      </c>
      <c r="D57" s="102">
        <v>28.133143765347704</v>
      </c>
      <c r="E57">
        <v>56</v>
      </c>
      <c r="F57" t="str">
        <f>VLOOKUP(B57,'End-2023'!$B$2:$F$101,5,FALSE)</f>
        <v>SOE</v>
      </c>
      <c r="G57" t="str">
        <f>INDEX('All rankings'!$G$103:$G$1801, MATCH($B57,'All rankings'!$D$103:$D$1801,0))</f>
        <v>Manufacturing</v>
      </c>
    </row>
    <row r="58" spans="1:7">
      <c r="A58" t="s">
        <v>736</v>
      </c>
      <c r="B58" t="s">
        <v>725</v>
      </c>
      <c r="C58" t="str">
        <f>INDEX('All rankings'!$C$103:$C$1801, MATCH($B58,'All rankings'!$D$103:$D$1801,0))</f>
        <v>China Unicom</v>
      </c>
      <c r="D58" s="102">
        <v>28.097199297360469</v>
      </c>
      <c r="E58">
        <v>57</v>
      </c>
      <c r="F58" t="str">
        <f>VLOOKUP(B58,'End-2023'!$B$2:$F$101,5,FALSE)</f>
        <v>SOE</v>
      </c>
      <c r="G58" t="str">
        <f>INDEX('All rankings'!$G$103:$G$1801, MATCH($B58,'All rankings'!$D$103:$D$1801,0))</f>
        <v>Telecom</v>
      </c>
    </row>
    <row r="59" spans="1:7">
      <c r="A59" t="s">
        <v>136</v>
      </c>
      <c r="B59" t="s">
        <v>400</v>
      </c>
      <c r="C59" t="str">
        <f>INDEX('All rankings'!$C$103:$C$1801, MATCH($B59,'All rankings'!$D$103:$D$1801,0))</f>
        <v>Ping An Bank</v>
      </c>
      <c r="D59" s="102">
        <v>27.637939848136611</v>
      </c>
      <c r="E59">
        <v>58</v>
      </c>
      <c r="F59" t="str">
        <f>VLOOKUP(B59,'End-2023'!$B$2:$F$101,5,FALSE)</f>
        <v>MOE</v>
      </c>
      <c r="G59" t="str">
        <f>INDEX('All rankings'!$G$103:$G$1801, MATCH($B59,'All rankings'!$D$103:$D$1801,0))</f>
        <v>Bank</v>
      </c>
    </row>
    <row r="60" spans="1:7">
      <c r="A60" t="s">
        <v>505</v>
      </c>
      <c r="B60" t="s">
        <v>504</v>
      </c>
      <c r="C60" t="str">
        <f>INDEX('All rankings'!$C$103:$C$1801, MATCH($B60,'All rankings'!$D$103:$D$1801,0))</f>
        <v>PICC Property and Casualty</v>
      </c>
      <c r="D60" s="102">
        <v>27.631825957211646</v>
      </c>
      <c r="E60">
        <v>59</v>
      </c>
      <c r="F60" t="str">
        <f>VLOOKUP(B60,'End-2023'!$B$2:$F$101,5,FALSE)</f>
        <v>SOE</v>
      </c>
      <c r="G60" t="str">
        <f>INDEX('All rankings'!$G$103:$G$1801, MATCH($B60,'All rankings'!$D$103:$D$1801,0))</f>
        <v>Other financial services</v>
      </c>
    </row>
    <row r="61" spans="1:7">
      <c r="A61" t="s">
        <v>729</v>
      </c>
      <c r="B61" t="s">
        <v>730</v>
      </c>
      <c r="C61" t="str">
        <f>INDEX('All rankings'!$C$103:$C$1801, MATCH($B61,'All rankings'!$D$103:$D$1801,0))</f>
        <v>Huaneng Lancang River Hydropower</v>
      </c>
      <c r="D61" s="102">
        <v>27.226805859572316</v>
      </c>
      <c r="E61">
        <v>60</v>
      </c>
      <c r="F61" t="str">
        <f>VLOOKUP(B61,'End-2023'!$B$2:$F$101,5,FALSE)</f>
        <v>SOE</v>
      </c>
      <c r="G61" t="str">
        <f>INDEX('All rankings'!$G$103:$G$1801, MATCH($B61,'All rankings'!$D$103:$D$1801,0))</f>
        <v>Coal and electricity</v>
      </c>
    </row>
    <row r="62" spans="1:7">
      <c r="A62" t="s">
        <v>145</v>
      </c>
      <c r="B62" t="s">
        <v>424</v>
      </c>
      <c r="C62" t="str">
        <f>INDEX('All rankings'!$C$103:$C$1801, MATCH($B62,'All rankings'!$D$103:$D$1801,0))</f>
        <v>Anta Sports</v>
      </c>
      <c r="D62" s="102">
        <v>27.208160971798879</v>
      </c>
      <c r="E62">
        <v>61</v>
      </c>
      <c r="F62" t="str">
        <f>VLOOKUP(B62,'End-2023'!$B$2:$F$101,5,FALSE)</f>
        <v>NPE</v>
      </c>
      <c r="G62" t="str">
        <f>INDEX('All rankings'!$G$103:$G$1801, MATCH($B62,'All rankings'!$D$103:$D$1801,0))</f>
        <v>Consumer Products &amp; Services</v>
      </c>
    </row>
    <row r="63" spans="1:7">
      <c r="A63" t="s">
        <v>98</v>
      </c>
      <c r="B63" t="s">
        <v>379</v>
      </c>
      <c r="C63" t="str">
        <f>INDEX('All rankings'!$C$103:$C$1801, MATCH($B63,'All rankings'!$D$103:$D$1801,0))</f>
        <v>Haitian Flavouring &amp; Food</v>
      </c>
      <c r="D63" s="102">
        <v>26.894805628287589</v>
      </c>
      <c r="E63">
        <v>62</v>
      </c>
      <c r="F63" t="str">
        <f>VLOOKUP(B63,'End-2023'!$B$2:$F$101,5,FALSE)</f>
        <v>NPE</v>
      </c>
      <c r="G63" t="str">
        <f>INDEX('All rankings'!$G$103:$G$1801, MATCH($B63,'All rankings'!$D$103:$D$1801,0))</f>
        <v>Consumer Products &amp; Services</v>
      </c>
    </row>
    <row r="64" spans="1:7">
      <c r="A64" t="s">
        <v>302</v>
      </c>
      <c r="B64" t="s">
        <v>452</v>
      </c>
      <c r="C64" t="str">
        <f>INDEX('All rankings'!$C$103:$C$1801, MATCH($B64,'All rankings'!$D$103:$D$1801,0))</f>
        <v>CITIC Ltd</v>
      </c>
      <c r="D64" s="102">
        <v>26.451789743218665</v>
      </c>
      <c r="E64">
        <v>63</v>
      </c>
      <c r="F64" t="str">
        <f>VLOOKUP(B64,'End-2023'!$B$2:$F$101,5,FALSE)</f>
        <v>SOE</v>
      </c>
      <c r="G64" t="str">
        <f>INDEX('All rankings'!$G$103:$G$1801, MATCH($B64,'All rankings'!$D$103:$D$1801,0))</f>
        <v>Conglomerate</v>
      </c>
    </row>
    <row r="65" spans="1:7">
      <c r="A65" t="s">
        <v>747</v>
      </c>
      <c r="B65" t="s">
        <v>475</v>
      </c>
      <c r="C65" t="str">
        <f>INDEX('All rankings'!$C$103:$C$1801, MATCH($B65,'All rankings'!$D$103:$D$1801,0))</f>
        <v>Semiconductor Manufacturing International Corporation</v>
      </c>
      <c r="D65" s="102">
        <v>25.884306981297996</v>
      </c>
      <c r="E65">
        <v>64</v>
      </c>
      <c r="F65" t="str">
        <f>VLOOKUP(B65,'End-2023'!$B$2:$F$101,5,FALSE)</f>
        <v>MOE</v>
      </c>
      <c r="G65" t="str">
        <f>INDEX('All rankings'!$G$103:$G$1801, MATCH($B65,'All rankings'!$D$103:$D$1801,0))</f>
        <v>Manufacturing</v>
      </c>
    </row>
    <row r="66" spans="1:7">
      <c r="A66" t="s">
        <v>779</v>
      </c>
      <c r="B66" t="s">
        <v>403</v>
      </c>
      <c r="C66" t="str">
        <f>INDEX('All rankings'!$C$103:$C$1801, MATCH($B66,'All rankings'!$D$103:$D$1801,0))</f>
        <v>Great Wall Motor</v>
      </c>
      <c r="D66" s="102">
        <v>25.668842199442381</v>
      </c>
      <c r="E66">
        <v>65</v>
      </c>
      <c r="F66" t="str">
        <f>VLOOKUP(B66,'End-2023'!$B$2:$F$101,5,FALSE)</f>
        <v>NPE</v>
      </c>
      <c r="G66" t="str">
        <f>INDEX('All rankings'!$G$103:$G$1801, MATCH($B66,'All rankings'!$D$103:$D$1801,0))</f>
        <v>Manufacturing</v>
      </c>
    </row>
    <row r="67" spans="1:7">
      <c r="A67" t="s">
        <v>80</v>
      </c>
      <c r="B67" t="s">
        <v>393</v>
      </c>
      <c r="C67" t="str">
        <f>INDEX('All rankings'!$C$103:$C$1801, MATCH($B67,'All rankings'!$D$103:$D$1801,0))</f>
        <v>Kuaishou Technology</v>
      </c>
      <c r="D67" s="102">
        <v>25.638402967553343</v>
      </c>
      <c r="E67">
        <v>66</v>
      </c>
      <c r="F67" t="str">
        <f>VLOOKUP(B67,'End-2023'!$B$2:$F$101,5,FALSE)</f>
        <v>NPE</v>
      </c>
      <c r="G67" t="str">
        <f>INDEX('All rankings'!$G$103:$G$1801, MATCH($B67,'All rankings'!$D$103:$D$1801,0))</f>
        <v>Platform</v>
      </c>
    </row>
    <row r="68" spans="1:7">
      <c r="A68" t="s">
        <v>749</v>
      </c>
      <c r="B68" t="s">
        <v>750</v>
      </c>
      <c r="C68" t="str">
        <f>INDEX('All rankings'!$C$103:$C$1801, MATCH($B68,'All rankings'!$D$103:$D$1801,0))</f>
        <v>China State Shipbuilding Corporation</v>
      </c>
      <c r="D68" s="102">
        <v>25.547591448922375</v>
      </c>
      <c r="E68">
        <v>67</v>
      </c>
      <c r="F68" t="str">
        <f>VLOOKUP(B68,'End-2023'!$B$2:$F$101,5,FALSE)</f>
        <v>SOE</v>
      </c>
      <c r="G68" t="str">
        <f>INDEX('All rankings'!$G$103:$G$1801, MATCH($B68,'All rankings'!$D$103:$D$1801,0))</f>
        <v>Manufacturing</v>
      </c>
    </row>
    <row r="69" spans="1:7">
      <c r="A69" t="s">
        <v>1235</v>
      </c>
      <c r="B69" t="s">
        <v>1236</v>
      </c>
      <c r="C69" t="str">
        <f>INDEX('All rankings'!$C$103:$C$1801, MATCH($B69,'All rankings'!$D$103:$D$1801,0))</f>
        <v>Luoyang Molybdenum</v>
      </c>
      <c r="D69" s="102">
        <v>24.667706870240387</v>
      </c>
      <c r="E69">
        <v>68</v>
      </c>
      <c r="F69" t="s">
        <v>6</v>
      </c>
      <c r="G69" t="str">
        <f>INDEX('All rankings'!$G$103:$G$1801, MATCH($B69,'All rankings'!$D$103:$D$1801,0))</f>
        <v>Steel, metals &amp; materials</v>
      </c>
    </row>
    <row r="70" spans="1:7">
      <c r="A70" t="s">
        <v>780</v>
      </c>
      <c r="B70" t="s">
        <v>679</v>
      </c>
      <c r="C70" t="str">
        <f>INDEX('All rankings'!$C$103:$C$1801, MATCH($B70,'All rankings'!$D$103:$D$1801,0))</f>
        <v xml:space="preserve">China Everbright Bank </v>
      </c>
      <c r="D70" s="102">
        <v>24.588706470475525</v>
      </c>
      <c r="E70">
        <v>69</v>
      </c>
      <c r="F70" t="str">
        <f>VLOOKUP(B70,'End-2023'!$B$2:$F$101,5,FALSE)</f>
        <v>SOE</v>
      </c>
      <c r="G70" t="str">
        <f>INDEX('All rankings'!$G$103:$G$1801, MATCH($B70,'All rankings'!$D$103:$D$1801,0))</f>
        <v>Bank</v>
      </c>
    </row>
    <row r="71" spans="1:7">
      <c r="A71" t="s">
        <v>429</v>
      </c>
      <c r="B71" t="s">
        <v>659</v>
      </c>
      <c r="C71" t="str">
        <f>INDEX('All rankings'!$C$103:$C$1801, MATCH($B71,'All rankings'!$D$103:$D$1801,0))</f>
        <v xml:space="preserve">China Resources Land </v>
      </c>
      <c r="D71" s="102">
        <v>24.247130686003178</v>
      </c>
      <c r="E71">
        <v>70</v>
      </c>
      <c r="F71" t="str">
        <f>VLOOKUP(B71,'End-2023'!$B$2:$F$101,5,FALSE)</f>
        <v>SOE</v>
      </c>
      <c r="G71" t="str">
        <f>INDEX('All rankings'!$G$103:$G$1801, MATCH($B71,'All rankings'!$D$103:$D$1801,0))</f>
        <v>Real estate</v>
      </c>
    </row>
    <row r="72" spans="1:7">
      <c r="A72" t="s">
        <v>199</v>
      </c>
      <c r="B72" t="s">
        <v>402</v>
      </c>
      <c r="C72" t="str">
        <f>INDEX('All rankings'!$C$103:$C$1801, MATCH($B72,'All rankings'!$D$103:$D$1801,0))</f>
        <v>SF Holding</v>
      </c>
      <c r="D72" s="102">
        <v>24.117397912358982</v>
      </c>
      <c r="E72">
        <v>71</v>
      </c>
      <c r="F72" t="str">
        <f>VLOOKUP(B72,'End-2023'!$B$2:$F$101,5,FALSE)</f>
        <v>NPE</v>
      </c>
      <c r="G72" t="str">
        <f>INDEX('All rankings'!$G$103:$G$1801, MATCH($B72,'All rankings'!$D$103:$D$1801,0))</f>
        <v>Transportation &amp; logistics</v>
      </c>
    </row>
    <row r="73" spans="1:7">
      <c r="A73" t="s">
        <v>766</v>
      </c>
      <c r="B73" t="s">
        <v>767</v>
      </c>
      <c r="C73" t="str">
        <f>INDEX('All rankings'!$C$103:$C$1801, MATCH($B73,'All rankings'!$D$103:$D$1801,0))</f>
        <v>Tencent Music</v>
      </c>
      <c r="D73" s="102">
        <v>24.111000000000001</v>
      </c>
      <c r="E73">
        <v>72</v>
      </c>
      <c r="F73" t="s">
        <v>7</v>
      </c>
      <c r="G73" t="str">
        <f>INDEX('All rankings'!$G$103:$G$1801, MATCH($B73,'All rankings'!$D$103:$D$1801,0))</f>
        <v>Consumer Products &amp; Services</v>
      </c>
    </row>
    <row r="74" spans="1:7">
      <c r="A74" t="s">
        <v>701</v>
      </c>
      <c r="B74" t="s">
        <v>702</v>
      </c>
      <c r="C74" t="str">
        <f>INDEX('All rankings'!$C$103:$C$1801, MATCH($B74,'All rankings'!$D$103:$D$1801,0))</f>
        <v>Naura Technology</v>
      </c>
      <c r="D74" s="102">
        <v>23.835084514362691</v>
      </c>
      <c r="E74">
        <v>73</v>
      </c>
      <c r="F74" t="str">
        <f>VLOOKUP(B74,'End-2023'!$B$2:$F$101,5,FALSE)</f>
        <v>SOE</v>
      </c>
      <c r="G74" t="str">
        <f>INDEX('All rankings'!$G$103:$G$1801, MATCH($B74,'All rankings'!$D$103:$D$1801,0))</f>
        <v>Manufacturing</v>
      </c>
    </row>
    <row r="75" spans="1:7">
      <c r="A75" t="s">
        <v>172</v>
      </c>
      <c r="B75" t="s">
        <v>390</v>
      </c>
      <c r="C75" t="str">
        <f>INDEX('All rankings'!$C$103:$C$1801, MATCH($B75,'All rankings'!$D$103:$D$1801,0))</f>
        <v>Eastmoney</v>
      </c>
      <c r="D75" s="102">
        <v>23.38992654992423</v>
      </c>
      <c r="E75">
        <v>74</v>
      </c>
      <c r="F75" t="str">
        <f>VLOOKUP(B75,'End-2023'!$B$2:$F$101,5,FALSE)</f>
        <v>NPE</v>
      </c>
      <c r="G75" t="str">
        <f>INDEX('All rankings'!$G$103:$G$1801, MATCH($B75,'All rankings'!$D$103:$D$1801,0))</f>
        <v>Other financial services</v>
      </c>
    </row>
    <row r="76" spans="1:7">
      <c r="A76" t="s">
        <v>265</v>
      </c>
      <c r="B76" t="s">
        <v>409</v>
      </c>
      <c r="C76" t="str">
        <f>INDEX('All rankings'!$C$103:$C$1801, MATCH($B76,'All rankings'!$D$103:$D$1801,0))</f>
        <v>Yili</v>
      </c>
      <c r="D76" s="102">
        <v>23.081886756636919</v>
      </c>
      <c r="E76">
        <v>75</v>
      </c>
      <c r="F76" t="str">
        <f>VLOOKUP(B76,'End-2023'!$B$2:$F$101,5,FALSE)</f>
        <v>MOE</v>
      </c>
      <c r="G76" t="str">
        <f>INDEX('All rankings'!$G$103:$G$1801, MATCH($B76,'All rankings'!$D$103:$D$1801,0))</f>
        <v>Consumer Products &amp; Services</v>
      </c>
    </row>
    <row r="77" spans="1:7">
      <c r="A77" t="s">
        <v>1047</v>
      </c>
      <c r="B77" t="s">
        <v>1048</v>
      </c>
      <c r="C77" t="str">
        <f>INDEX('All rankings'!$C$103:$C$1801, MATCH($B77,'All rankings'!$D$103:$D$1801,0))</f>
        <v>Hygon Information Technology</v>
      </c>
      <c r="D77" s="102">
        <v>22.934199719245662</v>
      </c>
      <c r="E77">
        <v>76</v>
      </c>
      <c r="F77" t="str">
        <f>VLOOKUP(B77,'End-2023'!$B$2:$F$101,5,FALSE)</f>
        <v>MOE</v>
      </c>
      <c r="G77" t="str">
        <f>INDEX('All rankings'!$G$103:$G$1801, MATCH($B77,'All rankings'!$D$103:$D$1801,0))</f>
        <v>Manufacturing</v>
      </c>
    </row>
    <row r="78" spans="1:7">
      <c r="A78" t="s">
        <v>777</v>
      </c>
      <c r="B78" t="s">
        <v>778</v>
      </c>
      <c r="C78" t="str">
        <f>INDEX('All rankings'!$C$103:$C$1801, MATCH($B78,'All rankings'!$D$103:$D$1801,0))</f>
        <v xml:space="preserve">China Tower  </v>
      </c>
      <c r="D78" s="102">
        <v>22.766906039066622</v>
      </c>
      <c r="E78">
        <v>77</v>
      </c>
      <c r="F78" t="str">
        <f>VLOOKUP(B78,'End-2023'!$B$2:$F$101,5,FALSE)</f>
        <v>SOE</v>
      </c>
      <c r="G78" t="str">
        <f>INDEX('All rankings'!$G$103:$G$1801, MATCH($B78,'All rankings'!$D$103:$D$1801,0))</f>
        <v>Telecom</v>
      </c>
    </row>
    <row r="79" spans="1:7">
      <c r="A79" t="s">
        <v>227</v>
      </c>
      <c r="B79" t="s">
        <v>437</v>
      </c>
      <c r="C79" t="str">
        <f>INDEX('All rankings'!$C$103:$C$1801, MATCH($B79,'All rankings'!$D$103:$D$1801,0))</f>
        <v>SAIC Motor</v>
      </c>
      <c r="D79" s="102">
        <v>22.511316482530727</v>
      </c>
      <c r="E79">
        <v>78</v>
      </c>
      <c r="F79" t="str">
        <f>VLOOKUP(B79,'End-2023'!$B$2:$F$101,5,FALSE)</f>
        <v>SOE</v>
      </c>
      <c r="G79" t="str">
        <f>INDEX('All rankings'!$G$103:$G$1801, MATCH($B79,'All rankings'!$D$103:$D$1801,0))</f>
        <v>Manufacturing</v>
      </c>
    </row>
    <row r="80" spans="1:7">
      <c r="A80" t="s">
        <v>783</v>
      </c>
      <c r="B80" t="s">
        <v>687</v>
      </c>
      <c r="C80" t="str">
        <f>INDEX('All rankings'!$C$103:$C$1801, MATCH($B80,'All rankings'!$D$103:$D$1801,0))</f>
        <v>China Minsheng Bank</v>
      </c>
      <c r="D80" s="102">
        <v>21.736764638795499</v>
      </c>
      <c r="E80">
        <v>79</v>
      </c>
      <c r="F80" t="str">
        <f>VLOOKUP(B80,'End-2023'!$B$2:$F$101,5,FALSE)</f>
        <v>MOE</v>
      </c>
      <c r="G80" t="str">
        <f>INDEX('All rankings'!$G$103:$G$1801, MATCH($B80,'All rankings'!$D$103:$D$1801,0))</f>
        <v>Bank</v>
      </c>
    </row>
    <row r="81" spans="1:7">
      <c r="A81" t="s">
        <v>1237</v>
      </c>
      <c r="B81" t="s">
        <v>1238</v>
      </c>
      <c r="C81" t="s">
        <v>1356</v>
      </c>
      <c r="D81" s="102">
        <v>21.690862415238254</v>
      </c>
      <c r="E81">
        <v>80</v>
      </c>
      <c r="F81" t="s">
        <v>7</v>
      </c>
      <c r="G81" t="s">
        <v>44</v>
      </c>
    </row>
    <row r="82" spans="1:7">
      <c r="A82" t="s">
        <v>281</v>
      </c>
      <c r="B82" t="s">
        <v>819</v>
      </c>
      <c r="C82" t="str">
        <f>INDEX('All rankings'!$C$103:$C$1801, MATCH($B82,'All rankings'!$D$103:$D$1801,0))</f>
        <v>BOE Technology</v>
      </c>
      <c r="D82" s="102">
        <v>21.435581284564879</v>
      </c>
      <c r="E82">
        <v>81</v>
      </c>
      <c r="F82" t="str">
        <f>VLOOKUP(B82,'End-2023'!$B$2:$F$101,5,FALSE)</f>
        <v>MOE</v>
      </c>
      <c r="G82" t="str">
        <f>INDEX('All rankings'!$G$103:$G$1801, MATCH($B82,'All rankings'!$D$103:$D$1801,0))</f>
        <v>Manufacturing</v>
      </c>
    </row>
    <row r="83" spans="1:7">
      <c r="A83" t="s">
        <v>787</v>
      </c>
      <c r="B83" t="s">
        <v>706</v>
      </c>
      <c r="C83" t="str">
        <f>INDEX('All rankings'!$C$103:$C$1801, MATCH($B83,'All rankings'!$D$103:$D$1801,0))</f>
        <v>China Railway</v>
      </c>
      <c r="D83" s="102">
        <v>21.117616266904793</v>
      </c>
      <c r="E83">
        <v>82</v>
      </c>
      <c r="F83" t="str">
        <f>VLOOKUP(B83,'End-2023'!$B$2:$F$101,5,FALSE)</f>
        <v>SOE</v>
      </c>
      <c r="G83" t="str">
        <f>INDEX('All rankings'!$G$103:$G$1801, MATCH($B83,'All rankings'!$D$103:$D$1801,0))</f>
        <v>Transportation &amp; logistics</v>
      </c>
    </row>
    <row r="84" spans="1:7">
      <c r="A84" t="s">
        <v>1239</v>
      </c>
      <c r="B84" t="s">
        <v>1240</v>
      </c>
      <c r="C84" t="str">
        <f>INDEX('All rankings'!$C$103:$C$1801, MATCH($B84,'All rankings'!$D$103:$D$1801,0))</f>
        <v>China Coal Energy</v>
      </c>
      <c r="D84" s="102">
        <v>20.823923209872184</v>
      </c>
      <c r="E84">
        <v>83</v>
      </c>
      <c r="F84" t="s">
        <v>5</v>
      </c>
      <c r="G84" t="str">
        <f>INDEX('All rankings'!$G$103:$G$1801, MATCH($B84,'All rankings'!$D$103:$D$1801,0))</f>
        <v>Coal and electricity</v>
      </c>
    </row>
    <row r="85" spans="1:7">
      <c r="A85" t="s">
        <v>694</v>
      </c>
      <c r="B85" t="s">
        <v>695</v>
      </c>
      <c r="C85" t="str">
        <f>INDEX('All rankings'!$C$103:$C$1801, MATCH($B85,'All rankings'!$D$103:$D$1801,0))</f>
        <v>Bao Steel</v>
      </c>
      <c r="D85" s="102">
        <v>20.639986472694616</v>
      </c>
      <c r="E85">
        <v>84</v>
      </c>
      <c r="F85" t="str">
        <f>VLOOKUP(B85,'End-2023'!$B$2:$F$101,5,FALSE)</f>
        <v>SOE</v>
      </c>
      <c r="G85" t="str">
        <f>INDEX('All rankings'!$G$103:$G$1801, MATCH($B85,'All rankings'!$D$103:$D$1801,0))</f>
        <v>Steel, metals &amp; materials</v>
      </c>
    </row>
    <row r="86" spans="1:7">
      <c r="A86" t="s">
        <v>1241</v>
      </c>
      <c r="B86" t="s">
        <v>492</v>
      </c>
      <c r="C86" t="str">
        <f>INDEX('All rankings'!$C$103:$C$1801, MATCH($B86,'All rankings'!$D$103:$D$1801,0))</f>
        <v>Yanzhou Coal Industry</v>
      </c>
      <c r="D86" s="102">
        <v>20.45855337228414</v>
      </c>
      <c r="E86">
        <v>85</v>
      </c>
      <c r="F86" t="s">
        <v>5</v>
      </c>
      <c r="G86" t="str">
        <f>INDEX('All rankings'!$G$103:$G$1801, MATCH($B86,'All rankings'!$D$103:$D$1801,0))</f>
        <v>Coal and electricity</v>
      </c>
    </row>
    <row r="87" spans="1:7">
      <c r="A87" t="s">
        <v>252</v>
      </c>
      <c r="B87" t="s">
        <v>420</v>
      </c>
      <c r="C87" t="str">
        <f>INDEX('All rankings'!$C$103:$C$1801, MATCH($B87,'All rankings'!$D$103:$D$1801,0))</f>
        <v>Bank of Ningbo</v>
      </c>
      <c r="D87" s="102">
        <v>20.440480001055171</v>
      </c>
      <c r="E87">
        <v>86</v>
      </c>
      <c r="F87" t="str">
        <f>VLOOKUP(B87,'End-2023'!$B$2:$F$101,5,FALSE)</f>
        <v>MOE</v>
      </c>
      <c r="G87" t="str">
        <f>INDEX('All rankings'!$G$103:$G$1801, MATCH($B87,'All rankings'!$D$103:$D$1801,0))</f>
        <v>Bank</v>
      </c>
    </row>
    <row r="88" spans="1:7">
      <c r="A88" t="s">
        <v>237</v>
      </c>
      <c r="B88" t="s">
        <v>490</v>
      </c>
      <c r="C88" t="str">
        <f>INDEX('All rankings'!$C$103:$C$1801, MATCH($B88,'All rankings'!$D$103:$D$1801,0))</f>
        <v>Sany Heavy Industry</v>
      </c>
      <c r="D88" s="102">
        <v>19.646224660506817</v>
      </c>
      <c r="E88">
        <v>87</v>
      </c>
      <c r="F88" t="s">
        <v>7</v>
      </c>
      <c r="G88" t="str">
        <f>INDEX('All rankings'!$G$103:$G$1801, MATCH($B88,'All rankings'!$D$103:$D$1801,0))</f>
        <v>Manufacturing</v>
      </c>
    </row>
    <row r="89" spans="1:7">
      <c r="A89" t="s">
        <v>331</v>
      </c>
      <c r="B89" t="s">
        <v>697</v>
      </c>
      <c r="C89" t="str">
        <f>INDEX('All rankings'!$C$103:$C$1801, MATCH($B89,'All rankings'!$D$103:$D$1801,0))</f>
        <v>Inovance</v>
      </c>
      <c r="D89" s="102">
        <v>19.277752814068027</v>
      </c>
      <c r="E89">
        <v>88</v>
      </c>
      <c r="F89" t="str">
        <f>VLOOKUP(B89,'End-2023'!$B$2:$F$101,5,FALSE)</f>
        <v>NPE</v>
      </c>
      <c r="G89" t="str">
        <f>INDEX('All rankings'!$G$103:$G$1801, MATCH($B89,'All rankings'!$D$103:$D$1801,0))</f>
        <v>Manufacturing</v>
      </c>
    </row>
    <row r="90" spans="1:7">
      <c r="A90" t="s">
        <v>1242</v>
      </c>
      <c r="B90" t="s">
        <v>1243</v>
      </c>
      <c r="C90" t="str">
        <f>INDEX('All rankings'!$C$103:$C$1801, MATCH($B90,'All rankings'!$D$103:$D$1801,0))</f>
        <v>Weichai Power</v>
      </c>
      <c r="D90" s="102">
        <v>19.176407096616376</v>
      </c>
      <c r="E90">
        <v>89</v>
      </c>
      <c r="F90" t="s">
        <v>6</v>
      </c>
      <c r="G90" t="str">
        <f>INDEX('All rankings'!$G$103:$G$1801, MATCH($B90,'All rankings'!$D$103:$D$1801,0))</f>
        <v>Manufacturing</v>
      </c>
    </row>
    <row r="91" spans="1:7">
      <c r="A91" t="s">
        <v>1244</v>
      </c>
      <c r="B91" t="s">
        <v>1245</v>
      </c>
      <c r="C91" t="str">
        <f>INDEX('All rankings'!$C$103:$C$1801, MATCH($B91,'All rankings'!$D$103:$D$1801,0))</f>
        <v>Bank of Jiangsu</v>
      </c>
      <c r="D91" s="102">
        <v>19.132056569581017</v>
      </c>
      <c r="E91">
        <v>90</v>
      </c>
      <c r="F91" t="s">
        <v>6</v>
      </c>
      <c r="G91" t="str">
        <f>INDEX('All rankings'!$G$103:$G$1801, MATCH($B91,'All rankings'!$D$103:$D$1801,0))</f>
        <v>Bank</v>
      </c>
    </row>
    <row r="92" spans="1:7">
      <c r="A92" t="s">
        <v>1045</v>
      </c>
      <c r="B92" t="s">
        <v>404</v>
      </c>
      <c r="C92" t="str">
        <f>INDEX('All rankings'!$C$103:$C$1801, MATCH($B92,'All rankings'!$D$103:$D$1801,0))</f>
        <v>Li Auto</v>
      </c>
      <c r="D92" s="102">
        <v>19.105302738198304</v>
      </c>
      <c r="E92">
        <v>91</v>
      </c>
      <c r="F92" t="str">
        <f>VLOOKUP(B92,'End-2023'!$B$2:$F$101,5,FALSE)</f>
        <v>NPE</v>
      </c>
      <c r="G92" t="str">
        <f>INDEX('All rankings'!$G$103:$G$1801, MATCH($B92,'All rankings'!$D$103:$D$1801,0))</f>
        <v>Manufacturing</v>
      </c>
    </row>
    <row r="93" spans="1:7">
      <c r="A93" t="s">
        <v>1246</v>
      </c>
      <c r="B93" t="s">
        <v>1247</v>
      </c>
      <c r="C93" t="str">
        <f>INDEX('All rankings'!$C$103:$C$1801, MATCH($B93,'All rankings'!$D$103:$D$1801,0))</f>
        <v>SDIC Power</v>
      </c>
      <c r="D93" s="102">
        <v>19.077880605219736</v>
      </c>
      <c r="E93">
        <v>92</v>
      </c>
      <c r="F93" t="s">
        <v>5</v>
      </c>
      <c r="G93" t="str">
        <f>INDEX('All rankings'!$G$103:$G$1801, MATCH($B93,'All rankings'!$D$103:$D$1801,0))</f>
        <v>Coal and electricity</v>
      </c>
    </row>
    <row r="94" spans="1:7">
      <c r="A94" t="s">
        <v>660</v>
      </c>
      <c r="B94" t="s">
        <v>661</v>
      </c>
      <c r="C94" t="str">
        <f>INDEX('All rankings'!$C$103:$C$1801, MATCH($B94,'All rankings'!$D$103:$D$1801,0))</f>
        <v>China Overseas Land and Investment</v>
      </c>
      <c r="D94" s="102">
        <v>18.979242727376345</v>
      </c>
      <c r="E94">
        <v>93</v>
      </c>
      <c r="F94" t="str">
        <f>VLOOKUP(B94,'End-2023'!$B$2:$F$101,5,FALSE)</f>
        <v>SOE</v>
      </c>
      <c r="G94" t="str">
        <f>INDEX('All rankings'!$G$103:$G$1801, MATCH($B94,'All rankings'!$D$103:$D$1801,0))</f>
        <v>Real estate</v>
      </c>
    </row>
    <row r="95" spans="1:7">
      <c r="A95" t="s">
        <v>1248</v>
      </c>
      <c r="B95" t="s">
        <v>1249</v>
      </c>
      <c r="C95" t="str">
        <f>INDEX('All rankings'!$C$103:$C$1801, MATCH($B95,'All rankings'!$D$103:$D$1801,0))</f>
        <v>Shanghai International Port Group</v>
      </c>
      <c r="D95" s="102">
        <v>18.883981121260597</v>
      </c>
      <c r="E95">
        <v>94</v>
      </c>
      <c r="F95" t="s">
        <v>5</v>
      </c>
      <c r="G95" t="str">
        <f>INDEX('All rankings'!$G$103:$G$1801, MATCH($B95,'All rankings'!$D$103:$D$1801,0))</f>
        <v>Infrastructure &amp; construction</v>
      </c>
    </row>
    <row r="96" spans="1:7">
      <c r="A96" t="s">
        <v>704</v>
      </c>
      <c r="B96" t="s">
        <v>705</v>
      </c>
      <c r="C96" t="str">
        <f>INDEX('All rankings'!$C$103:$C$1801, MATCH($B96,'All rankings'!$D$103:$D$1801,0))</f>
        <v>Wen's Shares</v>
      </c>
      <c r="D96" s="102">
        <v>18.502104369298983</v>
      </c>
      <c r="E96">
        <v>95</v>
      </c>
      <c r="F96" t="str">
        <f>VLOOKUP(B96,'End-2023'!$B$2:$F$101,5,FALSE)</f>
        <v>NPE</v>
      </c>
      <c r="G96" t="str">
        <f>INDEX('All rankings'!$G$103:$G$1801, MATCH($B96,'All rankings'!$D$103:$D$1801,0))</f>
        <v>Consumer Products &amp; Services</v>
      </c>
    </row>
    <row r="97" spans="1:7">
      <c r="A97" t="s">
        <v>794</v>
      </c>
      <c r="B97" t="s">
        <v>795</v>
      </c>
      <c r="C97" t="str">
        <f>INDEX('All rankings'!$C$103:$C$1801, MATCH($B97,'All rankings'!$D$103:$D$1801,0))</f>
        <v>China Securities</v>
      </c>
      <c r="D97" s="102">
        <v>18.472259272755821</v>
      </c>
      <c r="E97">
        <v>96</v>
      </c>
      <c r="F97" t="str">
        <f>VLOOKUP(B97,'End-2023'!$B$2:$F$101,5,FALSE)</f>
        <v>SOE</v>
      </c>
      <c r="G97" t="str">
        <f>INDEX('All rankings'!$G$103:$G$1801, MATCH($B97,'All rankings'!$D$103:$D$1801,0))</f>
        <v>Other financial services</v>
      </c>
    </row>
    <row r="98" spans="1:7">
      <c r="A98" t="s">
        <v>1250</v>
      </c>
      <c r="B98" t="s">
        <v>1251</v>
      </c>
      <c r="C98" t="s">
        <v>1357</v>
      </c>
      <c r="D98" s="102">
        <v>18.331412344888449</v>
      </c>
      <c r="E98">
        <v>97</v>
      </c>
      <c r="F98" t="s">
        <v>5</v>
      </c>
      <c r="G98" t="s">
        <v>127</v>
      </c>
    </row>
    <row r="99" spans="1:7">
      <c r="A99" t="s">
        <v>1056</v>
      </c>
      <c r="B99" t="s">
        <v>739</v>
      </c>
      <c r="C99" t="str">
        <f>INDEX('All rankings'!$C$103:$C$1801, MATCH($B99,'All rankings'!$D$103:$D$1801,0))</f>
        <v>KE</v>
      </c>
      <c r="D99" s="102">
        <v>18.17763937970339</v>
      </c>
      <c r="E99">
        <v>98</v>
      </c>
      <c r="F99" t="str">
        <f>VLOOKUP(B99,'End-2023'!$B$2:$F$101,5,FALSE)</f>
        <v>NPE</v>
      </c>
      <c r="G99" t="str">
        <f>INDEX('All rankings'!$G$103:$G$1801, MATCH($B99,'All rankings'!$D$103:$D$1801,0))</f>
        <v>Platform</v>
      </c>
    </row>
    <row r="100" spans="1:7">
      <c r="A100" t="s">
        <v>683</v>
      </c>
      <c r="B100" t="s">
        <v>684</v>
      </c>
      <c r="C100" t="str">
        <f>INDEX('All rankings'!$C$103:$C$1801, MATCH($B100,'All rankings'!$D$103:$D$1801,0))</f>
        <v>Sungrow Power Supply</v>
      </c>
      <c r="D100" s="102">
        <v>18.044747240096534</v>
      </c>
      <c r="E100">
        <v>99</v>
      </c>
      <c r="F100" t="str">
        <f>VLOOKUP(B100,'End-2023'!$B$2:$F$101,5,FALSE)</f>
        <v>NPE</v>
      </c>
      <c r="G100" t="str">
        <f>INDEX('All rankings'!$G$103:$G$1801, MATCH($B100,'All rankings'!$D$103:$D$1801,0))</f>
        <v>Manufacturing</v>
      </c>
    </row>
    <row r="101" spans="1:7">
      <c r="A101" t="s">
        <v>961</v>
      </c>
      <c r="B101" t="s">
        <v>373</v>
      </c>
      <c r="C101" t="str">
        <f>INDEX('All rankings'!$C$103:$C$1801, MATCH($B101,'All rankings'!$D$103:$D$1801,0))</f>
        <v xml:space="preserve">China Tourism Group Duty Free </v>
      </c>
      <c r="D101" s="102">
        <v>17.834121141327451</v>
      </c>
      <c r="E101">
        <v>100</v>
      </c>
      <c r="F101" t="str">
        <f>VLOOKUP(B101,'End-2023'!$B$2:$F$101,5,FALSE)</f>
        <v>SOE</v>
      </c>
      <c r="G101" t="str">
        <f>INDEX('All rankings'!$G$103:$G$1801, MATCH($B101,'All rankings'!$D$103:$D$1801,0))</f>
        <v>Consumer Products &amp; Services</v>
      </c>
    </row>
  </sheetData>
  <autoFilter ref="A1:M101" xr:uid="{833F0873-F7E5-4DBF-8D37-260A29F58C61}"/>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1ECE610C9FA4B4B976DD6842F9EAF74" ma:contentTypeVersion="15" ma:contentTypeDescription="Create a new document." ma:contentTypeScope="" ma:versionID="c05818cf857ca6ba68dba5c62303c0d0">
  <xsd:schema xmlns:xsd="http://www.w3.org/2001/XMLSchema" xmlns:xs="http://www.w3.org/2001/XMLSchema" xmlns:p="http://schemas.microsoft.com/office/2006/metadata/properties" xmlns:ns2="f0c2ac21-f850-4555-8afd-fd732a9ecf25" xmlns:ns3="d77f725d-68ba-43bc-9e4e-ba441aacaca8" targetNamespace="http://schemas.microsoft.com/office/2006/metadata/properties" ma:root="true" ma:fieldsID="ec0350a4eec42b5d09705f4652535872" ns2:_="" ns3:_="">
    <xsd:import namespace="f0c2ac21-f850-4555-8afd-fd732a9ecf25"/>
    <xsd:import namespace="d77f725d-68ba-43bc-9e4e-ba441aacaca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c2ac21-f850-4555-8afd-fd732a9ecf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4f2dfca-e4a2-46eb-a53e-58fba36a99f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77f725d-68ba-43bc-9e4e-ba441aacaca8"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d44fcbaf-bf47-47e6-889b-e62392169802}" ma:internalName="TaxCatchAll" ma:showField="CatchAllData" ma:web="d77f725d-68ba-43bc-9e4e-ba441aacaca8">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d77f725d-68ba-43bc-9e4e-ba441aacaca8" xsi:nil="true"/>
    <lcf76f155ced4ddcb4097134ff3c332f xmlns="f0c2ac21-f850-4555-8afd-fd732a9ecf2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1E8495B-2BF6-4736-A4B1-07EE039DB1AD}"/>
</file>

<file path=customXml/itemProps2.xml><?xml version="1.0" encoding="utf-8"?>
<ds:datastoreItem xmlns:ds="http://schemas.openxmlformats.org/officeDocument/2006/customXml" ds:itemID="{69CF3791-1161-440A-B264-5BB13AEC8FFE}"/>
</file>

<file path=customXml/itemProps3.xml><?xml version="1.0" encoding="utf-8"?>
<ds:datastoreItem xmlns:ds="http://schemas.openxmlformats.org/officeDocument/2006/customXml" ds:itemID="{5C13E724-9551-4954-84B2-DB3D3E02DAD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panel a</vt:lpstr>
      <vt:lpstr>End-2020</vt:lpstr>
      <vt:lpstr>Mid-2021</vt:lpstr>
      <vt:lpstr>End-2021</vt:lpstr>
      <vt:lpstr>Mid-2022</vt:lpstr>
      <vt:lpstr>End-2022</vt:lpstr>
      <vt:lpstr>Mid-2023</vt:lpstr>
      <vt:lpstr>End-2023</vt:lpstr>
      <vt:lpstr>Mid-2024</vt:lpstr>
      <vt:lpstr>End-2024</vt:lpstr>
      <vt:lpstr>All rankings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Tianlei Huang</dc:creator>
  <cp:lastModifiedBy>Tianlei Huang</cp:lastModifiedBy>
  <cp:lastPrinted>2025-01-03T16:41:39Z</cp:lastPrinted>
  <dcterms:created xsi:type="dcterms:W3CDTF">2022-09-01T20:44:37Z</dcterms:created>
  <dcterms:modified xsi:type="dcterms:W3CDTF">2025-01-06T20:28:11Z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0x010100F1ECE610C9FA4B4B976DD6842F9EAF74</vt:lpwstr>
  </property>
  <property fmtid="{D5CDD505-2E9C-101B-9397-08002B2CF9AE}" pid="3" name="MediaServiceImageTags">
    <vt:lpwstr/>
  </property>
</Properties>
</file>