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cotavora/Downloads/"/>
    </mc:Choice>
  </mc:AlternateContent>
  <xr:revisionPtr revIDLastSave="0" documentId="13_ncr:1_{ABD4CD7E-B5DA-6E40-983E-8478141AF622}" xr6:coauthVersionLast="32" xr6:coauthVersionMax="32" xr10:uidLastSave="{00000000-0000-0000-0000-000000000000}"/>
  <bookViews>
    <workbookView xWindow="0" yWindow="460" windowWidth="28800" windowHeight="16460" tabRatio="500" xr2:uid="{00000000-000D-0000-FFFF-FFFF00000000}"/>
  </bookViews>
  <sheets>
    <sheet name="Shopping" sheetId="2" r:id="rId1"/>
    <sheet name="Lojas" sheetId="1" r:id="rId2"/>
    <sheet name="Varejistas" sheetId="3" r:id="rId3"/>
  </sheets>
  <definedNames>
    <definedName name="_xlnm._FilterDatabase" localSheetId="1" hidden="1">Lojas!$A$2:$M$118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3" i="1" l="1"/>
  <c r="I129" i="1"/>
  <c r="I116" i="1"/>
  <c r="I115" i="1"/>
  <c r="I97" i="1"/>
  <c r="I91" i="1"/>
  <c r="I90" i="1"/>
  <c r="I87" i="1"/>
  <c r="I86" i="1"/>
  <c r="I20" i="1"/>
  <c r="I77" i="1"/>
  <c r="I74" i="1"/>
  <c r="I72" i="1"/>
  <c r="I69" i="1"/>
  <c r="I65" i="1"/>
  <c r="I60" i="1"/>
  <c r="I47" i="1"/>
</calcChain>
</file>

<file path=xl/sharedStrings.xml><?xml version="1.0" encoding="utf-8"?>
<sst xmlns="http://schemas.openxmlformats.org/spreadsheetml/2006/main" count="899" uniqueCount="235">
  <si>
    <t>Loja</t>
  </si>
  <si>
    <t>Piso</t>
  </si>
  <si>
    <t>Corredor</t>
  </si>
  <si>
    <t>Área (m2)</t>
  </si>
  <si>
    <t>Tipo</t>
  </si>
  <si>
    <t>Ocupante</t>
  </si>
  <si>
    <t>Nome</t>
  </si>
  <si>
    <t>Total de Lojas</t>
  </si>
  <si>
    <t>Total de ABL (m2)</t>
  </si>
  <si>
    <t>Tipo de Shopping</t>
  </si>
  <si>
    <t>Publico-Alvo</t>
  </si>
  <si>
    <t>Área de Influência</t>
  </si>
  <si>
    <t>Potencial de Consumo (na área de influência)</t>
  </si>
  <si>
    <t>Quantidade de Domicílios (na área de influência)</t>
  </si>
  <si>
    <t>Corredores</t>
  </si>
  <si>
    <t>Entrada</t>
  </si>
  <si>
    <t>Lateral Esquerdo</t>
  </si>
  <si>
    <t>Lateral Direito</t>
  </si>
  <si>
    <t>Fluxo de Pessoas (médio)</t>
  </si>
  <si>
    <t>Central Esquerdo</t>
  </si>
  <si>
    <t>Central Direito</t>
  </si>
  <si>
    <t>Central - Praça de Alimentação</t>
  </si>
  <si>
    <t>80 pessoas / min</t>
  </si>
  <si>
    <t>65 pessoas / min</t>
  </si>
  <si>
    <t>55 pessoas / min</t>
  </si>
  <si>
    <t>25 pessoas / min</t>
  </si>
  <si>
    <t>15 pessoas / min</t>
  </si>
  <si>
    <t>70 pessoas / min</t>
  </si>
  <si>
    <t>Vareijsta</t>
  </si>
  <si>
    <t>Segmento</t>
  </si>
  <si>
    <t>Área mínima (m2)</t>
  </si>
  <si>
    <t>Área máxima (m2)</t>
  </si>
  <si>
    <t>Fluxo mínimo de Pessoas</t>
  </si>
  <si>
    <t>Potencial mínimo de Consumo</t>
  </si>
  <si>
    <t>Quantidade mínima de Domicílios</t>
  </si>
  <si>
    <t xml:space="preserve">Médio </t>
  </si>
  <si>
    <t xml:space="preserve">25km </t>
  </si>
  <si>
    <t>StoreFinder Mall</t>
  </si>
  <si>
    <t>B/C</t>
  </si>
  <si>
    <t>Âncoras</t>
  </si>
  <si>
    <t>Semiâncoras</t>
  </si>
  <si>
    <t xml:space="preserve">Satélites </t>
  </si>
  <si>
    <t xml:space="preserve">Serviço </t>
  </si>
  <si>
    <t xml:space="preserve">Academia </t>
  </si>
  <si>
    <t xml:space="preserve">Supermercado </t>
  </si>
  <si>
    <t>Restaurantes</t>
  </si>
  <si>
    <t>Renda média (per capta anual)</t>
  </si>
  <si>
    <t>População Área de Influência</t>
  </si>
  <si>
    <t>Faixa Etária Predominante</t>
  </si>
  <si>
    <t>15-39 anos (39,63%)</t>
  </si>
  <si>
    <t xml:space="preserve">Satélite </t>
  </si>
  <si>
    <t>Vitrine (m)</t>
  </si>
  <si>
    <t>Ótica São Pedro</t>
  </si>
  <si>
    <t xml:space="preserve">Ótica </t>
  </si>
  <si>
    <t>Impulso</t>
  </si>
  <si>
    <t>CVC</t>
  </si>
  <si>
    <t>Agência Turismo</t>
  </si>
  <si>
    <t>Serviço</t>
  </si>
  <si>
    <t>VAGA</t>
  </si>
  <si>
    <t>LOJA INCORPORADA PELA 7</t>
  </si>
  <si>
    <t>Chili Beans</t>
  </si>
  <si>
    <t xml:space="preserve">O Boticário </t>
  </si>
  <si>
    <t>Perfumaria</t>
  </si>
  <si>
    <t>Samsung</t>
  </si>
  <si>
    <t>Eletrônicos</t>
  </si>
  <si>
    <t>Gang</t>
  </si>
  <si>
    <t xml:space="preserve">Vestuário </t>
  </si>
  <si>
    <t>Ortobom</t>
  </si>
  <si>
    <t xml:space="preserve">Colchoes </t>
  </si>
  <si>
    <t xml:space="preserve">Vivo </t>
  </si>
  <si>
    <t>Caixas Eletrônicos</t>
  </si>
  <si>
    <t>Banco</t>
  </si>
  <si>
    <t>Rio Sports</t>
  </si>
  <si>
    <t>Realce Bijuterias</t>
  </si>
  <si>
    <t>Acessórios Femininos</t>
  </si>
  <si>
    <t>Extravaganza Boutique</t>
  </si>
  <si>
    <t>Claro</t>
  </si>
  <si>
    <t>Triton Eyewear</t>
  </si>
  <si>
    <t>Kid´s Toys</t>
  </si>
  <si>
    <t>Brinquedos</t>
  </si>
  <si>
    <t>Nextel</t>
  </si>
  <si>
    <t>Mundo Vox</t>
  </si>
  <si>
    <t>Fábrica di Chocolate</t>
  </si>
  <si>
    <t>Cafeteria</t>
  </si>
  <si>
    <t>Doces</t>
  </si>
  <si>
    <t>Jóias Rochedo</t>
  </si>
  <si>
    <t xml:space="preserve">Bedem Colchões </t>
  </si>
  <si>
    <t>Sorvetes São João</t>
  </si>
  <si>
    <t>Sorveteria</t>
  </si>
  <si>
    <t>Certel</t>
  </si>
  <si>
    <t>Café do Farol</t>
  </si>
  <si>
    <t>Toy e Cia Pet Shop</t>
  </si>
  <si>
    <t>Pet Shop</t>
  </si>
  <si>
    <t>Motorola</t>
  </si>
  <si>
    <t>Vitrine mínima (m)</t>
  </si>
  <si>
    <t>Total de Vagas</t>
  </si>
  <si>
    <t>descobertas</t>
  </si>
  <si>
    <t>Sim</t>
  </si>
  <si>
    <t>definir os tipos com o racional</t>
  </si>
  <si>
    <t>Tipo de Loja</t>
  </si>
  <si>
    <t>Tipo de Segmento</t>
  </si>
  <si>
    <t>definir opcoes</t>
  </si>
  <si>
    <t>Esquina (Sim/Não)</t>
  </si>
  <si>
    <t>Não</t>
  </si>
  <si>
    <t>Serviços</t>
  </si>
  <si>
    <t>Satélite</t>
  </si>
  <si>
    <t>Corredor 01</t>
  </si>
  <si>
    <t>Corredor 02</t>
  </si>
  <si>
    <t>Alimentação</t>
  </si>
  <si>
    <t>Praça de Alimentação</t>
  </si>
  <si>
    <t>Corredor 03</t>
  </si>
  <si>
    <t>ok</t>
  </si>
  <si>
    <t>Restaurante</t>
  </si>
  <si>
    <t>Âncora</t>
  </si>
  <si>
    <t>Semi-Âncora</t>
  </si>
  <si>
    <t>Supermercado</t>
  </si>
  <si>
    <t>Cinemas</t>
  </si>
  <si>
    <t>Academia (Lazer?)</t>
  </si>
  <si>
    <t>Quiosque Fixo</t>
  </si>
  <si>
    <t>Sonho dos Pés</t>
  </si>
  <si>
    <t>SA2</t>
  </si>
  <si>
    <t>SA1</t>
  </si>
  <si>
    <t>Saraiva Mega Store</t>
  </si>
  <si>
    <t xml:space="preserve">Livraria </t>
  </si>
  <si>
    <t>Drogaria Descontão</t>
  </si>
  <si>
    <t>Drograria</t>
  </si>
  <si>
    <t>Destino</t>
  </si>
  <si>
    <t>ANC2</t>
  </si>
  <si>
    <t>Lojas Americanas</t>
  </si>
  <si>
    <t>Departamento</t>
  </si>
  <si>
    <t>ANC1</t>
  </si>
  <si>
    <t>ANC3</t>
  </si>
  <si>
    <t>ANC4</t>
  </si>
  <si>
    <t>Ponto Frio</t>
  </si>
  <si>
    <t>Salão Beauty</t>
  </si>
  <si>
    <t>Spa da Sobrancelhas</t>
  </si>
  <si>
    <t>Aquamar</t>
  </si>
  <si>
    <t>McDonald´s</t>
  </si>
  <si>
    <t>Contém 1G</t>
  </si>
  <si>
    <t>Riachuelo</t>
  </si>
  <si>
    <t>Spoleto</t>
  </si>
  <si>
    <t>Koni</t>
  </si>
  <si>
    <t>Subway</t>
  </si>
  <si>
    <t>Billy The Grill</t>
  </si>
  <si>
    <t>TIM Celular</t>
  </si>
  <si>
    <t>Oi Celular</t>
  </si>
  <si>
    <t>Hope</t>
  </si>
  <si>
    <t>MrCat</t>
  </si>
  <si>
    <t>SA3</t>
  </si>
  <si>
    <t>Centauro Sports</t>
  </si>
  <si>
    <t>Art. Esportivos</t>
  </si>
  <si>
    <t>SA4</t>
  </si>
  <si>
    <t>SA5</t>
  </si>
  <si>
    <t>South</t>
  </si>
  <si>
    <t>Hering</t>
  </si>
  <si>
    <t>My Place</t>
  </si>
  <si>
    <t>Óticas Carol</t>
  </si>
  <si>
    <t>Werner</t>
  </si>
  <si>
    <t>VR Mens Wear</t>
  </si>
  <si>
    <t>Conserto de Roupas</t>
  </si>
  <si>
    <t>KiKorpo</t>
  </si>
  <si>
    <t>Aleatory</t>
  </si>
  <si>
    <t>Cidade Canção</t>
  </si>
  <si>
    <t>O´Born</t>
  </si>
  <si>
    <t>Kopenhagen</t>
  </si>
  <si>
    <t>Artex</t>
  </si>
  <si>
    <t>Cama e Banho</t>
  </si>
  <si>
    <t>Bagaggio</t>
  </si>
  <si>
    <t>Alfabeto</t>
  </si>
  <si>
    <t>Melissa</t>
  </si>
  <si>
    <t>Calçados</t>
  </si>
  <si>
    <t>Havaianas</t>
  </si>
  <si>
    <t>Buger King</t>
  </si>
  <si>
    <t>Bob´s</t>
  </si>
  <si>
    <t>Barber Shop</t>
  </si>
  <si>
    <t>Casas Ribeiro</t>
  </si>
  <si>
    <t>Papelaria</t>
  </si>
  <si>
    <t>Feranda</t>
  </si>
  <si>
    <t>Imaginarium</t>
  </si>
  <si>
    <t>Presentes</t>
  </si>
  <si>
    <t>Benkei</t>
  </si>
  <si>
    <t>Domino´s Pizza</t>
  </si>
  <si>
    <t>Giraffas</t>
  </si>
  <si>
    <t xml:space="preserve">Galeto´s </t>
  </si>
  <si>
    <t>Camarão e Cia</t>
  </si>
  <si>
    <t>Devassa</t>
  </si>
  <si>
    <t>Mega Matte</t>
  </si>
  <si>
    <t>Batata Inglesa</t>
  </si>
  <si>
    <t>Schutz</t>
  </si>
  <si>
    <t>Daniele Dessin</t>
  </si>
  <si>
    <t>Le Parfum</t>
  </si>
  <si>
    <t>Mania de Churrasco</t>
  </si>
  <si>
    <t>Afghan</t>
  </si>
  <si>
    <t>Depil Action</t>
  </si>
  <si>
    <t>Itaú</t>
  </si>
  <si>
    <t>Serviços Bancários</t>
  </si>
  <si>
    <t>Correios</t>
  </si>
  <si>
    <t>Serviços Postais</t>
  </si>
  <si>
    <t>Pet &amp; Vida</t>
  </si>
  <si>
    <t>Mahogany</t>
  </si>
  <si>
    <t>WQS Surf</t>
  </si>
  <si>
    <t>Fom</t>
  </si>
  <si>
    <t>Quem Disse Berenice</t>
  </si>
  <si>
    <t>Casa &amp; Video</t>
  </si>
  <si>
    <t>Cinema</t>
  </si>
  <si>
    <t>?</t>
  </si>
  <si>
    <t>LAZER</t>
  </si>
  <si>
    <t>SUPER</t>
  </si>
  <si>
    <t>CINEMAS</t>
  </si>
  <si>
    <t>QF1</t>
  </si>
  <si>
    <t>QF2</t>
  </si>
  <si>
    <t>QF3</t>
  </si>
  <si>
    <t>Loja Esquerda</t>
  </si>
  <si>
    <t>Loja Direita</t>
  </si>
  <si>
    <t>Loja em Frente</t>
  </si>
  <si>
    <t>Entrada 01 Esquerda</t>
  </si>
  <si>
    <t>ANC5</t>
  </si>
  <si>
    <t>86, 85 e 45</t>
  </si>
  <si>
    <t>Entrada 02</t>
  </si>
  <si>
    <t>18 e QF2</t>
  </si>
  <si>
    <t>Entrada 01 Direita</t>
  </si>
  <si>
    <t>SA3, 63 e QF3</t>
  </si>
  <si>
    <t>28, 70 e QF2</t>
  </si>
  <si>
    <t>72, 18 e QF2</t>
  </si>
  <si>
    <t>16, 95 e QF1</t>
  </si>
  <si>
    <t>93, 92 e 83</t>
  </si>
  <si>
    <t>113, 88 e QF1</t>
  </si>
  <si>
    <t>QNC3</t>
  </si>
  <si>
    <t>10, 12 e 14</t>
  </si>
  <si>
    <t>5, 6 e 7</t>
  </si>
  <si>
    <t>7, 9 e 10</t>
  </si>
  <si>
    <t>14, 15 e 113</t>
  </si>
  <si>
    <t>102 e 103</t>
  </si>
  <si>
    <t>67 e 68</t>
  </si>
  <si>
    <t>47, 56, 57 e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</si>
</sst>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;[Red]\-&quot;R$&quot;\ #,##0.00"/>
    <numFmt numFmtId="165" formatCode="_-* #,##0.00_-;\-* #,##0.00_-;_-* &quot;-&quot;??_-;_-@_-"/>
    <numFmt numFmtId="166" formatCode="_-* #,##0_-;\-* #,##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0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166" fontId="0" fillId="0" borderId="0" xfId="11" applyNumberFormat="1" applyFont="1" applyAlignment="1">
      <alignment horizontal="righ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/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Fill="1" applyAlignment="1">
      <alignment horizontal="left"/>
    </xf>
    <xf numFmtId="0" fontId="0" fillId="0" borderId="0" xfId="0" applyFill="1"/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</cellXfs>
  <cellStyles count="102">
    <cellStyle name="Comma" xfId="11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2"/>
  <sheetViews>
    <sheetView tabSelected="1" zoomScale="125" zoomScaleNormal="125" zoomScalePageLayoutView="125" workbookViewId="0">
      <selection activeCell="D17" sqref="D17"/>
    </sheetView>
  </sheetViews>
  <sheetFormatPr baseColWidth="10" defaultColWidth="11" defaultRowHeight="16" x14ac:dyDescent="0.2"/>
  <cols>
    <col min="1" max="1" width="3.1640625" customWidth="1"/>
    <col min="2" max="2" width="40.83203125" bestFit="1" customWidth="1"/>
    <col min="3" max="3" width="27.6640625" bestFit="1" customWidth="1"/>
    <col min="4" max="4" width="28.1640625" bestFit="1" customWidth="1"/>
  </cols>
  <sheetData>
    <row r="2" spans="2:4" x14ac:dyDescent="0.2">
      <c r="B2" t="s">
        <v>6</v>
      </c>
      <c r="C2" s="2" t="s">
        <v>37</v>
      </c>
    </row>
    <row r="3" spans="2:4" x14ac:dyDescent="0.2">
      <c r="B3" t="s">
        <v>7</v>
      </c>
      <c r="C3" s="2">
        <v>116</v>
      </c>
    </row>
    <row r="4" spans="2:4" x14ac:dyDescent="0.2">
      <c r="B4" t="s">
        <v>95</v>
      </c>
      <c r="C4" s="8">
        <v>1700</v>
      </c>
      <c r="D4" t="s">
        <v>96</v>
      </c>
    </row>
    <row r="5" spans="2:4" x14ac:dyDescent="0.2">
      <c r="C5" s="2"/>
    </row>
    <row r="6" spans="2:4" x14ac:dyDescent="0.2">
      <c r="B6" t="s">
        <v>39</v>
      </c>
      <c r="C6" s="2">
        <v>4</v>
      </c>
      <c r="D6" s="9">
        <v>2</v>
      </c>
    </row>
    <row r="7" spans="2:4" x14ac:dyDescent="0.2">
      <c r="B7" t="s">
        <v>40</v>
      </c>
      <c r="C7" s="2">
        <v>5</v>
      </c>
      <c r="D7" t="s">
        <v>111</v>
      </c>
    </row>
    <row r="8" spans="2:4" x14ac:dyDescent="0.2">
      <c r="B8" t="s">
        <v>41</v>
      </c>
      <c r="C8" s="2">
        <v>71</v>
      </c>
      <c r="D8" s="9">
        <v>72</v>
      </c>
    </row>
    <row r="9" spans="2:4" x14ac:dyDescent="0.2">
      <c r="B9" t="s">
        <v>42</v>
      </c>
      <c r="C9" s="2">
        <v>6</v>
      </c>
      <c r="D9" t="s">
        <v>111</v>
      </c>
    </row>
    <row r="10" spans="2:4" x14ac:dyDescent="0.2">
      <c r="B10" t="s">
        <v>43</v>
      </c>
      <c r="C10" s="2">
        <v>1</v>
      </c>
      <c r="D10" t="s">
        <v>111</v>
      </c>
    </row>
    <row r="11" spans="2:4" x14ac:dyDescent="0.2">
      <c r="B11" t="s">
        <v>44</v>
      </c>
      <c r="C11" s="2">
        <v>1</v>
      </c>
      <c r="D11" t="s">
        <v>111</v>
      </c>
    </row>
    <row r="12" spans="2:4" x14ac:dyDescent="0.2">
      <c r="B12" t="s">
        <v>116</v>
      </c>
      <c r="C12" s="2">
        <v>1</v>
      </c>
      <c r="D12" t="s">
        <v>111</v>
      </c>
    </row>
    <row r="13" spans="2:4" x14ac:dyDescent="0.2">
      <c r="B13" t="s">
        <v>108</v>
      </c>
      <c r="C13" s="2">
        <v>25</v>
      </c>
      <c r="D13" s="9">
        <v>26</v>
      </c>
    </row>
    <row r="14" spans="2:4" x14ac:dyDescent="0.2">
      <c r="B14" t="s">
        <v>45</v>
      </c>
      <c r="C14" s="2">
        <v>2</v>
      </c>
      <c r="D14" t="s">
        <v>111</v>
      </c>
    </row>
    <row r="15" spans="2:4" x14ac:dyDescent="0.2">
      <c r="C15" s="2"/>
    </row>
    <row r="16" spans="2:4" x14ac:dyDescent="0.2">
      <c r="B16" t="s">
        <v>8</v>
      </c>
      <c r="C16" s="3">
        <v>24199</v>
      </c>
    </row>
    <row r="17" spans="2:4" x14ac:dyDescent="0.2">
      <c r="B17" t="s">
        <v>9</v>
      </c>
      <c r="C17" s="19" t="s">
        <v>35</v>
      </c>
      <c r="D17" s="10" t="s">
        <v>98</v>
      </c>
    </row>
    <row r="18" spans="2:4" x14ac:dyDescent="0.2">
      <c r="B18" t="s">
        <v>11</v>
      </c>
      <c r="C18" s="2" t="s">
        <v>36</v>
      </c>
    </row>
    <row r="19" spans="2:4" x14ac:dyDescent="0.2">
      <c r="B19" t="s">
        <v>47</v>
      </c>
      <c r="C19" s="3">
        <v>867727</v>
      </c>
    </row>
    <row r="20" spans="2:4" x14ac:dyDescent="0.2">
      <c r="B20" t="s">
        <v>13</v>
      </c>
      <c r="C20" s="3">
        <v>289242</v>
      </c>
    </row>
    <row r="21" spans="2:4" x14ac:dyDescent="0.2">
      <c r="B21" t="s">
        <v>12</v>
      </c>
      <c r="C21" s="4">
        <v>9757590155.4500008</v>
      </c>
    </row>
    <row r="22" spans="2:4" x14ac:dyDescent="0.2">
      <c r="B22" t="s">
        <v>10</v>
      </c>
      <c r="C22" s="2" t="s">
        <v>38</v>
      </c>
    </row>
    <row r="23" spans="2:4" x14ac:dyDescent="0.2">
      <c r="B23" t="s">
        <v>48</v>
      </c>
      <c r="C23" s="2" t="s">
        <v>49</v>
      </c>
    </row>
    <row r="24" spans="2:4" x14ac:dyDescent="0.2">
      <c r="B24" t="s">
        <v>46</v>
      </c>
      <c r="C24" s="4">
        <v>11245</v>
      </c>
    </row>
    <row r="26" spans="2:4" x14ac:dyDescent="0.2">
      <c r="B26" t="s">
        <v>14</v>
      </c>
      <c r="C26" t="s">
        <v>18</v>
      </c>
    </row>
    <row r="27" spans="2:4" x14ac:dyDescent="0.2">
      <c r="B27" t="s">
        <v>15</v>
      </c>
      <c r="C27" t="s">
        <v>22</v>
      </c>
    </row>
    <row r="28" spans="2:4" x14ac:dyDescent="0.2">
      <c r="B28" t="s">
        <v>16</v>
      </c>
      <c r="C28" t="s">
        <v>23</v>
      </c>
    </row>
    <row r="29" spans="2:4" x14ac:dyDescent="0.2">
      <c r="B29" t="s">
        <v>17</v>
      </c>
      <c r="C29" t="s">
        <v>24</v>
      </c>
    </row>
    <row r="30" spans="2:4" x14ac:dyDescent="0.2">
      <c r="B30" t="s">
        <v>19</v>
      </c>
      <c r="C30" t="s">
        <v>25</v>
      </c>
    </row>
    <row r="31" spans="2:4" x14ac:dyDescent="0.2">
      <c r="B31" t="s">
        <v>20</v>
      </c>
      <c r="C31" t="s">
        <v>26</v>
      </c>
    </row>
    <row r="32" spans="2:4" x14ac:dyDescent="0.2">
      <c r="B32" t="s">
        <v>21</v>
      </c>
      <c r="C32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3"/>
  <sheetViews>
    <sheetView zoomScale="125" zoomScaleNormal="125" zoomScalePageLayoutView="125" workbookViewId="0">
      <selection activeCell="N9" sqref="N9"/>
    </sheetView>
  </sheetViews>
  <sheetFormatPr baseColWidth="10" defaultColWidth="11" defaultRowHeight="16" x14ac:dyDescent="0.2"/>
  <cols>
    <col min="1" max="1" width="14.6640625" style="1" customWidth="1"/>
    <col min="3" max="3" width="19.5" customWidth="1"/>
    <col min="4" max="4" width="22.5" bestFit="1" customWidth="1"/>
    <col min="5" max="7" width="19.5" customWidth="1"/>
    <col min="9" max="9" width="16.83203125" bestFit="1" customWidth="1"/>
    <col min="10" max="10" width="16.83203125" customWidth="1"/>
    <col min="11" max="11" width="36.1640625" customWidth="1"/>
    <col min="12" max="12" width="24.33203125" customWidth="1"/>
    <col min="13" max="13" width="16" bestFit="1" customWidth="1"/>
  </cols>
  <sheetData>
    <row r="1" spans="1:13" x14ac:dyDescent="0.2">
      <c r="A1" s="16"/>
      <c r="B1" s="17"/>
      <c r="C1" s="17"/>
      <c r="D1" s="15" t="s">
        <v>101</v>
      </c>
      <c r="E1" s="17"/>
      <c r="F1" s="17"/>
      <c r="G1" s="17"/>
      <c r="I1" s="18" t="s">
        <v>101</v>
      </c>
      <c r="L1" s="18" t="s">
        <v>101</v>
      </c>
      <c r="M1" s="18" t="s">
        <v>101</v>
      </c>
    </row>
    <row r="2" spans="1:13" s="1" customFormat="1" x14ac:dyDescent="0.2">
      <c r="A2" s="1" t="s">
        <v>0</v>
      </c>
      <c r="B2" s="1" t="s">
        <v>1</v>
      </c>
      <c r="C2" s="1" t="s">
        <v>2</v>
      </c>
      <c r="D2" s="15" t="s">
        <v>99</v>
      </c>
      <c r="E2" s="7" t="s">
        <v>212</v>
      </c>
      <c r="F2" s="7" t="s">
        <v>213</v>
      </c>
      <c r="G2" s="7" t="s">
        <v>214</v>
      </c>
      <c r="H2" s="1" t="s">
        <v>3</v>
      </c>
      <c r="I2" s="15" t="s">
        <v>51</v>
      </c>
      <c r="J2" s="7" t="s">
        <v>102</v>
      </c>
      <c r="K2" s="1" t="s">
        <v>5</v>
      </c>
      <c r="L2" s="15" t="s">
        <v>29</v>
      </c>
      <c r="M2" s="15" t="s">
        <v>100</v>
      </c>
    </row>
    <row r="3" spans="1:13" s="5" customFormat="1" x14ac:dyDescent="0.2">
      <c r="A3" s="5">
        <v>1</v>
      </c>
      <c r="B3" s="5">
        <v>1</v>
      </c>
      <c r="C3" s="5" t="s">
        <v>106</v>
      </c>
      <c r="D3" s="5" t="s">
        <v>50</v>
      </c>
      <c r="E3" s="6" t="s">
        <v>215</v>
      </c>
      <c r="F3" s="22">
        <v>3</v>
      </c>
      <c r="G3" s="22">
        <v>106</v>
      </c>
      <c r="H3" s="5">
        <v>294</v>
      </c>
      <c r="I3" s="5">
        <v>12.4</v>
      </c>
      <c r="J3" s="5" t="s">
        <v>103</v>
      </c>
      <c r="K3" s="5" t="s">
        <v>52</v>
      </c>
      <c r="L3" s="5" t="s">
        <v>53</v>
      </c>
      <c r="M3" s="5" t="s">
        <v>54</v>
      </c>
    </row>
    <row r="4" spans="1:13" s="5" customFormat="1" x14ac:dyDescent="0.2">
      <c r="A4" s="5">
        <v>2</v>
      </c>
      <c r="B4" s="5">
        <v>1</v>
      </c>
      <c r="C4" s="11" t="s">
        <v>110</v>
      </c>
      <c r="D4" s="11" t="s">
        <v>108</v>
      </c>
      <c r="E4" s="22">
        <v>84</v>
      </c>
      <c r="F4" s="22">
        <v>85</v>
      </c>
      <c r="G4" s="22">
        <v>71</v>
      </c>
      <c r="H4" s="11">
        <v>44</v>
      </c>
      <c r="I4" s="11">
        <v>5.68</v>
      </c>
      <c r="J4" s="11" t="s">
        <v>103</v>
      </c>
      <c r="K4" s="11"/>
      <c r="L4" s="11"/>
      <c r="M4" s="11"/>
    </row>
    <row r="5" spans="1:13" s="5" customFormat="1" x14ac:dyDescent="0.2">
      <c r="A5" s="5">
        <v>3</v>
      </c>
      <c r="B5" s="5">
        <v>1</v>
      </c>
      <c r="C5" s="5" t="s">
        <v>106</v>
      </c>
      <c r="D5" s="5" t="s">
        <v>50</v>
      </c>
      <c r="E5" s="22">
        <v>1</v>
      </c>
      <c r="F5" s="22">
        <v>11</v>
      </c>
      <c r="G5" s="22">
        <v>105</v>
      </c>
      <c r="H5" s="5">
        <v>40</v>
      </c>
      <c r="I5" s="5">
        <v>6</v>
      </c>
      <c r="J5" s="5" t="s">
        <v>103</v>
      </c>
      <c r="K5" s="5" t="s">
        <v>55</v>
      </c>
      <c r="L5" s="5" t="s">
        <v>56</v>
      </c>
      <c r="M5" s="5" t="s">
        <v>57</v>
      </c>
    </row>
    <row r="6" spans="1:13" s="5" customFormat="1" x14ac:dyDescent="0.2">
      <c r="A6" s="5">
        <v>4</v>
      </c>
      <c r="B6" s="5">
        <v>1</v>
      </c>
      <c r="C6" s="5" t="s">
        <v>106</v>
      </c>
      <c r="D6" s="5" t="s">
        <v>50</v>
      </c>
      <c r="E6" s="22">
        <v>11</v>
      </c>
      <c r="F6" s="22">
        <v>5</v>
      </c>
      <c r="G6" s="22">
        <v>101</v>
      </c>
      <c r="H6" s="5">
        <v>40</v>
      </c>
      <c r="I6" s="5">
        <v>6</v>
      </c>
      <c r="J6" s="11" t="s">
        <v>103</v>
      </c>
      <c r="K6" s="5" t="s">
        <v>60</v>
      </c>
      <c r="L6" s="5" t="s">
        <v>53</v>
      </c>
      <c r="M6" s="5" t="s">
        <v>54</v>
      </c>
    </row>
    <row r="7" spans="1:13" s="5" customFormat="1" x14ac:dyDescent="0.2">
      <c r="A7" s="5">
        <v>5</v>
      </c>
      <c r="B7" s="5">
        <v>1</v>
      </c>
      <c r="C7" s="5" t="s">
        <v>106</v>
      </c>
      <c r="D7" s="5" t="s">
        <v>50</v>
      </c>
      <c r="E7" s="22">
        <v>4</v>
      </c>
      <c r="F7" s="22">
        <v>6</v>
      </c>
      <c r="G7" s="22">
        <v>100</v>
      </c>
      <c r="H7" s="5">
        <v>38</v>
      </c>
      <c r="I7" s="5">
        <v>6</v>
      </c>
      <c r="J7" s="11" t="s">
        <v>103</v>
      </c>
      <c r="K7" s="5" t="s">
        <v>69</v>
      </c>
      <c r="L7" s="5" t="s">
        <v>64</v>
      </c>
      <c r="M7" s="5" t="s">
        <v>54</v>
      </c>
    </row>
    <row r="8" spans="1:13" s="5" customFormat="1" x14ac:dyDescent="0.2">
      <c r="A8" s="5">
        <v>6</v>
      </c>
      <c r="B8" s="5">
        <v>1</v>
      </c>
      <c r="C8" s="5" t="s">
        <v>106</v>
      </c>
      <c r="D8" s="5" t="s">
        <v>50</v>
      </c>
      <c r="E8" s="22">
        <v>5</v>
      </c>
      <c r="F8" s="22">
        <v>7</v>
      </c>
      <c r="G8" s="22">
        <v>100</v>
      </c>
      <c r="H8" s="5">
        <v>38</v>
      </c>
      <c r="I8" s="5">
        <v>6</v>
      </c>
      <c r="J8" s="11" t="s">
        <v>103</v>
      </c>
      <c r="K8" s="5" t="s">
        <v>63</v>
      </c>
      <c r="L8" s="5" t="s">
        <v>64</v>
      </c>
      <c r="M8" s="5" t="s">
        <v>54</v>
      </c>
    </row>
    <row r="9" spans="1:13" s="6" customFormat="1" x14ac:dyDescent="0.2">
      <c r="A9" s="6">
        <v>7</v>
      </c>
      <c r="B9" s="6">
        <v>1</v>
      </c>
      <c r="C9" s="6" t="s">
        <v>106</v>
      </c>
      <c r="D9" s="6" t="s">
        <v>50</v>
      </c>
      <c r="E9" s="6">
        <v>6</v>
      </c>
      <c r="F9" s="6">
        <v>9</v>
      </c>
      <c r="G9" s="6" t="s">
        <v>131</v>
      </c>
      <c r="H9" s="6">
        <v>252</v>
      </c>
      <c r="I9" s="6">
        <v>12</v>
      </c>
      <c r="J9" s="11" t="s">
        <v>103</v>
      </c>
      <c r="K9" s="6" t="s">
        <v>58</v>
      </c>
    </row>
    <row r="10" spans="1:13" s="5" customFormat="1" x14ac:dyDescent="0.2">
      <c r="A10" s="5">
        <v>8</v>
      </c>
      <c r="B10" s="5">
        <v>1</v>
      </c>
      <c r="C10" s="5" t="s">
        <v>106</v>
      </c>
      <c r="D10" s="31" t="s">
        <v>59</v>
      </c>
      <c r="E10" s="31"/>
      <c r="F10" s="31"/>
      <c r="G10" s="31"/>
      <c r="H10" s="31"/>
      <c r="I10" s="31"/>
      <c r="J10" s="31"/>
      <c r="K10" s="31"/>
      <c r="L10" s="31"/>
      <c r="M10" s="31"/>
    </row>
    <row r="11" spans="1:13" s="5" customFormat="1" x14ac:dyDescent="0.2">
      <c r="A11" s="5">
        <v>9</v>
      </c>
      <c r="B11" s="5">
        <v>1</v>
      </c>
      <c r="C11" s="5" t="s">
        <v>106</v>
      </c>
      <c r="D11" s="5" t="s">
        <v>50</v>
      </c>
      <c r="E11" s="22">
        <v>7</v>
      </c>
      <c r="F11" s="22">
        <v>10</v>
      </c>
      <c r="G11" s="22" t="s">
        <v>131</v>
      </c>
      <c r="H11" s="5">
        <v>34</v>
      </c>
      <c r="I11" s="5">
        <v>6</v>
      </c>
      <c r="J11" s="5" t="s">
        <v>103</v>
      </c>
      <c r="K11" s="5" t="s">
        <v>65</v>
      </c>
      <c r="L11" s="5" t="s">
        <v>66</v>
      </c>
      <c r="M11" s="5" t="s">
        <v>54</v>
      </c>
    </row>
    <row r="12" spans="1:13" s="5" customFormat="1" x14ac:dyDescent="0.2">
      <c r="A12" s="5">
        <v>10</v>
      </c>
      <c r="B12" s="5">
        <v>1</v>
      </c>
      <c r="C12" s="5" t="s">
        <v>106</v>
      </c>
      <c r="D12" s="5" t="s">
        <v>50</v>
      </c>
      <c r="E12" s="22">
        <v>9</v>
      </c>
      <c r="F12" s="22">
        <v>12</v>
      </c>
      <c r="G12" s="22" t="s">
        <v>132</v>
      </c>
      <c r="H12" s="5">
        <v>212</v>
      </c>
      <c r="I12" s="5">
        <v>11.6</v>
      </c>
      <c r="J12" s="11" t="s">
        <v>103</v>
      </c>
      <c r="K12" s="5" t="s">
        <v>67</v>
      </c>
      <c r="L12" s="5" t="s">
        <v>68</v>
      </c>
      <c r="M12" s="5" t="s">
        <v>54</v>
      </c>
    </row>
    <row r="13" spans="1:13" s="5" customFormat="1" x14ac:dyDescent="0.2">
      <c r="A13" s="5">
        <v>11</v>
      </c>
      <c r="B13" s="5">
        <v>1</v>
      </c>
      <c r="C13" s="5" t="s">
        <v>106</v>
      </c>
      <c r="D13" s="5" t="s">
        <v>50</v>
      </c>
      <c r="E13" s="22">
        <v>3</v>
      </c>
      <c r="F13" s="22">
        <v>4</v>
      </c>
      <c r="G13" s="22">
        <v>104</v>
      </c>
      <c r="H13" s="5">
        <v>40</v>
      </c>
      <c r="I13" s="5">
        <v>6</v>
      </c>
      <c r="J13" s="11" t="s">
        <v>103</v>
      </c>
      <c r="K13" s="5" t="s">
        <v>73</v>
      </c>
      <c r="L13" s="5" t="s">
        <v>74</v>
      </c>
      <c r="M13" s="5" t="s">
        <v>54</v>
      </c>
    </row>
    <row r="14" spans="1:13" s="5" customFormat="1" x14ac:dyDescent="0.2">
      <c r="A14" s="5">
        <v>12</v>
      </c>
      <c r="B14" s="5">
        <v>1</v>
      </c>
      <c r="C14" s="5" t="s">
        <v>106</v>
      </c>
      <c r="D14" s="5" t="s">
        <v>104</v>
      </c>
      <c r="E14" s="22">
        <v>10</v>
      </c>
      <c r="F14" s="22">
        <v>13</v>
      </c>
      <c r="G14" s="22">
        <v>96</v>
      </c>
      <c r="H14" s="5">
        <v>109</v>
      </c>
      <c r="I14" s="5">
        <v>7.65</v>
      </c>
      <c r="J14" s="11" t="s">
        <v>103</v>
      </c>
      <c r="K14" s="5" t="s">
        <v>70</v>
      </c>
      <c r="L14" s="5" t="s">
        <v>71</v>
      </c>
      <c r="M14" s="5" t="s">
        <v>57</v>
      </c>
    </row>
    <row r="15" spans="1:13" s="5" customFormat="1" x14ac:dyDescent="0.2">
      <c r="A15" s="5">
        <v>13</v>
      </c>
      <c r="B15" s="5">
        <v>1</v>
      </c>
      <c r="C15" s="5" t="s">
        <v>106</v>
      </c>
      <c r="D15" s="5" t="s">
        <v>50</v>
      </c>
      <c r="E15" s="22">
        <v>12</v>
      </c>
      <c r="F15" s="22">
        <v>14</v>
      </c>
      <c r="G15" s="22">
        <v>96</v>
      </c>
      <c r="H15" s="5">
        <v>86</v>
      </c>
      <c r="I15" s="5">
        <v>8</v>
      </c>
      <c r="J15" s="11" t="s">
        <v>103</v>
      </c>
      <c r="K15" s="5" t="s">
        <v>72</v>
      </c>
      <c r="L15" s="5" t="s">
        <v>66</v>
      </c>
      <c r="M15" s="5" t="s">
        <v>54</v>
      </c>
    </row>
    <row r="16" spans="1:13" s="5" customFormat="1" x14ac:dyDescent="0.2">
      <c r="A16" s="5">
        <v>14</v>
      </c>
      <c r="B16" s="5">
        <v>1</v>
      </c>
      <c r="C16" s="5" t="s">
        <v>106</v>
      </c>
      <c r="D16" s="5" t="s">
        <v>50</v>
      </c>
      <c r="E16" s="22">
        <v>13</v>
      </c>
      <c r="F16" s="22">
        <v>15</v>
      </c>
      <c r="G16" s="22" t="s">
        <v>132</v>
      </c>
      <c r="H16" s="5">
        <v>86</v>
      </c>
      <c r="I16" s="5">
        <v>8</v>
      </c>
      <c r="J16" s="11" t="s">
        <v>103</v>
      </c>
      <c r="K16" s="5" t="s">
        <v>75</v>
      </c>
      <c r="L16" s="5" t="s">
        <v>66</v>
      </c>
      <c r="M16" s="5" t="s">
        <v>54</v>
      </c>
    </row>
    <row r="17" spans="1:13" s="5" customFormat="1" x14ac:dyDescent="0.2">
      <c r="A17" s="6">
        <v>15</v>
      </c>
      <c r="B17" s="6">
        <v>1</v>
      </c>
      <c r="C17" s="6" t="s">
        <v>106</v>
      </c>
      <c r="D17" s="6" t="s">
        <v>50</v>
      </c>
      <c r="E17" s="6">
        <v>14</v>
      </c>
      <c r="F17" s="6">
        <v>113</v>
      </c>
      <c r="G17" s="22" t="s">
        <v>216</v>
      </c>
      <c r="H17" s="6">
        <v>65</v>
      </c>
      <c r="I17" s="6">
        <v>5.26</v>
      </c>
      <c r="J17" s="11" t="s">
        <v>103</v>
      </c>
      <c r="K17" s="6" t="s">
        <v>58</v>
      </c>
      <c r="L17" s="6"/>
      <c r="M17" s="6"/>
    </row>
    <row r="18" spans="1:13" s="5" customFormat="1" x14ac:dyDescent="0.2">
      <c r="A18" s="5">
        <v>16</v>
      </c>
      <c r="B18" s="5">
        <v>1</v>
      </c>
      <c r="C18" s="5" t="s">
        <v>106</v>
      </c>
      <c r="D18" s="5" t="s">
        <v>50</v>
      </c>
      <c r="E18" s="22">
        <v>108</v>
      </c>
      <c r="F18" s="22">
        <v>17</v>
      </c>
      <c r="G18" s="22">
        <v>88</v>
      </c>
      <c r="H18" s="5">
        <v>48</v>
      </c>
      <c r="I18" s="5">
        <v>6</v>
      </c>
      <c r="J18" s="11" t="s">
        <v>103</v>
      </c>
      <c r="K18" s="5" t="s">
        <v>76</v>
      </c>
      <c r="L18" s="5" t="s">
        <v>64</v>
      </c>
      <c r="M18" s="5" t="s">
        <v>54</v>
      </c>
    </row>
    <row r="19" spans="1:13" s="5" customFormat="1" x14ac:dyDescent="0.2">
      <c r="A19" s="5">
        <v>17</v>
      </c>
      <c r="B19" s="5">
        <v>1</v>
      </c>
      <c r="C19" s="5" t="s">
        <v>106</v>
      </c>
      <c r="D19" s="5" t="s">
        <v>50</v>
      </c>
      <c r="E19" s="22">
        <v>16</v>
      </c>
      <c r="F19" s="22">
        <v>18</v>
      </c>
      <c r="G19" s="22">
        <v>87</v>
      </c>
      <c r="H19" s="5">
        <v>48</v>
      </c>
      <c r="I19" s="5">
        <v>6</v>
      </c>
      <c r="J19" s="11" t="s">
        <v>103</v>
      </c>
      <c r="K19" s="5" t="s">
        <v>77</v>
      </c>
      <c r="L19" s="5" t="s">
        <v>53</v>
      </c>
      <c r="M19" s="5" t="s">
        <v>54</v>
      </c>
    </row>
    <row r="20" spans="1:13" s="5" customFormat="1" x14ac:dyDescent="0.2">
      <c r="A20" s="5">
        <v>18</v>
      </c>
      <c r="B20" s="5">
        <v>1</v>
      </c>
      <c r="C20" s="5" t="s">
        <v>106</v>
      </c>
      <c r="D20" s="5" t="s">
        <v>50</v>
      </c>
      <c r="E20" s="22">
        <v>17</v>
      </c>
      <c r="F20" s="22">
        <v>19</v>
      </c>
      <c r="G20" s="22" t="s">
        <v>217</v>
      </c>
      <c r="H20" s="5">
        <v>120</v>
      </c>
      <c r="I20" s="5">
        <f>15.6+12.11</f>
        <v>27.71</v>
      </c>
      <c r="J20" s="5" t="s">
        <v>97</v>
      </c>
      <c r="K20" s="5" t="s">
        <v>61</v>
      </c>
      <c r="L20" s="5" t="s">
        <v>62</v>
      </c>
      <c r="M20" s="5" t="s">
        <v>54</v>
      </c>
    </row>
    <row r="21" spans="1:13" s="6" customFormat="1" x14ac:dyDescent="0.2">
      <c r="A21" s="6">
        <v>19</v>
      </c>
      <c r="B21" s="6">
        <v>1</v>
      </c>
      <c r="C21" s="6" t="s">
        <v>107</v>
      </c>
      <c r="D21" s="6" t="s">
        <v>50</v>
      </c>
      <c r="E21" s="6">
        <v>18</v>
      </c>
      <c r="F21" s="6">
        <v>20</v>
      </c>
      <c r="G21" s="6">
        <v>43</v>
      </c>
      <c r="H21" s="6">
        <v>55</v>
      </c>
      <c r="I21" s="6">
        <v>6</v>
      </c>
      <c r="J21" s="5" t="s">
        <v>103</v>
      </c>
      <c r="K21" s="6" t="s">
        <v>58</v>
      </c>
    </row>
    <row r="22" spans="1:13" s="5" customFormat="1" x14ac:dyDescent="0.2">
      <c r="A22" s="5">
        <v>20</v>
      </c>
      <c r="B22" s="5">
        <v>1</v>
      </c>
      <c r="C22" s="5" t="s">
        <v>107</v>
      </c>
      <c r="D22" s="5" t="s">
        <v>50</v>
      </c>
      <c r="E22" s="22">
        <v>19</v>
      </c>
      <c r="F22" s="22">
        <v>109</v>
      </c>
      <c r="G22" s="22">
        <v>42</v>
      </c>
      <c r="H22" s="5">
        <v>42</v>
      </c>
      <c r="I22" s="5">
        <v>10</v>
      </c>
      <c r="J22" s="11" t="s">
        <v>103</v>
      </c>
      <c r="K22" s="5" t="s">
        <v>93</v>
      </c>
      <c r="L22" s="5" t="s">
        <v>64</v>
      </c>
      <c r="M22" s="5" t="s">
        <v>54</v>
      </c>
    </row>
    <row r="23" spans="1:13" s="5" customFormat="1" x14ac:dyDescent="0.2">
      <c r="A23" s="5">
        <v>21</v>
      </c>
      <c r="B23" s="5">
        <v>1</v>
      </c>
      <c r="C23" s="5" t="s">
        <v>107</v>
      </c>
      <c r="D23" s="5" t="s">
        <v>50</v>
      </c>
      <c r="E23" s="22">
        <v>109</v>
      </c>
      <c r="F23" s="22">
        <v>22</v>
      </c>
      <c r="G23" s="22">
        <v>41</v>
      </c>
      <c r="H23" s="5">
        <v>75</v>
      </c>
      <c r="I23" s="5">
        <v>10.5</v>
      </c>
      <c r="J23" s="11" t="s">
        <v>103</v>
      </c>
      <c r="K23" s="5" t="s">
        <v>91</v>
      </c>
      <c r="L23" s="5" t="s">
        <v>92</v>
      </c>
      <c r="M23" s="5" t="s">
        <v>57</v>
      </c>
    </row>
    <row r="24" spans="1:13" s="5" customFormat="1" x14ac:dyDescent="0.2">
      <c r="A24" s="5">
        <v>22</v>
      </c>
      <c r="B24" s="5">
        <v>1</v>
      </c>
      <c r="C24" s="5" t="s">
        <v>107</v>
      </c>
      <c r="D24" s="5" t="s">
        <v>50</v>
      </c>
      <c r="E24" s="22">
        <v>21</v>
      </c>
      <c r="F24" s="22">
        <v>102</v>
      </c>
      <c r="G24" s="22">
        <v>40</v>
      </c>
      <c r="H24" s="5">
        <v>76</v>
      </c>
      <c r="I24" s="5">
        <v>6.5</v>
      </c>
      <c r="J24" s="11" t="s">
        <v>103</v>
      </c>
      <c r="K24" s="5" t="s">
        <v>90</v>
      </c>
      <c r="L24" s="5" t="s">
        <v>83</v>
      </c>
      <c r="M24" s="5" t="s">
        <v>54</v>
      </c>
    </row>
    <row r="25" spans="1:13" s="5" customFormat="1" x14ac:dyDescent="0.2">
      <c r="A25" s="5">
        <v>23</v>
      </c>
      <c r="B25" s="5">
        <v>1</v>
      </c>
      <c r="C25" s="5" t="s">
        <v>107</v>
      </c>
      <c r="D25" s="5" t="s">
        <v>50</v>
      </c>
      <c r="E25" s="22">
        <v>103</v>
      </c>
      <c r="F25" s="22">
        <v>24</v>
      </c>
      <c r="G25" s="22">
        <v>38</v>
      </c>
      <c r="H25" s="5">
        <v>70</v>
      </c>
      <c r="I25" s="5">
        <v>6</v>
      </c>
      <c r="J25" s="11" t="s">
        <v>103</v>
      </c>
      <c r="K25" s="5" t="s">
        <v>89</v>
      </c>
      <c r="L25" s="5" t="s">
        <v>64</v>
      </c>
      <c r="M25" s="5" t="s">
        <v>54</v>
      </c>
    </row>
    <row r="26" spans="1:13" s="5" customFormat="1" x14ac:dyDescent="0.2">
      <c r="A26" s="5">
        <v>24</v>
      </c>
      <c r="B26" s="5">
        <v>1</v>
      </c>
      <c r="C26" s="5" t="s">
        <v>107</v>
      </c>
      <c r="D26" s="5" t="s">
        <v>50</v>
      </c>
      <c r="E26" s="22">
        <v>23</v>
      </c>
      <c r="F26" s="22" t="s">
        <v>130</v>
      </c>
      <c r="G26" s="22">
        <v>37</v>
      </c>
      <c r="H26" s="5">
        <v>70</v>
      </c>
      <c r="I26" s="5">
        <v>6</v>
      </c>
      <c r="J26" s="11" t="s">
        <v>103</v>
      </c>
      <c r="K26" s="5" t="s">
        <v>87</v>
      </c>
      <c r="L26" s="5" t="s">
        <v>88</v>
      </c>
      <c r="M26" s="5" t="s">
        <v>54</v>
      </c>
    </row>
    <row r="27" spans="1:13" s="6" customFormat="1" x14ac:dyDescent="0.2">
      <c r="A27" s="6">
        <v>25</v>
      </c>
      <c r="B27" s="6">
        <v>1</v>
      </c>
      <c r="C27" s="6" t="s">
        <v>107</v>
      </c>
      <c r="D27" s="6" t="s">
        <v>50</v>
      </c>
      <c r="E27" s="6" t="s">
        <v>130</v>
      </c>
      <c r="F27" s="6">
        <v>33</v>
      </c>
      <c r="G27" s="6">
        <v>115</v>
      </c>
      <c r="H27" s="6">
        <v>51</v>
      </c>
      <c r="I27" s="6">
        <v>6.8</v>
      </c>
      <c r="J27" s="11" t="s">
        <v>103</v>
      </c>
      <c r="K27" s="6" t="s">
        <v>58</v>
      </c>
    </row>
    <row r="28" spans="1:13" s="5" customFormat="1" x14ac:dyDescent="0.2">
      <c r="A28" s="5">
        <v>26</v>
      </c>
      <c r="B28" s="5">
        <v>1</v>
      </c>
      <c r="C28" s="5" t="s">
        <v>107</v>
      </c>
      <c r="D28" s="5" t="s">
        <v>50</v>
      </c>
      <c r="E28" s="22">
        <v>33</v>
      </c>
      <c r="F28" s="22">
        <v>27</v>
      </c>
      <c r="G28" s="22">
        <v>35</v>
      </c>
      <c r="H28" s="5">
        <v>58</v>
      </c>
      <c r="I28" s="5">
        <v>9.61</v>
      </c>
      <c r="J28" s="11" t="s">
        <v>103</v>
      </c>
      <c r="K28" s="5" t="s">
        <v>86</v>
      </c>
      <c r="L28" s="5" t="s">
        <v>68</v>
      </c>
      <c r="M28" s="5" t="s">
        <v>54</v>
      </c>
    </row>
    <row r="29" spans="1:13" s="5" customFormat="1" x14ac:dyDescent="0.2">
      <c r="A29" s="5">
        <v>27</v>
      </c>
      <c r="B29" s="5">
        <v>1</v>
      </c>
      <c r="C29" s="5" t="s">
        <v>107</v>
      </c>
      <c r="D29" s="5" t="s">
        <v>50</v>
      </c>
      <c r="E29" s="22">
        <v>26</v>
      </c>
      <c r="F29" s="22" t="s">
        <v>151</v>
      </c>
      <c r="G29" s="22">
        <v>34</v>
      </c>
      <c r="H29" s="5">
        <v>90</v>
      </c>
      <c r="I29" s="5">
        <v>8.44</v>
      </c>
      <c r="J29" s="11" t="s">
        <v>103</v>
      </c>
      <c r="K29" s="5" t="s">
        <v>85</v>
      </c>
      <c r="L29" s="5" t="s">
        <v>74</v>
      </c>
      <c r="M29" s="5" t="s">
        <v>54</v>
      </c>
    </row>
    <row r="30" spans="1:13" s="5" customFormat="1" x14ac:dyDescent="0.2">
      <c r="A30" s="5">
        <v>28</v>
      </c>
      <c r="B30" s="5">
        <v>1</v>
      </c>
      <c r="C30" s="5" t="s">
        <v>110</v>
      </c>
      <c r="D30" s="5" t="s">
        <v>108</v>
      </c>
      <c r="E30" s="22">
        <v>81</v>
      </c>
      <c r="F30" s="22" t="s">
        <v>208</v>
      </c>
      <c r="G30" s="22">
        <v>84</v>
      </c>
      <c r="H30" s="5">
        <v>72</v>
      </c>
      <c r="I30" s="5">
        <v>6</v>
      </c>
      <c r="J30" s="11" t="s">
        <v>103</v>
      </c>
      <c r="K30" s="5" t="s">
        <v>78</v>
      </c>
      <c r="L30" s="5" t="s">
        <v>79</v>
      </c>
      <c r="M30" s="5" t="s">
        <v>54</v>
      </c>
    </row>
    <row r="31" spans="1:13" s="5" customFormat="1" x14ac:dyDescent="0.2">
      <c r="A31" s="5">
        <v>29</v>
      </c>
      <c r="B31" s="5">
        <v>1</v>
      </c>
      <c r="C31" s="5" t="s">
        <v>107</v>
      </c>
      <c r="D31" s="5" t="s">
        <v>50</v>
      </c>
      <c r="E31" s="22" t="s">
        <v>151</v>
      </c>
      <c r="F31" s="22">
        <v>30</v>
      </c>
      <c r="G31" s="22">
        <v>32</v>
      </c>
      <c r="H31" s="5">
        <v>100</v>
      </c>
      <c r="I31" s="5">
        <v>8</v>
      </c>
      <c r="J31" s="11" t="s">
        <v>103</v>
      </c>
      <c r="K31" s="5" t="s">
        <v>82</v>
      </c>
      <c r="L31" s="5" t="s">
        <v>84</v>
      </c>
      <c r="M31" s="5" t="s">
        <v>54</v>
      </c>
    </row>
    <row r="32" spans="1:13" s="5" customFormat="1" x14ac:dyDescent="0.2">
      <c r="A32" s="9">
        <v>30</v>
      </c>
      <c r="B32" s="9">
        <v>1</v>
      </c>
      <c r="C32" s="9" t="s">
        <v>107</v>
      </c>
      <c r="D32" s="9" t="s">
        <v>112</v>
      </c>
      <c r="E32" s="9">
        <v>29</v>
      </c>
      <c r="F32" s="9" t="s">
        <v>218</v>
      </c>
      <c r="G32" s="9">
        <v>31</v>
      </c>
      <c r="H32" s="9">
        <v>205</v>
      </c>
      <c r="I32" s="9">
        <v>7</v>
      </c>
      <c r="J32" s="20" t="s">
        <v>103</v>
      </c>
      <c r="K32" s="9" t="s">
        <v>58</v>
      </c>
      <c r="L32" s="9"/>
      <c r="M32" s="9"/>
    </row>
    <row r="33" spans="1:13" s="5" customFormat="1" x14ac:dyDescent="0.2">
      <c r="A33" s="20">
        <v>31</v>
      </c>
      <c r="B33" s="20">
        <v>1</v>
      </c>
      <c r="C33" s="20" t="s">
        <v>107</v>
      </c>
      <c r="D33" s="20" t="s">
        <v>112</v>
      </c>
      <c r="E33" s="20" t="s">
        <v>218</v>
      </c>
      <c r="F33" s="20">
        <v>32</v>
      </c>
      <c r="G33" s="20">
        <v>30</v>
      </c>
      <c r="H33" s="20">
        <v>206</v>
      </c>
      <c r="I33" s="20">
        <v>7.6</v>
      </c>
      <c r="J33" s="20" t="s">
        <v>103</v>
      </c>
      <c r="K33" s="20" t="s">
        <v>80</v>
      </c>
      <c r="L33" s="20" t="s">
        <v>64</v>
      </c>
      <c r="M33" s="20" t="s">
        <v>54</v>
      </c>
    </row>
    <row r="34" spans="1:13" s="5" customFormat="1" x14ac:dyDescent="0.2">
      <c r="A34" s="5">
        <v>32</v>
      </c>
      <c r="B34" s="5">
        <v>1</v>
      </c>
      <c r="C34" s="5" t="s">
        <v>107</v>
      </c>
      <c r="D34" s="5" t="s">
        <v>50</v>
      </c>
      <c r="E34" s="22">
        <v>31</v>
      </c>
      <c r="F34" s="22" t="s">
        <v>152</v>
      </c>
      <c r="G34" s="22">
        <v>29</v>
      </c>
      <c r="H34" s="5">
        <v>100</v>
      </c>
      <c r="I34" s="5">
        <v>8</v>
      </c>
      <c r="J34" s="11" t="s">
        <v>103</v>
      </c>
      <c r="K34" s="5" t="s">
        <v>81</v>
      </c>
      <c r="L34" s="5" t="s">
        <v>64</v>
      </c>
      <c r="M34" s="5" t="s">
        <v>54</v>
      </c>
    </row>
    <row r="35" spans="1:13" s="5" customFormat="1" x14ac:dyDescent="0.2">
      <c r="A35" s="6">
        <v>33</v>
      </c>
      <c r="B35" s="6">
        <v>1</v>
      </c>
      <c r="C35" s="6" t="s">
        <v>107</v>
      </c>
      <c r="D35" s="6" t="s">
        <v>50</v>
      </c>
      <c r="E35" s="6">
        <v>25</v>
      </c>
      <c r="F35" s="6">
        <v>26</v>
      </c>
      <c r="G35" s="6">
        <v>36</v>
      </c>
      <c r="H35" s="6">
        <v>51</v>
      </c>
      <c r="I35" s="6">
        <v>6.8</v>
      </c>
      <c r="J35" s="11" t="s">
        <v>103</v>
      </c>
      <c r="K35" s="6" t="s">
        <v>58</v>
      </c>
      <c r="L35" s="6"/>
      <c r="M35" s="6"/>
    </row>
    <row r="36" spans="1:13" s="25" customFormat="1" x14ac:dyDescent="0.2">
      <c r="A36" s="24">
        <v>34</v>
      </c>
      <c r="B36" s="24">
        <v>1</v>
      </c>
      <c r="C36" s="24" t="s">
        <v>107</v>
      </c>
      <c r="D36" s="24" t="s">
        <v>50</v>
      </c>
      <c r="E36" s="22" t="s">
        <v>152</v>
      </c>
      <c r="F36" s="22">
        <v>35</v>
      </c>
      <c r="G36" s="22">
        <v>27</v>
      </c>
      <c r="H36" s="24">
        <v>90</v>
      </c>
      <c r="I36" s="24">
        <v>8.44</v>
      </c>
      <c r="J36" s="24" t="s">
        <v>103</v>
      </c>
      <c r="K36" s="24" t="s">
        <v>119</v>
      </c>
      <c r="L36" s="24" t="s">
        <v>66</v>
      </c>
      <c r="M36" s="24" t="s">
        <v>54</v>
      </c>
    </row>
    <row r="37" spans="1:13" x14ac:dyDescent="0.2">
      <c r="A37" s="5">
        <v>35</v>
      </c>
      <c r="B37" s="12">
        <v>1</v>
      </c>
      <c r="C37" s="5" t="s">
        <v>107</v>
      </c>
      <c r="D37" s="11" t="s">
        <v>50</v>
      </c>
      <c r="E37" s="22">
        <v>34</v>
      </c>
      <c r="F37" s="22">
        <v>36</v>
      </c>
      <c r="G37" s="22">
        <v>26</v>
      </c>
      <c r="H37" s="11">
        <v>58</v>
      </c>
      <c r="I37" s="11">
        <v>5.61</v>
      </c>
      <c r="J37" s="11" t="s">
        <v>103</v>
      </c>
      <c r="K37" s="13" t="s">
        <v>138</v>
      </c>
      <c r="L37" s="13" t="s">
        <v>62</v>
      </c>
      <c r="M37" s="13" t="s">
        <v>54</v>
      </c>
    </row>
    <row r="38" spans="1:13" x14ac:dyDescent="0.2">
      <c r="A38" s="5">
        <v>36</v>
      </c>
      <c r="B38" s="12">
        <v>1</v>
      </c>
      <c r="C38" s="5" t="s">
        <v>107</v>
      </c>
      <c r="D38" s="11" t="s">
        <v>50</v>
      </c>
      <c r="E38" s="22">
        <v>35</v>
      </c>
      <c r="F38" s="22">
        <v>115</v>
      </c>
      <c r="G38" s="22">
        <v>33</v>
      </c>
      <c r="H38" s="11">
        <v>51</v>
      </c>
      <c r="I38" s="11">
        <v>6.8</v>
      </c>
      <c r="J38" s="11" t="s">
        <v>103</v>
      </c>
      <c r="K38" s="13" t="s">
        <v>177</v>
      </c>
      <c r="L38" s="13" t="s">
        <v>66</v>
      </c>
      <c r="M38" s="13" t="s">
        <v>54</v>
      </c>
    </row>
    <row r="39" spans="1:13" x14ac:dyDescent="0.2">
      <c r="A39" s="5">
        <v>37</v>
      </c>
      <c r="B39" s="12">
        <v>1</v>
      </c>
      <c r="C39" s="5" t="s">
        <v>107</v>
      </c>
      <c r="D39" s="11" t="s">
        <v>50</v>
      </c>
      <c r="E39" s="22" t="s">
        <v>127</v>
      </c>
      <c r="F39" s="22">
        <v>38</v>
      </c>
      <c r="G39" s="22">
        <v>24</v>
      </c>
      <c r="H39" s="11">
        <v>48</v>
      </c>
      <c r="I39" s="11">
        <v>6</v>
      </c>
      <c r="J39" s="11" t="s">
        <v>103</v>
      </c>
      <c r="K39" s="13" t="s">
        <v>171</v>
      </c>
      <c r="L39" s="13" t="s">
        <v>170</v>
      </c>
      <c r="M39" s="13" t="s">
        <v>54</v>
      </c>
    </row>
    <row r="40" spans="1:13" x14ac:dyDescent="0.2">
      <c r="A40" s="5">
        <v>38</v>
      </c>
      <c r="B40" s="12">
        <v>1</v>
      </c>
      <c r="C40" s="5" t="s">
        <v>107</v>
      </c>
      <c r="D40" s="11" t="s">
        <v>50</v>
      </c>
      <c r="E40" s="22">
        <v>37</v>
      </c>
      <c r="F40" s="22" t="s">
        <v>121</v>
      </c>
      <c r="G40" s="22">
        <v>23</v>
      </c>
      <c r="H40" s="11">
        <v>48</v>
      </c>
      <c r="I40" s="11">
        <v>6</v>
      </c>
      <c r="J40" s="11" t="s">
        <v>103</v>
      </c>
      <c r="K40" s="13" t="s">
        <v>168</v>
      </c>
      <c r="L40" s="13" t="s">
        <v>66</v>
      </c>
      <c r="M40" s="13" t="s">
        <v>54</v>
      </c>
    </row>
    <row r="41" spans="1:13" x14ac:dyDescent="0.2">
      <c r="A41" s="6">
        <v>39</v>
      </c>
      <c r="B41" s="6">
        <v>1</v>
      </c>
      <c r="C41" s="6" t="s">
        <v>110</v>
      </c>
      <c r="D41" s="6" t="s">
        <v>108</v>
      </c>
      <c r="E41" s="22">
        <v>88</v>
      </c>
      <c r="F41" s="22">
        <v>89</v>
      </c>
      <c r="G41" s="22">
        <v>94</v>
      </c>
      <c r="H41" s="6">
        <v>45</v>
      </c>
      <c r="I41" s="6">
        <v>6.71</v>
      </c>
      <c r="J41" s="6" t="s">
        <v>103</v>
      </c>
      <c r="K41" s="6" t="s">
        <v>58</v>
      </c>
      <c r="L41" s="23"/>
      <c r="M41" s="23"/>
    </row>
    <row r="42" spans="1:13" x14ac:dyDescent="0.2">
      <c r="A42" s="5">
        <v>40</v>
      </c>
      <c r="B42" s="12">
        <v>1</v>
      </c>
      <c r="C42" s="5" t="s">
        <v>107</v>
      </c>
      <c r="D42" s="11" t="s">
        <v>50</v>
      </c>
      <c r="E42" s="22" t="s">
        <v>121</v>
      </c>
      <c r="F42" s="22">
        <v>41</v>
      </c>
      <c r="G42" s="22">
        <v>22</v>
      </c>
      <c r="H42" s="11">
        <v>105</v>
      </c>
      <c r="I42" s="11">
        <v>6.5</v>
      </c>
      <c r="J42" s="11" t="s">
        <v>103</v>
      </c>
      <c r="K42" s="13" t="s">
        <v>175</v>
      </c>
      <c r="L42" s="13" t="s">
        <v>176</v>
      </c>
      <c r="M42" s="13" t="s">
        <v>54</v>
      </c>
    </row>
    <row r="43" spans="1:13" x14ac:dyDescent="0.2">
      <c r="A43" s="5">
        <v>41</v>
      </c>
      <c r="B43" s="12">
        <v>1</v>
      </c>
      <c r="C43" s="5" t="s">
        <v>107</v>
      </c>
      <c r="D43" s="11" t="s">
        <v>50</v>
      </c>
      <c r="E43" s="22">
        <v>40</v>
      </c>
      <c r="F43" s="22" t="s">
        <v>120</v>
      </c>
      <c r="G43" s="22">
        <v>21</v>
      </c>
      <c r="H43" s="11">
        <v>105</v>
      </c>
      <c r="I43" s="11">
        <f>6.5+16</f>
        <v>22.5</v>
      </c>
      <c r="J43" s="11" t="s">
        <v>103</v>
      </c>
      <c r="K43" s="13" t="s">
        <v>163</v>
      </c>
      <c r="L43" s="13" t="s">
        <v>66</v>
      </c>
      <c r="M43" s="13" t="s">
        <v>54</v>
      </c>
    </row>
    <row r="44" spans="1:13" x14ac:dyDescent="0.2">
      <c r="A44" s="5">
        <v>42</v>
      </c>
      <c r="B44" s="12">
        <v>1</v>
      </c>
      <c r="C44" s="5" t="s">
        <v>107</v>
      </c>
      <c r="D44" s="11" t="s">
        <v>50</v>
      </c>
      <c r="E44" s="22" t="s">
        <v>120</v>
      </c>
      <c r="F44" s="22">
        <v>43</v>
      </c>
      <c r="G44" s="22">
        <v>20</v>
      </c>
      <c r="H44" s="11">
        <v>53</v>
      </c>
      <c r="I44" s="11">
        <v>6</v>
      </c>
      <c r="J44" s="11" t="s">
        <v>103</v>
      </c>
      <c r="K44" s="13" t="s">
        <v>160</v>
      </c>
      <c r="L44" s="13" t="s">
        <v>66</v>
      </c>
      <c r="M44" s="13" t="s">
        <v>54</v>
      </c>
    </row>
    <row r="45" spans="1:13" x14ac:dyDescent="0.2">
      <c r="A45" s="5">
        <v>43</v>
      </c>
      <c r="B45" s="12">
        <v>1</v>
      </c>
      <c r="C45" s="5" t="s">
        <v>107</v>
      </c>
      <c r="D45" s="11" t="s">
        <v>50</v>
      </c>
      <c r="E45" s="22">
        <v>42</v>
      </c>
      <c r="F45" s="22">
        <v>44</v>
      </c>
      <c r="G45" s="22">
        <v>19</v>
      </c>
      <c r="H45" s="11">
        <v>53</v>
      </c>
      <c r="I45" s="11">
        <v>6</v>
      </c>
      <c r="J45" s="11" t="s">
        <v>103</v>
      </c>
      <c r="K45" s="13" t="s">
        <v>169</v>
      </c>
      <c r="L45" s="13" t="s">
        <v>170</v>
      </c>
      <c r="M45" s="13" t="s">
        <v>54</v>
      </c>
    </row>
    <row r="46" spans="1:13" x14ac:dyDescent="0.2">
      <c r="A46" s="5">
        <v>44</v>
      </c>
      <c r="B46" s="12">
        <v>1</v>
      </c>
      <c r="C46" s="5" t="s">
        <v>107</v>
      </c>
      <c r="D46" s="11" t="s">
        <v>50</v>
      </c>
      <c r="E46" s="22">
        <v>43</v>
      </c>
      <c r="F46" s="22">
        <v>45</v>
      </c>
      <c r="G46" s="22">
        <v>18</v>
      </c>
      <c r="H46" s="11">
        <v>53</v>
      </c>
      <c r="I46" s="11">
        <v>5.9</v>
      </c>
      <c r="J46" s="11" t="s">
        <v>103</v>
      </c>
      <c r="K46" s="13" t="s">
        <v>174</v>
      </c>
      <c r="L46" s="13" t="s">
        <v>57</v>
      </c>
      <c r="M46" s="13" t="s">
        <v>54</v>
      </c>
    </row>
    <row r="47" spans="1:13" x14ac:dyDescent="0.2">
      <c r="A47" s="5">
        <v>45</v>
      </c>
      <c r="B47" s="12">
        <v>1</v>
      </c>
      <c r="C47" s="5" t="s">
        <v>107</v>
      </c>
      <c r="D47" s="11" t="s">
        <v>50</v>
      </c>
      <c r="E47" s="22">
        <v>44</v>
      </c>
      <c r="F47" s="22">
        <v>46</v>
      </c>
      <c r="G47" s="22" t="s">
        <v>219</v>
      </c>
      <c r="H47" s="11">
        <v>116</v>
      </c>
      <c r="I47" s="11">
        <f>8.31+8.39</f>
        <v>16.700000000000003</v>
      </c>
      <c r="J47" t="s">
        <v>97</v>
      </c>
      <c r="K47" s="13" t="s">
        <v>124</v>
      </c>
      <c r="L47" s="13" t="s">
        <v>125</v>
      </c>
      <c r="M47" s="13" t="s">
        <v>126</v>
      </c>
    </row>
    <row r="48" spans="1:13" x14ac:dyDescent="0.2">
      <c r="A48" s="5">
        <v>46</v>
      </c>
      <c r="B48" s="12">
        <v>1</v>
      </c>
      <c r="C48" s="5" t="s">
        <v>107</v>
      </c>
      <c r="D48" s="11" t="s">
        <v>50</v>
      </c>
      <c r="E48" s="22">
        <v>45</v>
      </c>
      <c r="F48" s="22">
        <v>49</v>
      </c>
      <c r="G48" s="22" t="s">
        <v>109</v>
      </c>
      <c r="H48" s="11">
        <v>145</v>
      </c>
      <c r="I48" s="11">
        <v>10.4</v>
      </c>
      <c r="J48" s="11" t="s">
        <v>103</v>
      </c>
      <c r="K48" s="13" t="s">
        <v>144</v>
      </c>
      <c r="L48" s="13" t="s">
        <v>64</v>
      </c>
      <c r="M48" s="13" t="s">
        <v>54</v>
      </c>
    </row>
    <row r="49" spans="1:13" x14ac:dyDescent="0.2">
      <c r="A49" s="6">
        <v>47</v>
      </c>
      <c r="B49" s="6">
        <v>1</v>
      </c>
      <c r="C49" s="6" t="s">
        <v>107</v>
      </c>
      <c r="D49" s="6" t="s">
        <v>104</v>
      </c>
      <c r="E49" s="22">
        <v>55</v>
      </c>
      <c r="F49" s="22">
        <v>56</v>
      </c>
      <c r="G49" s="22" t="s">
        <v>207</v>
      </c>
      <c r="H49" s="6">
        <v>42</v>
      </c>
      <c r="I49" s="6">
        <v>4</v>
      </c>
      <c r="J49" s="6" t="s">
        <v>103</v>
      </c>
      <c r="K49" s="6" t="s">
        <v>58</v>
      </c>
      <c r="L49" s="23"/>
      <c r="M49" s="23"/>
    </row>
    <row r="50" spans="1:13" x14ac:dyDescent="0.2">
      <c r="A50" s="5">
        <v>48</v>
      </c>
      <c r="B50" s="12">
        <v>1</v>
      </c>
      <c r="C50" s="5" t="s">
        <v>107</v>
      </c>
      <c r="D50" s="11" t="s">
        <v>104</v>
      </c>
      <c r="E50" s="22" t="s">
        <v>207</v>
      </c>
      <c r="F50" s="22">
        <v>63</v>
      </c>
      <c r="G50" s="22">
        <v>54</v>
      </c>
      <c r="H50" s="11">
        <v>199</v>
      </c>
      <c r="I50" s="11">
        <v>17.649999999999999</v>
      </c>
      <c r="J50" s="11" t="s">
        <v>103</v>
      </c>
      <c r="K50" s="13" t="s">
        <v>161</v>
      </c>
      <c r="L50" s="13" t="s">
        <v>66</v>
      </c>
      <c r="M50" s="13" t="s">
        <v>54</v>
      </c>
    </row>
    <row r="51" spans="1:13" x14ac:dyDescent="0.2">
      <c r="A51" s="5">
        <v>49</v>
      </c>
      <c r="B51" s="12">
        <v>1</v>
      </c>
      <c r="C51" s="5" t="s">
        <v>107</v>
      </c>
      <c r="D51" s="11" t="s">
        <v>50</v>
      </c>
      <c r="E51" s="22">
        <v>46</v>
      </c>
      <c r="F51" s="22">
        <v>50</v>
      </c>
      <c r="G51" s="22">
        <v>72</v>
      </c>
      <c r="H51" s="11">
        <v>81</v>
      </c>
      <c r="I51" s="11">
        <v>6</v>
      </c>
      <c r="J51" s="11" t="s">
        <v>103</v>
      </c>
      <c r="K51" s="13" t="s">
        <v>178</v>
      </c>
      <c r="L51" s="13" t="s">
        <v>179</v>
      </c>
      <c r="M51" s="13" t="s">
        <v>54</v>
      </c>
    </row>
    <row r="52" spans="1:13" x14ac:dyDescent="0.2">
      <c r="A52" s="5">
        <v>50</v>
      </c>
      <c r="B52" s="12">
        <v>1</v>
      </c>
      <c r="C52" s="5" t="s">
        <v>107</v>
      </c>
      <c r="D52" s="11" t="s">
        <v>50</v>
      </c>
      <c r="E52" s="22">
        <v>49</v>
      </c>
      <c r="F52" s="22" t="s">
        <v>148</v>
      </c>
      <c r="G52" s="22">
        <v>73</v>
      </c>
      <c r="H52" s="11">
        <v>94</v>
      </c>
      <c r="I52" s="11">
        <v>9</v>
      </c>
      <c r="J52" s="11" t="s">
        <v>103</v>
      </c>
      <c r="K52" s="13" t="s">
        <v>135</v>
      </c>
      <c r="L52" s="13" t="s">
        <v>57</v>
      </c>
      <c r="M52" s="13" t="s">
        <v>126</v>
      </c>
    </row>
    <row r="53" spans="1:13" x14ac:dyDescent="0.2">
      <c r="A53" s="5">
        <v>51</v>
      </c>
      <c r="B53" s="12">
        <v>1</v>
      </c>
      <c r="C53" s="5" t="s">
        <v>107</v>
      </c>
      <c r="D53" s="11" t="s">
        <v>50</v>
      </c>
      <c r="E53" s="22">
        <v>111</v>
      </c>
      <c r="F53" s="22">
        <v>52</v>
      </c>
      <c r="G53" s="22" t="s">
        <v>211</v>
      </c>
      <c r="H53" s="11">
        <v>64</v>
      </c>
      <c r="I53" s="11">
        <v>6</v>
      </c>
      <c r="J53" s="11" t="s">
        <v>103</v>
      </c>
      <c r="K53" s="13" t="s">
        <v>167</v>
      </c>
      <c r="L53" s="13" t="s">
        <v>179</v>
      </c>
      <c r="M53" s="13" t="s">
        <v>54</v>
      </c>
    </row>
    <row r="54" spans="1:13" x14ac:dyDescent="0.2">
      <c r="A54" s="6">
        <v>52</v>
      </c>
      <c r="B54" s="6">
        <v>1</v>
      </c>
      <c r="C54" s="6" t="s">
        <v>107</v>
      </c>
      <c r="D54" s="6" t="s">
        <v>50</v>
      </c>
      <c r="E54" s="22">
        <v>51</v>
      </c>
      <c r="F54" s="22">
        <v>53</v>
      </c>
      <c r="G54" s="22">
        <v>63</v>
      </c>
      <c r="H54" s="6">
        <v>64</v>
      </c>
      <c r="I54" s="6">
        <v>6</v>
      </c>
      <c r="J54" s="6" t="s">
        <v>103</v>
      </c>
      <c r="K54" s="6" t="s">
        <v>58</v>
      </c>
      <c r="L54" s="23"/>
      <c r="M54" s="23"/>
    </row>
    <row r="55" spans="1:13" x14ac:dyDescent="0.2">
      <c r="A55" s="5">
        <v>53</v>
      </c>
      <c r="B55" s="12">
        <v>1</v>
      </c>
      <c r="C55" s="5" t="s">
        <v>107</v>
      </c>
      <c r="D55" s="11" t="s">
        <v>50</v>
      </c>
      <c r="E55" s="22">
        <v>52</v>
      </c>
      <c r="F55" s="22">
        <v>54</v>
      </c>
      <c r="G55" s="22">
        <v>63</v>
      </c>
      <c r="H55" s="11">
        <v>128</v>
      </c>
      <c r="I55" s="11">
        <v>11.4</v>
      </c>
      <c r="J55" s="11" t="s">
        <v>103</v>
      </c>
      <c r="K55" s="13" t="s">
        <v>155</v>
      </c>
      <c r="L55" s="13" t="s">
        <v>66</v>
      </c>
      <c r="M55" s="13" t="s">
        <v>54</v>
      </c>
    </row>
    <row r="56" spans="1:13" x14ac:dyDescent="0.2">
      <c r="A56" s="5">
        <v>54</v>
      </c>
      <c r="B56" s="12">
        <v>1</v>
      </c>
      <c r="C56" s="5" t="s">
        <v>107</v>
      </c>
      <c r="D56" s="11" t="s">
        <v>50</v>
      </c>
      <c r="E56" s="22">
        <v>53</v>
      </c>
      <c r="F56" s="22">
        <v>55</v>
      </c>
      <c r="G56" s="22">
        <v>48</v>
      </c>
      <c r="H56" s="11">
        <v>136</v>
      </c>
      <c r="I56" s="11">
        <v>12.75</v>
      </c>
      <c r="J56" s="11" t="s">
        <v>103</v>
      </c>
      <c r="K56" s="13" t="s">
        <v>154</v>
      </c>
      <c r="L56" s="13" t="s">
        <v>66</v>
      </c>
      <c r="M56" s="13" t="s">
        <v>54</v>
      </c>
    </row>
    <row r="57" spans="1:13" x14ac:dyDescent="0.2">
      <c r="A57" s="5">
        <v>55</v>
      </c>
      <c r="B57" s="12">
        <v>1</v>
      </c>
      <c r="C57" s="5" t="s">
        <v>107</v>
      </c>
      <c r="D57" s="11" t="s">
        <v>50</v>
      </c>
      <c r="E57" s="22">
        <v>54</v>
      </c>
      <c r="F57" s="22">
        <v>47</v>
      </c>
      <c r="G57" s="22" t="s">
        <v>207</v>
      </c>
      <c r="H57" s="11">
        <v>95</v>
      </c>
      <c r="I57" s="11">
        <v>9</v>
      </c>
      <c r="J57" s="11" t="s">
        <v>103</v>
      </c>
      <c r="K57" s="13" t="s">
        <v>165</v>
      </c>
      <c r="L57" s="13" t="s">
        <v>166</v>
      </c>
      <c r="M57" s="13" t="s">
        <v>54</v>
      </c>
    </row>
    <row r="58" spans="1:13" x14ac:dyDescent="0.2">
      <c r="A58" s="6">
        <v>56</v>
      </c>
      <c r="B58" s="6">
        <v>1</v>
      </c>
      <c r="C58" s="6" t="s">
        <v>107</v>
      </c>
      <c r="D58" s="6" t="s">
        <v>104</v>
      </c>
      <c r="E58" s="22">
        <v>47</v>
      </c>
      <c r="F58" s="22">
        <v>57</v>
      </c>
      <c r="G58" s="22" t="s">
        <v>207</v>
      </c>
      <c r="H58" s="6">
        <v>42</v>
      </c>
      <c r="I58" s="6">
        <v>4</v>
      </c>
      <c r="J58" s="6" t="s">
        <v>103</v>
      </c>
      <c r="K58" s="6" t="s">
        <v>58</v>
      </c>
      <c r="L58" s="23"/>
    </row>
    <row r="59" spans="1:13" x14ac:dyDescent="0.2">
      <c r="A59" s="5">
        <v>57</v>
      </c>
      <c r="B59" s="12">
        <v>1</v>
      </c>
      <c r="C59" s="5" t="s">
        <v>107</v>
      </c>
      <c r="D59" s="11" t="s">
        <v>104</v>
      </c>
      <c r="E59" s="22">
        <v>56</v>
      </c>
      <c r="F59" s="22">
        <v>58</v>
      </c>
      <c r="G59" s="22" t="s">
        <v>207</v>
      </c>
      <c r="H59" s="11">
        <v>42</v>
      </c>
      <c r="I59" s="11">
        <v>4</v>
      </c>
      <c r="J59" s="11" t="s">
        <v>103</v>
      </c>
      <c r="K59" s="13" t="s">
        <v>159</v>
      </c>
      <c r="L59" s="13" t="s">
        <v>57</v>
      </c>
      <c r="M59" s="13" t="s">
        <v>126</v>
      </c>
    </row>
    <row r="60" spans="1:13" x14ac:dyDescent="0.2">
      <c r="A60" s="5">
        <v>58</v>
      </c>
      <c r="B60" s="12">
        <v>1</v>
      </c>
      <c r="C60" s="5" t="s">
        <v>107</v>
      </c>
      <c r="D60" s="11" t="s">
        <v>104</v>
      </c>
      <c r="E60" s="22">
        <v>57</v>
      </c>
      <c r="F60" s="6" t="s">
        <v>220</v>
      </c>
      <c r="G60" s="22" t="s">
        <v>207</v>
      </c>
      <c r="H60" s="11">
        <v>131</v>
      </c>
      <c r="I60" s="11">
        <f>6.13+6.27</f>
        <v>12.399999999999999</v>
      </c>
      <c r="J60" s="11" t="s">
        <v>103</v>
      </c>
      <c r="K60" s="13" t="s">
        <v>157</v>
      </c>
      <c r="L60" s="13" t="s">
        <v>57</v>
      </c>
      <c r="M60" s="13" t="s">
        <v>126</v>
      </c>
    </row>
    <row r="61" spans="1:13" x14ac:dyDescent="0.2">
      <c r="A61" s="20">
        <v>59</v>
      </c>
      <c r="B61" s="26">
        <v>1</v>
      </c>
      <c r="C61" s="20"/>
      <c r="D61" s="20"/>
      <c r="E61" s="20"/>
      <c r="F61" s="20"/>
      <c r="G61" s="20"/>
      <c r="H61" s="21"/>
      <c r="I61" s="21"/>
      <c r="J61" s="20"/>
      <c r="K61" s="21"/>
      <c r="L61" s="21"/>
      <c r="M61" s="21"/>
    </row>
    <row r="62" spans="1:13" x14ac:dyDescent="0.2">
      <c r="A62" s="5">
        <v>60</v>
      </c>
      <c r="B62" s="12">
        <v>1</v>
      </c>
      <c r="C62" s="5" t="s">
        <v>106</v>
      </c>
      <c r="D62" s="11" t="s">
        <v>105</v>
      </c>
      <c r="E62" s="22" t="s">
        <v>148</v>
      </c>
      <c r="F62" s="22">
        <v>110</v>
      </c>
      <c r="G62" s="22" t="s">
        <v>211</v>
      </c>
      <c r="H62" s="11">
        <v>39</v>
      </c>
      <c r="I62" s="11">
        <v>3.67</v>
      </c>
      <c r="J62" s="11" t="s">
        <v>103</v>
      </c>
      <c r="K62" s="13" t="s">
        <v>164</v>
      </c>
      <c r="L62" s="13" t="s">
        <v>83</v>
      </c>
      <c r="M62" s="13" t="s">
        <v>126</v>
      </c>
    </row>
    <row r="63" spans="1:13" x14ac:dyDescent="0.2">
      <c r="A63" s="20">
        <v>61</v>
      </c>
      <c r="B63" s="26">
        <v>1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</row>
    <row r="64" spans="1:13" x14ac:dyDescent="0.2">
      <c r="A64" s="20">
        <v>62</v>
      </c>
      <c r="B64" s="26">
        <v>1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</row>
    <row r="65" spans="1:13" x14ac:dyDescent="0.2">
      <c r="A65" s="5">
        <v>63</v>
      </c>
      <c r="B65" s="12">
        <v>1</v>
      </c>
      <c r="C65" t="s">
        <v>106</v>
      </c>
      <c r="D65" s="11" t="s">
        <v>50</v>
      </c>
      <c r="E65">
        <v>48</v>
      </c>
      <c r="F65">
        <v>64</v>
      </c>
      <c r="G65">
        <v>53</v>
      </c>
      <c r="H65" s="13">
        <v>211</v>
      </c>
      <c r="I65" s="11">
        <f>16.5+12.23</f>
        <v>28.73</v>
      </c>
      <c r="J65" s="11" t="s">
        <v>97</v>
      </c>
      <c r="K65" s="13" t="s">
        <v>145</v>
      </c>
      <c r="L65" s="13" t="s">
        <v>64</v>
      </c>
      <c r="M65" s="13" t="s">
        <v>54</v>
      </c>
    </row>
    <row r="66" spans="1:13" x14ac:dyDescent="0.2">
      <c r="A66" s="5">
        <v>64</v>
      </c>
      <c r="B66" s="12">
        <v>1</v>
      </c>
      <c r="C66" t="s">
        <v>110</v>
      </c>
      <c r="D66" t="s">
        <v>108</v>
      </c>
      <c r="E66">
        <v>63</v>
      </c>
      <c r="F66">
        <v>65</v>
      </c>
      <c r="G66">
        <v>76</v>
      </c>
      <c r="H66" s="13">
        <v>34</v>
      </c>
      <c r="I66" s="13">
        <v>9.9</v>
      </c>
      <c r="J66" t="s">
        <v>103</v>
      </c>
      <c r="K66" t="s">
        <v>180</v>
      </c>
      <c r="L66" t="s">
        <v>108</v>
      </c>
      <c r="M66" t="s">
        <v>126</v>
      </c>
    </row>
    <row r="67" spans="1:13" x14ac:dyDescent="0.2">
      <c r="A67" s="5">
        <v>65</v>
      </c>
      <c r="B67" s="12">
        <v>1</v>
      </c>
      <c r="C67" t="s">
        <v>110</v>
      </c>
      <c r="D67" t="s">
        <v>108</v>
      </c>
      <c r="E67">
        <v>64</v>
      </c>
      <c r="F67">
        <v>66</v>
      </c>
      <c r="G67">
        <v>67</v>
      </c>
      <c r="H67" s="13">
        <v>44</v>
      </c>
      <c r="I67" s="13">
        <v>6.64</v>
      </c>
      <c r="J67" t="s">
        <v>103</v>
      </c>
      <c r="K67" t="s">
        <v>181</v>
      </c>
      <c r="L67" t="s">
        <v>108</v>
      </c>
      <c r="M67" t="s">
        <v>126</v>
      </c>
    </row>
    <row r="68" spans="1:13" x14ac:dyDescent="0.2">
      <c r="A68" s="5">
        <v>66</v>
      </c>
      <c r="B68" s="12">
        <v>1</v>
      </c>
      <c r="C68" t="s">
        <v>110</v>
      </c>
      <c r="D68" t="s">
        <v>108</v>
      </c>
      <c r="E68">
        <v>65</v>
      </c>
      <c r="F68" t="s">
        <v>206</v>
      </c>
      <c r="G68">
        <v>67</v>
      </c>
      <c r="H68" s="13">
        <v>69</v>
      </c>
      <c r="I68" s="13">
        <v>7.47</v>
      </c>
      <c r="J68" t="s">
        <v>103</v>
      </c>
      <c r="K68" t="s">
        <v>182</v>
      </c>
      <c r="L68" t="s">
        <v>108</v>
      </c>
      <c r="M68" t="s">
        <v>126</v>
      </c>
    </row>
    <row r="69" spans="1:13" x14ac:dyDescent="0.2">
      <c r="A69" s="27">
        <v>67</v>
      </c>
      <c r="B69" s="27">
        <v>1</v>
      </c>
      <c r="C69" s="28" t="s">
        <v>110</v>
      </c>
      <c r="D69" s="28" t="s">
        <v>108</v>
      </c>
      <c r="E69">
        <v>68</v>
      </c>
      <c r="F69">
        <v>76</v>
      </c>
      <c r="G69">
        <v>65</v>
      </c>
      <c r="H69" s="27">
        <v>43</v>
      </c>
      <c r="I69" s="27">
        <f>7.37+5.77</f>
        <v>13.14</v>
      </c>
      <c r="J69" s="28" t="s">
        <v>97</v>
      </c>
      <c r="K69" s="28" t="s">
        <v>185</v>
      </c>
      <c r="L69" s="28" t="s">
        <v>108</v>
      </c>
      <c r="M69" s="28" t="s">
        <v>126</v>
      </c>
    </row>
    <row r="70" spans="1:13" x14ac:dyDescent="0.2">
      <c r="A70" s="5">
        <v>68</v>
      </c>
      <c r="B70" s="12">
        <v>1</v>
      </c>
      <c r="C70" t="s">
        <v>110</v>
      </c>
      <c r="D70" t="s">
        <v>108</v>
      </c>
      <c r="E70">
        <v>69</v>
      </c>
      <c r="F70">
        <v>67</v>
      </c>
      <c r="G70" t="s">
        <v>206</v>
      </c>
      <c r="H70" s="13">
        <v>62</v>
      </c>
      <c r="I70" s="13">
        <v>6</v>
      </c>
      <c r="J70" t="s">
        <v>103</v>
      </c>
      <c r="K70" t="s">
        <v>184</v>
      </c>
      <c r="L70" t="s">
        <v>108</v>
      </c>
      <c r="M70" t="s">
        <v>126</v>
      </c>
    </row>
    <row r="71" spans="1:13" x14ac:dyDescent="0.2">
      <c r="A71" s="5">
        <v>69</v>
      </c>
      <c r="B71" s="12">
        <v>1</v>
      </c>
      <c r="C71" t="s">
        <v>110</v>
      </c>
      <c r="D71" t="s">
        <v>108</v>
      </c>
      <c r="E71">
        <v>70</v>
      </c>
      <c r="F71">
        <v>68</v>
      </c>
      <c r="G71">
        <v>77</v>
      </c>
      <c r="H71" s="13">
        <v>83</v>
      </c>
      <c r="I71" s="13">
        <v>8</v>
      </c>
      <c r="J71" t="s">
        <v>103</v>
      </c>
      <c r="K71" t="s">
        <v>143</v>
      </c>
      <c r="L71" t="s">
        <v>108</v>
      </c>
      <c r="M71" t="s">
        <v>126</v>
      </c>
    </row>
    <row r="72" spans="1:13" x14ac:dyDescent="0.2">
      <c r="A72" s="29">
        <v>70</v>
      </c>
      <c r="B72" s="29">
        <v>1</v>
      </c>
      <c r="C72" s="30" t="s">
        <v>110</v>
      </c>
      <c r="D72" s="30" t="s">
        <v>108</v>
      </c>
      <c r="E72">
        <v>71</v>
      </c>
      <c r="F72">
        <v>69</v>
      </c>
      <c r="G72">
        <v>79</v>
      </c>
      <c r="H72" s="29">
        <v>43</v>
      </c>
      <c r="I72" s="29">
        <f>7.38+5.78</f>
        <v>13.16</v>
      </c>
      <c r="J72" s="30" t="s">
        <v>97</v>
      </c>
      <c r="K72" s="30" t="s">
        <v>186</v>
      </c>
      <c r="L72" s="30" t="s">
        <v>108</v>
      </c>
      <c r="M72" s="30" t="s">
        <v>126</v>
      </c>
    </row>
    <row r="73" spans="1:13" x14ac:dyDescent="0.2">
      <c r="A73" s="6">
        <v>71</v>
      </c>
      <c r="B73" s="6">
        <v>1</v>
      </c>
      <c r="C73" s="23" t="s">
        <v>109</v>
      </c>
      <c r="D73" s="23" t="s">
        <v>108</v>
      </c>
      <c r="E73">
        <v>72</v>
      </c>
      <c r="F73">
        <v>70</v>
      </c>
      <c r="G73" t="s">
        <v>210</v>
      </c>
      <c r="H73" s="6">
        <v>54</v>
      </c>
      <c r="I73" s="6">
        <v>7.3</v>
      </c>
      <c r="J73" s="23" t="s">
        <v>103</v>
      </c>
      <c r="K73" s="23" t="s">
        <v>58</v>
      </c>
      <c r="L73" s="23"/>
      <c r="M73" s="23"/>
    </row>
    <row r="74" spans="1:13" x14ac:dyDescent="0.2">
      <c r="A74" s="5">
        <v>72</v>
      </c>
      <c r="B74" s="12">
        <v>1</v>
      </c>
      <c r="C74" t="s">
        <v>106</v>
      </c>
      <c r="D74" t="s">
        <v>50</v>
      </c>
      <c r="E74">
        <v>73</v>
      </c>
      <c r="F74">
        <v>71</v>
      </c>
      <c r="G74">
        <v>49</v>
      </c>
      <c r="H74" s="13">
        <v>54</v>
      </c>
      <c r="I74" s="13">
        <f>7.3+7.37</f>
        <v>14.67</v>
      </c>
      <c r="J74" t="s">
        <v>97</v>
      </c>
      <c r="K74" t="s">
        <v>147</v>
      </c>
      <c r="L74" t="s">
        <v>66</v>
      </c>
      <c r="M74" t="s">
        <v>54</v>
      </c>
    </row>
    <row r="75" spans="1:13" x14ac:dyDescent="0.2">
      <c r="A75" s="5">
        <v>73</v>
      </c>
      <c r="B75" s="12">
        <v>1</v>
      </c>
      <c r="C75" t="s">
        <v>106</v>
      </c>
      <c r="D75" t="s">
        <v>50</v>
      </c>
      <c r="E75">
        <v>74</v>
      </c>
      <c r="F75">
        <v>72</v>
      </c>
      <c r="G75">
        <v>50</v>
      </c>
      <c r="H75" s="13">
        <v>80</v>
      </c>
      <c r="I75" s="13">
        <v>8</v>
      </c>
      <c r="J75" t="s">
        <v>103</v>
      </c>
      <c r="K75" t="s">
        <v>134</v>
      </c>
      <c r="L75" t="s">
        <v>57</v>
      </c>
      <c r="M75" t="s">
        <v>54</v>
      </c>
    </row>
    <row r="76" spans="1:13" x14ac:dyDescent="0.2">
      <c r="A76" s="5">
        <v>74</v>
      </c>
      <c r="B76" s="12">
        <v>1</v>
      </c>
      <c r="C76" t="s">
        <v>106</v>
      </c>
      <c r="D76" t="s">
        <v>50</v>
      </c>
      <c r="E76">
        <v>75</v>
      </c>
      <c r="F76">
        <v>73</v>
      </c>
      <c r="G76" t="s">
        <v>148</v>
      </c>
      <c r="H76" s="13">
        <v>60</v>
      </c>
      <c r="I76" s="13">
        <v>6</v>
      </c>
      <c r="J76" t="s">
        <v>103</v>
      </c>
      <c r="K76" t="s">
        <v>158</v>
      </c>
      <c r="L76" t="s">
        <v>66</v>
      </c>
      <c r="M76" t="s">
        <v>54</v>
      </c>
    </row>
    <row r="77" spans="1:13" x14ac:dyDescent="0.2">
      <c r="A77" s="5">
        <v>75</v>
      </c>
      <c r="B77" s="12">
        <v>1</v>
      </c>
      <c r="C77" t="s">
        <v>106</v>
      </c>
      <c r="D77" t="s">
        <v>50</v>
      </c>
      <c r="E77">
        <v>76</v>
      </c>
      <c r="F77">
        <v>74</v>
      </c>
      <c r="G77" t="s">
        <v>221</v>
      </c>
      <c r="H77" s="13">
        <v>54</v>
      </c>
      <c r="I77" s="13">
        <f>7.37+7.3</f>
        <v>14.67</v>
      </c>
      <c r="J77" t="s">
        <v>97</v>
      </c>
      <c r="K77" t="s">
        <v>146</v>
      </c>
      <c r="L77" t="s">
        <v>66</v>
      </c>
      <c r="M77" t="s">
        <v>54</v>
      </c>
    </row>
    <row r="78" spans="1:13" x14ac:dyDescent="0.2">
      <c r="A78" s="6">
        <v>76</v>
      </c>
      <c r="B78" s="6">
        <v>1</v>
      </c>
      <c r="C78" s="23" t="s">
        <v>110</v>
      </c>
      <c r="D78" s="23" t="s">
        <v>108</v>
      </c>
      <c r="E78">
        <v>67</v>
      </c>
      <c r="F78">
        <v>75</v>
      </c>
      <c r="G78">
        <v>64</v>
      </c>
      <c r="H78" s="6">
        <v>53</v>
      </c>
      <c r="I78" s="6">
        <v>6.57</v>
      </c>
      <c r="J78" s="23" t="s">
        <v>103</v>
      </c>
      <c r="K78" s="23" t="s">
        <v>58</v>
      </c>
      <c r="L78" s="23"/>
      <c r="M78" s="23"/>
    </row>
    <row r="79" spans="1:13" x14ac:dyDescent="0.2">
      <c r="A79" s="5">
        <v>77</v>
      </c>
      <c r="B79" s="12">
        <v>1</v>
      </c>
      <c r="C79" t="s">
        <v>110</v>
      </c>
      <c r="D79" t="s">
        <v>108</v>
      </c>
      <c r="E79" t="s">
        <v>206</v>
      </c>
      <c r="F79">
        <v>78</v>
      </c>
      <c r="G79">
        <v>69</v>
      </c>
      <c r="H79" s="13">
        <v>48</v>
      </c>
      <c r="I79" s="13">
        <v>6</v>
      </c>
      <c r="J79" t="s">
        <v>103</v>
      </c>
      <c r="K79" t="s">
        <v>142</v>
      </c>
      <c r="L79" t="s">
        <v>108</v>
      </c>
      <c r="M79" t="s">
        <v>126</v>
      </c>
    </row>
    <row r="80" spans="1:13" x14ac:dyDescent="0.2">
      <c r="A80" s="6">
        <v>78</v>
      </c>
      <c r="B80" s="6">
        <v>1</v>
      </c>
      <c r="C80" s="23" t="s">
        <v>110</v>
      </c>
      <c r="D80" s="23" t="s">
        <v>108</v>
      </c>
      <c r="E80">
        <v>77</v>
      </c>
      <c r="F80">
        <v>79</v>
      </c>
      <c r="G80">
        <v>70</v>
      </c>
      <c r="H80" s="6">
        <v>48</v>
      </c>
      <c r="I80" s="6">
        <v>6</v>
      </c>
      <c r="J80" s="23" t="s">
        <v>103</v>
      </c>
      <c r="K80" s="23" t="s">
        <v>58</v>
      </c>
      <c r="L80" s="23"/>
      <c r="M80" s="23"/>
    </row>
    <row r="81" spans="1:13" x14ac:dyDescent="0.2">
      <c r="A81" s="6">
        <v>79</v>
      </c>
      <c r="B81" s="6">
        <v>1</v>
      </c>
      <c r="C81" s="23" t="s">
        <v>110</v>
      </c>
      <c r="D81" s="23" t="s">
        <v>108</v>
      </c>
      <c r="E81">
        <v>78</v>
      </c>
      <c r="F81">
        <v>80</v>
      </c>
      <c r="G81">
        <v>70</v>
      </c>
      <c r="H81" s="6">
        <v>77</v>
      </c>
      <c r="I81" s="6">
        <v>8.6</v>
      </c>
      <c r="J81" s="23" t="s">
        <v>103</v>
      </c>
      <c r="K81" s="23" t="s">
        <v>58</v>
      </c>
      <c r="L81" s="23"/>
      <c r="M81" s="23"/>
    </row>
    <row r="82" spans="1:13" x14ac:dyDescent="0.2">
      <c r="A82" s="5">
        <v>80</v>
      </c>
      <c r="B82" s="12">
        <v>1</v>
      </c>
      <c r="C82" t="s">
        <v>110</v>
      </c>
      <c r="D82" t="s">
        <v>108</v>
      </c>
      <c r="E82">
        <v>79</v>
      </c>
      <c r="F82" t="s">
        <v>208</v>
      </c>
      <c r="G82" t="s">
        <v>210</v>
      </c>
      <c r="H82" s="13">
        <v>147</v>
      </c>
      <c r="I82" s="13">
        <v>12.33</v>
      </c>
      <c r="J82" t="s">
        <v>103</v>
      </c>
      <c r="K82" t="s">
        <v>137</v>
      </c>
      <c r="L82" t="s">
        <v>108</v>
      </c>
      <c r="M82" t="s">
        <v>126</v>
      </c>
    </row>
    <row r="83" spans="1:13" x14ac:dyDescent="0.2">
      <c r="A83" s="5">
        <v>81</v>
      </c>
      <c r="B83" s="12">
        <v>1</v>
      </c>
      <c r="C83" t="s">
        <v>110</v>
      </c>
      <c r="D83" t="s">
        <v>108</v>
      </c>
      <c r="E83">
        <v>28</v>
      </c>
      <c r="F83">
        <v>82</v>
      </c>
      <c r="G83">
        <v>91</v>
      </c>
      <c r="H83" s="13">
        <v>72</v>
      </c>
      <c r="I83" s="13">
        <v>6</v>
      </c>
      <c r="J83" t="s">
        <v>103</v>
      </c>
      <c r="K83" t="s">
        <v>172</v>
      </c>
      <c r="L83" t="s">
        <v>108</v>
      </c>
      <c r="M83" t="s">
        <v>126</v>
      </c>
    </row>
    <row r="84" spans="1:13" x14ac:dyDescent="0.2">
      <c r="A84" s="5">
        <v>82</v>
      </c>
      <c r="B84" s="12">
        <v>1</v>
      </c>
      <c r="C84" t="s">
        <v>110</v>
      </c>
      <c r="D84" t="s">
        <v>108</v>
      </c>
      <c r="E84">
        <v>81</v>
      </c>
      <c r="F84">
        <v>83</v>
      </c>
      <c r="G84">
        <v>90</v>
      </c>
      <c r="H84" s="13">
        <v>74</v>
      </c>
      <c r="I84" s="13">
        <v>6.15</v>
      </c>
      <c r="J84" t="s">
        <v>103</v>
      </c>
      <c r="K84" t="s">
        <v>173</v>
      </c>
      <c r="L84" t="s">
        <v>108</v>
      </c>
      <c r="M84" t="s">
        <v>126</v>
      </c>
    </row>
    <row r="85" spans="1:13" x14ac:dyDescent="0.2">
      <c r="A85" s="6">
        <v>83</v>
      </c>
      <c r="B85" s="6">
        <v>1</v>
      </c>
      <c r="C85" s="23" t="s">
        <v>110</v>
      </c>
      <c r="D85" s="23" t="s">
        <v>108</v>
      </c>
      <c r="E85">
        <v>82</v>
      </c>
      <c r="F85">
        <v>92</v>
      </c>
      <c r="G85">
        <v>89</v>
      </c>
      <c r="H85" s="6">
        <v>79</v>
      </c>
      <c r="I85" s="6">
        <v>6.6</v>
      </c>
      <c r="J85" s="23" t="s">
        <v>103</v>
      </c>
      <c r="K85" s="23" t="s">
        <v>58</v>
      </c>
      <c r="L85" s="23"/>
      <c r="M85" s="23"/>
    </row>
    <row r="86" spans="1:13" x14ac:dyDescent="0.2">
      <c r="A86" s="5">
        <v>84</v>
      </c>
      <c r="B86" s="12">
        <v>1</v>
      </c>
      <c r="C86" t="s">
        <v>110</v>
      </c>
      <c r="D86" t="s">
        <v>108</v>
      </c>
      <c r="E86">
        <v>91</v>
      </c>
      <c r="F86">
        <v>2</v>
      </c>
      <c r="G86" t="s">
        <v>222</v>
      </c>
      <c r="H86" s="13">
        <v>48</v>
      </c>
      <c r="I86" s="13">
        <f>6.84+7.25</f>
        <v>14.09</v>
      </c>
      <c r="J86" t="s">
        <v>97</v>
      </c>
      <c r="K86" t="s">
        <v>187</v>
      </c>
      <c r="L86" t="s">
        <v>108</v>
      </c>
      <c r="M86" t="s">
        <v>126</v>
      </c>
    </row>
    <row r="87" spans="1:13" x14ac:dyDescent="0.2">
      <c r="A87" s="5">
        <v>85</v>
      </c>
      <c r="B87" s="12">
        <v>1</v>
      </c>
      <c r="C87" t="s">
        <v>106</v>
      </c>
      <c r="D87" t="s">
        <v>50</v>
      </c>
      <c r="E87">
        <v>2</v>
      </c>
      <c r="F87">
        <v>86</v>
      </c>
      <c r="G87" t="s">
        <v>223</v>
      </c>
      <c r="H87" s="13">
        <v>46</v>
      </c>
      <c r="I87" s="13">
        <f>6.84+6.72</f>
        <v>13.559999999999999</v>
      </c>
      <c r="J87" t="s">
        <v>97</v>
      </c>
      <c r="K87" t="s">
        <v>188</v>
      </c>
      <c r="L87" t="s">
        <v>170</v>
      </c>
      <c r="M87" t="s">
        <v>54</v>
      </c>
    </row>
    <row r="88" spans="1:13" x14ac:dyDescent="0.2">
      <c r="A88" s="5">
        <v>86</v>
      </c>
      <c r="B88" s="12">
        <v>1</v>
      </c>
      <c r="C88" t="s">
        <v>106</v>
      </c>
      <c r="D88" t="s">
        <v>50</v>
      </c>
      <c r="E88">
        <v>85</v>
      </c>
      <c r="F88">
        <v>87</v>
      </c>
      <c r="G88">
        <v>18</v>
      </c>
      <c r="H88" s="13">
        <v>61</v>
      </c>
      <c r="I88" s="13">
        <v>6</v>
      </c>
      <c r="J88" t="s">
        <v>103</v>
      </c>
      <c r="K88" t="s">
        <v>156</v>
      </c>
      <c r="L88" t="s">
        <v>53</v>
      </c>
      <c r="M88" t="s">
        <v>126</v>
      </c>
    </row>
    <row r="89" spans="1:13" x14ac:dyDescent="0.2">
      <c r="A89" s="5">
        <v>87</v>
      </c>
      <c r="B89" s="12">
        <v>1</v>
      </c>
      <c r="C89" t="s">
        <v>106</v>
      </c>
      <c r="D89" t="s">
        <v>50</v>
      </c>
      <c r="E89">
        <v>86</v>
      </c>
      <c r="F89">
        <v>88</v>
      </c>
      <c r="G89">
        <v>17</v>
      </c>
      <c r="H89" s="13">
        <v>61</v>
      </c>
      <c r="I89" s="13">
        <v>6</v>
      </c>
      <c r="J89" t="s">
        <v>103</v>
      </c>
      <c r="K89" t="s">
        <v>189</v>
      </c>
      <c r="L89" t="s">
        <v>74</v>
      </c>
      <c r="M89" t="s">
        <v>54</v>
      </c>
    </row>
    <row r="90" spans="1:13" x14ac:dyDescent="0.2">
      <c r="A90" s="5">
        <v>88</v>
      </c>
      <c r="B90" s="12">
        <v>1</v>
      </c>
      <c r="C90" t="s">
        <v>106</v>
      </c>
      <c r="D90" t="s">
        <v>50</v>
      </c>
      <c r="E90">
        <v>87</v>
      </c>
      <c r="F90">
        <v>39</v>
      </c>
      <c r="G90" t="s">
        <v>224</v>
      </c>
      <c r="H90" s="13">
        <v>46</v>
      </c>
      <c r="I90" s="13">
        <f>6.84+6.71</f>
        <v>13.55</v>
      </c>
      <c r="J90" t="s">
        <v>97</v>
      </c>
      <c r="K90" t="s">
        <v>190</v>
      </c>
      <c r="L90" t="s">
        <v>62</v>
      </c>
      <c r="M90" t="s">
        <v>54</v>
      </c>
    </row>
    <row r="91" spans="1:13" x14ac:dyDescent="0.2">
      <c r="A91" s="5">
        <v>89</v>
      </c>
      <c r="B91" s="12">
        <v>1</v>
      </c>
      <c r="C91" t="s">
        <v>110</v>
      </c>
      <c r="D91" t="s">
        <v>108</v>
      </c>
      <c r="E91">
        <v>39</v>
      </c>
      <c r="F91">
        <v>90</v>
      </c>
      <c r="G91" t="s">
        <v>225</v>
      </c>
      <c r="H91" s="13">
        <v>48</v>
      </c>
      <c r="I91" s="13">
        <f>6.95+6.84</f>
        <v>13.79</v>
      </c>
      <c r="J91" t="s">
        <v>97</v>
      </c>
      <c r="K91" t="s">
        <v>191</v>
      </c>
      <c r="L91" t="s">
        <v>108</v>
      </c>
      <c r="M91" t="s">
        <v>126</v>
      </c>
    </row>
    <row r="92" spans="1:13" x14ac:dyDescent="0.2">
      <c r="A92" s="5">
        <v>90</v>
      </c>
      <c r="B92" s="12">
        <v>1</v>
      </c>
      <c r="C92" t="s">
        <v>110</v>
      </c>
      <c r="D92" t="s">
        <v>108</v>
      </c>
      <c r="E92">
        <v>89</v>
      </c>
      <c r="F92">
        <v>91</v>
      </c>
      <c r="G92">
        <v>82</v>
      </c>
      <c r="H92" s="13">
        <v>61</v>
      </c>
      <c r="I92" s="13">
        <v>6</v>
      </c>
      <c r="J92" t="s">
        <v>103</v>
      </c>
      <c r="K92" t="s">
        <v>140</v>
      </c>
      <c r="L92" t="s">
        <v>108</v>
      </c>
      <c r="M92" t="s">
        <v>126</v>
      </c>
    </row>
    <row r="93" spans="1:13" x14ac:dyDescent="0.2">
      <c r="A93" s="5">
        <v>91</v>
      </c>
      <c r="B93" s="12">
        <v>1</v>
      </c>
      <c r="C93" t="s">
        <v>110</v>
      </c>
      <c r="D93" t="s">
        <v>108</v>
      </c>
      <c r="E93">
        <v>90</v>
      </c>
      <c r="F93">
        <v>84</v>
      </c>
      <c r="G93">
        <v>81</v>
      </c>
      <c r="H93" s="13">
        <v>61</v>
      </c>
      <c r="I93" s="13">
        <v>6</v>
      </c>
      <c r="J93" t="s">
        <v>103</v>
      </c>
      <c r="K93" t="s">
        <v>141</v>
      </c>
      <c r="L93" t="s">
        <v>108</v>
      </c>
      <c r="M93" t="s">
        <v>126</v>
      </c>
    </row>
    <row r="94" spans="1:13" x14ac:dyDescent="0.2">
      <c r="A94" s="5">
        <v>92</v>
      </c>
      <c r="B94" s="12">
        <v>1</v>
      </c>
      <c r="C94" t="s">
        <v>110</v>
      </c>
      <c r="D94" t="s">
        <v>108</v>
      </c>
      <c r="E94">
        <v>83</v>
      </c>
      <c r="F94">
        <v>93</v>
      </c>
      <c r="G94">
        <v>89</v>
      </c>
      <c r="H94" s="13">
        <v>217</v>
      </c>
      <c r="I94" s="13">
        <v>14.11</v>
      </c>
      <c r="J94" t="s">
        <v>103</v>
      </c>
      <c r="K94" t="s">
        <v>183</v>
      </c>
      <c r="L94" t="s">
        <v>108</v>
      </c>
      <c r="M94" t="s">
        <v>126</v>
      </c>
    </row>
    <row r="95" spans="1:13" x14ac:dyDescent="0.2">
      <c r="A95" s="6">
        <v>93</v>
      </c>
      <c r="B95" s="6">
        <v>1</v>
      </c>
      <c r="C95" s="23" t="s">
        <v>110</v>
      </c>
      <c r="D95" s="23" t="s">
        <v>108</v>
      </c>
      <c r="E95">
        <v>92</v>
      </c>
      <c r="F95">
        <v>94</v>
      </c>
      <c r="G95">
        <v>89</v>
      </c>
      <c r="H95" s="6">
        <v>83</v>
      </c>
      <c r="I95" s="6">
        <v>7.41</v>
      </c>
      <c r="J95" s="23" t="s">
        <v>103</v>
      </c>
      <c r="K95" s="23" t="s">
        <v>58</v>
      </c>
      <c r="L95" s="23"/>
    </row>
    <row r="96" spans="1:13" x14ac:dyDescent="0.2">
      <c r="A96" s="6">
        <v>94</v>
      </c>
      <c r="B96" s="6">
        <v>1</v>
      </c>
      <c r="C96" s="23" t="s">
        <v>110</v>
      </c>
      <c r="D96" s="23" t="s">
        <v>108</v>
      </c>
      <c r="E96">
        <v>93</v>
      </c>
      <c r="F96">
        <v>95</v>
      </c>
      <c r="G96">
        <v>39</v>
      </c>
      <c r="H96" s="6">
        <v>51</v>
      </c>
      <c r="I96" s="6">
        <v>5.86</v>
      </c>
      <c r="J96" s="23" t="s">
        <v>103</v>
      </c>
      <c r="K96" s="23" t="s">
        <v>58</v>
      </c>
    </row>
    <row r="97" spans="1:13" x14ac:dyDescent="0.2">
      <c r="A97" s="5">
        <v>95</v>
      </c>
      <c r="B97" s="12">
        <v>1</v>
      </c>
      <c r="C97" t="s">
        <v>106</v>
      </c>
      <c r="D97" t="s">
        <v>50</v>
      </c>
      <c r="E97">
        <v>94</v>
      </c>
      <c r="F97" t="s">
        <v>132</v>
      </c>
      <c r="G97" t="s">
        <v>226</v>
      </c>
      <c r="H97" s="13">
        <v>51</v>
      </c>
      <c r="I97" s="13">
        <f>4.5+8.85</f>
        <v>13.35</v>
      </c>
      <c r="J97" t="s">
        <v>97</v>
      </c>
      <c r="K97" t="s">
        <v>192</v>
      </c>
      <c r="L97" t="s">
        <v>66</v>
      </c>
      <c r="M97" t="s">
        <v>54</v>
      </c>
    </row>
    <row r="98" spans="1:13" x14ac:dyDescent="0.2">
      <c r="A98" s="5">
        <v>96</v>
      </c>
      <c r="B98" s="12">
        <v>1</v>
      </c>
      <c r="C98" t="s">
        <v>106</v>
      </c>
      <c r="D98" t="s">
        <v>50</v>
      </c>
      <c r="E98" t="s">
        <v>132</v>
      </c>
      <c r="F98" t="s">
        <v>227</v>
      </c>
      <c r="G98" t="s">
        <v>228</v>
      </c>
      <c r="H98" s="13">
        <v>335</v>
      </c>
      <c r="I98" s="13">
        <v>24.07</v>
      </c>
      <c r="J98" t="s">
        <v>103</v>
      </c>
      <c r="K98" t="s">
        <v>136</v>
      </c>
      <c r="L98" t="s">
        <v>66</v>
      </c>
      <c r="M98" t="s">
        <v>54</v>
      </c>
    </row>
    <row r="99" spans="1:13" x14ac:dyDescent="0.2">
      <c r="A99" s="20">
        <v>97</v>
      </c>
      <c r="B99" s="26">
        <v>1</v>
      </c>
      <c r="C99" s="21"/>
      <c r="D99" s="21"/>
      <c r="E99" s="21"/>
      <c r="F99" s="21"/>
      <c r="G99" s="21"/>
      <c r="H99" s="20"/>
      <c r="I99" s="20"/>
      <c r="J99" s="21"/>
      <c r="K99" s="21"/>
      <c r="L99" s="21"/>
      <c r="M99" s="21"/>
    </row>
    <row r="100" spans="1:13" x14ac:dyDescent="0.2">
      <c r="A100" s="20">
        <v>98</v>
      </c>
      <c r="B100" s="26">
        <v>1</v>
      </c>
      <c r="C100" s="21"/>
      <c r="D100" s="21"/>
      <c r="E100" s="21"/>
      <c r="F100" s="21"/>
      <c r="G100" s="21"/>
      <c r="H100" s="20"/>
      <c r="I100" s="20"/>
      <c r="J100" s="21"/>
      <c r="K100" s="21"/>
      <c r="L100" s="21"/>
      <c r="M100" s="21"/>
    </row>
    <row r="101" spans="1:13" x14ac:dyDescent="0.2">
      <c r="A101" s="20">
        <v>99</v>
      </c>
      <c r="B101" s="26">
        <v>1</v>
      </c>
      <c r="C101" s="21"/>
      <c r="D101" s="21"/>
      <c r="E101" s="21"/>
      <c r="F101" s="21"/>
      <c r="G101" s="21"/>
      <c r="H101" s="20"/>
      <c r="I101" s="20"/>
      <c r="J101" s="21"/>
      <c r="K101" s="21"/>
      <c r="L101" s="21"/>
      <c r="M101" s="21"/>
    </row>
    <row r="102" spans="1:13" x14ac:dyDescent="0.2">
      <c r="A102" s="5">
        <v>100</v>
      </c>
      <c r="B102" s="12">
        <v>1</v>
      </c>
      <c r="C102" t="s">
        <v>106</v>
      </c>
      <c r="D102" t="s">
        <v>105</v>
      </c>
      <c r="E102" t="s">
        <v>131</v>
      </c>
      <c r="F102">
        <v>101</v>
      </c>
      <c r="G102" t="s">
        <v>229</v>
      </c>
      <c r="H102" s="13">
        <v>233</v>
      </c>
      <c r="I102" s="13">
        <v>16.98</v>
      </c>
      <c r="J102" t="s">
        <v>103</v>
      </c>
      <c r="K102" t="s">
        <v>153</v>
      </c>
      <c r="L102" t="s">
        <v>66</v>
      </c>
      <c r="M102" t="s">
        <v>54</v>
      </c>
    </row>
    <row r="103" spans="1:13" x14ac:dyDescent="0.2">
      <c r="A103" s="6">
        <v>101</v>
      </c>
      <c r="B103" s="6">
        <v>1</v>
      </c>
      <c r="C103" s="23" t="s">
        <v>106</v>
      </c>
      <c r="D103" s="23" t="s">
        <v>105</v>
      </c>
      <c r="E103">
        <v>100</v>
      </c>
      <c r="F103">
        <v>104</v>
      </c>
      <c r="G103">
        <v>4</v>
      </c>
      <c r="H103" s="6">
        <v>82</v>
      </c>
      <c r="I103" s="6">
        <v>6</v>
      </c>
      <c r="J103" s="23" t="s">
        <v>103</v>
      </c>
      <c r="K103" s="23" t="s">
        <v>58</v>
      </c>
      <c r="L103" s="23"/>
      <c r="M103" s="23"/>
    </row>
    <row r="104" spans="1:13" x14ac:dyDescent="0.2">
      <c r="A104" s="6">
        <v>102</v>
      </c>
      <c r="B104" s="6">
        <v>1</v>
      </c>
      <c r="C104" s="23" t="s">
        <v>107</v>
      </c>
      <c r="D104" s="23" t="s">
        <v>105</v>
      </c>
      <c r="E104">
        <v>22</v>
      </c>
      <c r="F104">
        <v>103</v>
      </c>
      <c r="G104" t="s">
        <v>121</v>
      </c>
      <c r="H104" s="6">
        <v>70</v>
      </c>
      <c r="I104" s="6">
        <v>6.5</v>
      </c>
      <c r="J104" s="23" t="s">
        <v>103</v>
      </c>
      <c r="K104" s="23" t="s">
        <v>58</v>
      </c>
    </row>
    <row r="105" spans="1:13" x14ac:dyDescent="0.2">
      <c r="A105" s="5">
        <v>103</v>
      </c>
      <c r="B105" s="12">
        <v>1</v>
      </c>
      <c r="C105" t="s">
        <v>107</v>
      </c>
      <c r="D105" t="s">
        <v>105</v>
      </c>
      <c r="E105">
        <v>102</v>
      </c>
      <c r="F105">
        <v>23</v>
      </c>
      <c r="G105" t="s">
        <v>121</v>
      </c>
      <c r="H105" s="13">
        <v>70</v>
      </c>
      <c r="I105" s="13">
        <v>6.5</v>
      </c>
      <c r="J105" t="s">
        <v>103</v>
      </c>
      <c r="K105" t="s">
        <v>200</v>
      </c>
      <c r="L105" t="s">
        <v>66</v>
      </c>
      <c r="M105" t="s">
        <v>54</v>
      </c>
    </row>
    <row r="106" spans="1:13" x14ac:dyDescent="0.2">
      <c r="A106" s="5">
        <v>104</v>
      </c>
      <c r="B106" s="12">
        <v>1</v>
      </c>
      <c r="C106" t="s">
        <v>106</v>
      </c>
      <c r="D106" t="s">
        <v>105</v>
      </c>
      <c r="E106">
        <v>101</v>
      </c>
      <c r="F106">
        <v>105</v>
      </c>
      <c r="G106">
        <v>11</v>
      </c>
      <c r="H106" s="13">
        <v>82</v>
      </c>
      <c r="I106" s="13">
        <v>6</v>
      </c>
      <c r="J106" t="s">
        <v>103</v>
      </c>
      <c r="K106" t="s">
        <v>201</v>
      </c>
      <c r="L106" t="s">
        <v>179</v>
      </c>
      <c r="M106" t="s">
        <v>54</v>
      </c>
    </row>
    <row r="107" spans="1:13" x14ac:dyDescent="0.2">
      <c r="A107" s="5">
        <v>105</v>
      </c>
      <c r="B107" s="12">
        <v>1</v>
      </c>
      <c r="C107" t="s">
        <v>106</v>
      </c>
      <c r="D107" t="s">
        <v>105</v>
      </c>
      <c r="E107">
        <v>104</v>
      </c>
      <c r="F107">
        <v>106</v>
      </c>
      <c r="G107">
        <v>3</v>
      </c>
      <c r="H107" s="13">
        <v>82</v>
      </c>
      <c r="I107" s="13">
        <v>6</v>
      </c>
      <c r="J107" t="s">
        <v>103</v>
      </c>
      <c r="K107" t="s">
        <v>202</v>
      </c>
      <c r="L107" t="s">
        <v>74</v>
      </c>
      <c r="M107" t="s">
        <v>54</v>
      </c>
    </row>
    <row r="108" spans="1:13" x14ac:dyDescent="0.2">
      <c r="A108" s="5">
        <v>106</v>
      </c>
      <c r="B108" s="12">
        <v>1</v>
      </c>
      <c r="C108" t="s">
        <v>106</v>
      </c>
      <c r="D108" t="s">
        <v>105</v>
      </c>
      <c r="E108">
        <v>105</v>
      </c>
      <c r="F108" s="23" t="s">
        <v>215</v>
      </c>
      <c r="G108">
        <v>1</v>
      </c>
      <c r="H108" s="13">
        <v>170</v>
      </c>
      <c r="I108" s="13">
        <v>12.4</v>
      </c>
      <c r="J108" t="s">
        <v>103</v>
      </c>
      <c r="K108" t="s">
        <v>194</v>
      </c>
      <c r="L108" t="s">
        <v>195</v>
      </c>
      <c r="M108" t="s">
        <v>126</v>
      </c>
    </row>
    <row r="109" spans="1:13" x14ac:dyDescent="0.2">
      <c r="A109" s="5">
        <v>107</v>
      </c>
      <c r="B109" s="12">
        <v>1</v>
      </c>
      <c r="C109" t="s">
        <v>106</v>
      </c>
      <c r="D109" t="s">
        <v>105</v>
      </c>
      <c r="E109">
        <v>114</v>
      </c>
      <c r="F109">
        <v>108</v>
      </c>
      <c r="G109" t="s">
        <v>209</v>
      </c>
      <c r="H109" s="13">
        <v>64</v>
      </c>
      <c r="I109" s="13">
        <v>6</v>
      </c>
      <c r="J109" t="s">
        <v>103</v>
      </c>
      <c r="K109" t="s">
        <v>193</v>
      </c>
      <c r="L109" t="s">
        <v>57</v>
      </c>
      <c r="M109" t="s">
        <v>126</v>
      </c>
    </row>
    <row r="110" spans="1:13" x14ac:dyDescent="0.2">
      <c r="A110" s="5">
        <v>108</v>
      </c>
      <c r="B110" s="12">
        <v>1</v>
      </c>
      <c r="C110" t="s">
        <v>106</v>
      </c>
      <c r="D110" t="s">
        <v>105</v>
      </c>
      <c r="E110">
        <v>107</v>
      </c>
      <c r="F110">
        <v>16</v>
      </c>
      <c r="G110">
        <v>88</v>
      </c>
      <c r="H110" s="13">
        <v>64</v>
      </c>
      <c r="I110" s="13">
        <v>6</v>
      </c>
      <c r="J110" t="s">
        <v>103</v>
      </c>
      <c r="K110" t="s">
        <v>198</v>
      </c>
      <c r="L110" t="s">
        <v>57</v>
      </c>
      <c r="M110" t="s">
        <v>126</v>
      </c>
    </row>
    <row r="111" spans="1:13" x14ac:dyDescent="0.2">
      <c r="A111" s="5">
        <v>109</v>
      </c>
      <c r="B111" s="12">
        <v>1</v>
      </c>
      <c r="C111" t="s">
        <v>107</v>
      </c>
      <c r="D111" t="s">
        <v>105</v>
      </c>
      <c r="E111">
        <v>20</v>
      </c>
      <c r="F111">
        <v>21</v>
      </c>
      <c r="G111" t="s">
        <v>120</v>
      </c>
      <c r="H111" s="13">
        <v>262</v>
      </c>
      <c r="I111" s="13">
        <v>12.6</v>
      </c>
      <c r="J111" t="s">
        <v>103</v>
      </c>
      <c r="K111" t="s">
        <v>196</v>
      </c>
      <c r="L111" t="s">
        <v>197</v>
      </c>
      <c r="M111" t="s">
        <v>126</v>
      </c>
    </row>
    <row r="112" spans="1:13" x14ac:dyDescent="0.2">
      <c r="A112" s="6">
        <v>110</v>
      </c>
      <c r="B112" s="6">
        <v>1</v>
      </c>
      <c r="C112" s="23" t="s">
        <v>106</v>
      </c>
      <c r="D112" s="23" t="s">
        <v>105</v>
      </c>
      <c r="E112">
        <v>60</v>
      </c>
      <c r="F112">
        <v>111</v>
      </c>
      <c r="G112" t="s">
        <v>211</v>
      </c>
      <c r="H112" s="6">
        <v>39</v>
      </c>
      <c r="I112" s="6">
        <v>3.67</v>
      </c>
      <c r="J112" s="23" t="s">
        <v>103</v>
      </c>
      <c r="K112" s="23" t="s">
        <v>58</v>
      </c>
      <c r="L112" s="23"/>
    </row>
    <row r="113" spans="1:13" x14ac:dyDescent="0.2">
      <c r="A113" s="6">
        <v>111</v>
      </c>
      <c r="B113" s="6">
        <v>1</v>
      </c>
      <c r="C113" s="23" t="s">
        <v>106</v>
      </c>
      <c r="D113" s="23" t="s">
        <v>105</v>
      </c>
      <c r="E113">
        <v>110</v>
      </c>
      <c r="F113">
        <v>51</v>
      </c>
      <c r="G113" t="s">
        <v>211</v>
      </c>
      <c r="H113" s="6">
        <v>39</v>
      </c>
      <c r="I113" s="6">
        <v>3.67</v>
      </c>
      <c r="J113" s="23" t="s">
        <v>103</v>
      </c>
      <c r="K113" s="23" t="s">
        <v>58</v>
      </c>
      <c r="L113" s="23"/>
    </row>
    <row r="114" spans="1:13" x14ac:dyDescent="0.2">
      <c r="A114" s="20">
        <v>112</v>
      </c>
      <c r="B114" s="26">
        <v>1</v>
      </c>
      <c r="C114" s="21"/>
      <c r="D114" s="21"/>
      <c r="E114" s="21"/>
      <c r="F114" s="21"/>
      <c r="G114" s="21"/>
      <c r="H114" s="20"/>
      <c r="I114" s="20"/>
      <c r="J114" s="21"/>
      <c r="K114" s="21"/>
      <c r="L114" s="21"/>
      <c r="M114" s="21"/>
    </row>
    <row r="115" spans="1:13" x14ac:dyDescent="0.2">
      <c r="A115" s="5">
        <v>113</v>
      </c>
      <c r="B115" s="12">
        <v>1</v>
      </c>
      <c r="C115" t="s">
        <v>106</v>
      </c>
      <c r="D115" t="s">
        <v>105</v>
      </c>
      <c r="E115">
        <v>15</v>
      </c>
      <c r="F115">
        <v>114</v>
      </c>
      <c r="G115">
        <v>95</v>
      </c>
      <c r="H115" s="13">
        <v>84</v>
      </c>
      <c r="I115" s="13">
        <f>15.8/2</f>
        <v>7.9</v>
      </c>
      <c r="J115" t="s">
        <v>103</v>
      </c>
      <c r="K115" t="s">
        <v>199</v>
      </c>
      <c r="L115" t="s">
        <v>62</v>
      </c>
      <c r="M115" t="s">
        <v>54</v>
      </c>
    </row>
    <row r="116" spans="1:13" x14ac:dyDescent="0.2">
      <c r="A116" s="6">
        <v>114</v>
      </c>
      <c r="B116" s="6">
        <v>1</v>
      </c>
      <c r="C116" s="23" t="s">
        <v>106</v>
      </c>
      <c r="D116" s="23" t="s">
        <v>105</v>
      </c>
      <c r="E116">
        <v>113</v>
      </c>
      <c r="F116">
        <v>107</v>
      </c>
      <c r="G116">
        <v>95</v>
      </c>
      <c r="H116" s="6">
        <v>84</v>
      </c>
      <c r="I116" s="6">
        <f>15.8/2</f>
        <v>7.9</v>
      </c>
      <c r="J116" s="23" t="s">
        <v>103</v>
      </c>
      <c r="K116" s="23" t="s">
        <v>58</v>
      </c>
    </row>
    <row r="117" spans="1:13" x14ac:dyDescent="0.2">
      <c r="A117" s="20">
        <v>115</v>
      </c>
      <c r="B117" s="26">
        <v>1</v>
      </c>
      <c r="C117" s="21"/>
      <c r="D117" s="21"/>
      <c r="E117" s="21"/>
      <c r="F117" s="21"/>
      <c r="G117" s="21"/>
      <c r="H117" s="20"/>
      <c r="I117" s="20"/>
      <c r="J117" s="21"/>
      <c r="K117" s="21"/>
      <c r="L117" s="21"/>
      <c r="M117" s="21"/>
    </row>
    <row r="118" spans="1:13" x14ac:dyDescent="0.2">
      <c r="A118" s="20">
        <v>116</v>
      </c>
      <c r="B118" s="26">
        <v>1</v>
      </c>
      <c r="C118" s="21"/>
      <c r="D118" s="21"/>
      <c r="E118" s="21"/>
      <c r="F118" s="21"/>
      <c r="G118" s="21"/>
      <c r="H118" s="20"/>
      <c r="I118" s="20"/>
      <c r="J118" s="21"/>
      <c r="K118" s="21"/>
      <c r="L118" s="21"/>
      <c r="M118" s="21"/>
    </row>
    <row r="119" spans="1:13" x14ac:dyDescent="0.2">
      <c r="A119" s="9" t="s">
        <v>130</v>
      </c>
      <c r="B119" s="6">
        <v>1</v>
      </c>
      <c r="C119" s="23" t="s">
        <v>107</v>
      </c>
      <c r="D119" s="23" t="s">
        <v>113</v>
      </c>
      <c r="E119">
        <v>24</v>
      </c>
      <c r="F119">
        <v>25</v>
      </c>
      <c r="G119" t="s">
        <v>127</v>
      </c>
      <c r="H119" s="6">
        <v>1166</v>
      </c>
      <c r="I119" s="6">
        <v>13.05</v>
      </c>
      <c r="J119" s="23" t="s">
        <v>103</v>
      </c>
      <c r="K119" s="23" t="s">
        <v>58</v>
      </c>
      <c r="L119" s="23"/>
    </row>
    <row r="120" spans="1:13" x14ac:dyDescent="0.2">
      <c r="A120" s="20" t="s">
        <v>127</v>
      </c>
      <c r="B120" s="12">
        <v>1</v>
      </c>
      <c r="C120" t="s">
        <v>107</v>
      </c>
      <c r="D120" t="s">
        <v>113</v>
      </c>
      <c r="E120">
        <v>115</v>
      </c>
      <c r="F120">
        <v>37</v>
      </c>
      <c r="G120" t="s">
        <v>130</v>
      </c>
      <c r="H120" s="13">
        <v>1166</v>
      </c>
      <c r="I120" s="13">
        <v>13.05</v>
      </c>
      <c r="J120" t="s">
        <v>103</v>
      </c>
      <c r="K120" t="s">
        <v>128</v>
      </c>
      <c r="L120" t="s">
        <v>129</v>
      </c>
      <c r="M120" t="s">
        <v>126</v>
      </c>
    </row>
    <row r="121" spans="1:13" x14ac:dyDescent="0.2">
      <c r="A121" s="20" t="s">
        <v>131</v>
      </c>
      <c r="B121" s="12">
        <v>1</v>
      </c>
      <c r="C121" t="s">
        <v>107</v>
      </c>
      <c r="D121" t="s">
        <v>113</v>
      </c>
      <c r="E121">
        <v>96</v>
      </c>
      <c r="F121">
        <v>100</v>
      </c>
      <c r="G121" t="s">
        <v>230</v>
      </c>
      <c r="H121" s="13">
        <v>1103</v>
      </c>
      <c r="I121" s="13">
        <v>18</v>
      </c>
      <c r="J121" t="s">
        <v>103</v>
      </c>
      <c r="K121" t="s">
        <v>139</v>
      </c>
      <c r="L121" t="s">
        <v>129</v>
      </c>
      <c r="M121" t="s">
        <v>54</v>
      </c>
    </row>
    <row r="122" spans="1:13" x14ac:dyDescent="0.2">
      <c r="A122" s="20" t="s">
        <v>132</v>
      </c>
      <c r="B122" s="12">
        <v>1</v>
      </c>
      <c r="C122" t="s">
        <v>106</v>
      </c>
      <c r="D122" t="s">
        <v>113</v>
      </c>
      <c r="E122">
        <v>95</v>
      </c>
      <c r="F122">
        <v>96</v>
      </c>
      <c r="G122" t="s">
        <v>231</v>
      </c>
      <c r="H122" s="13">
        <v>1454</v>
      </c>
      <c r="I122" s="13">
        <v>16</v>
      </c>
      <c r="J122" t="s">
        <v>103</v>
      </c>
      <c r="K122" t="s">
        <v>133</v>
      </c>
      <c r="L122" t="s">
        <v>64</v>
      </c>
      <c r="M122" t="s">
        <v>126</v>
      </c>
    </row>
    <row r="123" spans="1:13" x14ac:dyDescent="0.2">
      <c r="A123" s="9" t="s">
        <v>121</v>
      </c>
      <c r="B123" s="6">
        <v>1</v>
      </c>
      <c r="C123" s="23" t="s">
        <v>107</v>
      </c>
      <c r="D123" s="23" t="s">
        <v>114</v>
      </c>
      <c r="E123">
        <v>38</v>
      </c>
      <c r="F123">
        <v>40</v>
      </c>
      <c r="G123" t="s">
        <v>232</v>
      </c>
      <c r="H123" s="6">
        <v>528</v>
      </c>
      <c r="I123" s="6">
        <v>12</v>
      </c>
      <c r="J123" s="23" t="s">
        <v>103</v>
      </c>
      <c r="K123" s="23" t="s">
        <v>58</v>
      </c>
      <c r="L123" s="23"/>
      <c r="M123" s="23"/>
    </row>
    <row r="124" spans="1:13" x14ac:dyDescent="0.2">
      <c r="A124" s="20" t="s">
        <v>120</v>
      </c>
      <c r="B124" s="12">
        <v>1</v>
      </c>
      <c r="C124" t="s">
        <v>107</v>
      </c>
      <c r="D124" t="s">
        <v>114</v>
      </c>
      <c r="E124">
        <v>41</v>
      </c>
      <c r="F124">
        <v>42</v>
      </c>
      <c r="G124">
        <v>109</v>
      </c>
      <c r="H124" s="13">
        <v>693</v>
      </c>
      <c r="I124" s="13">
        <v>9.67</v>
      </c>
      <c r="J124" t="s">
        <v>103</v>
      </c>
      <c r="K124" t="s">
        <v>122</v>
      </c>
      <c r="L124" t="s">
        <v>123</v>
      </c>
      <c r="M124" t="s">
        <v>126</v>
      </c>
    </row>
    <row r="125" spans="1:13" x14ac:dyDescent="0.2">
      <c r="A125" s="20" t="s">
        <v>148</v>
      </c>
      <c r="B125" s="12">
        <v>1</v>
      </c>
      <c r="C125" t="s">
        <v>106</v>
      </c>
      <c r="D125" t="s">
        <v>114</v>
      </c>
      <c r="E125">
        <v>50</v>
      </c>
      <c r="F125">
        <v>60</v>
      </c>
      <c r="G125">
        <v>75</v>
      </c>
      <c r="H125" s="13">
        <v>679</v>
      </c>
      <c r="I125" s="13">
        <v>12</v>
      </c>
      <c r="J125" t="s">
        <v>103</v>
      </c>
      <c r="K125" t="s">
        <v>149</v>
      </c>
      <c r="L125" t="s">
        <v>150</v>
      </c>
      <c r="M125" t="s">
        <v>126</v>
      </c>
    </row>
    <row r="126" spans="1:13" x14ac:dyDescent="0.2">
      <c r="A126" s="9" t="s">
        <v>151</v>
      </c>
      <c r="B126" s="6">
        <v>1</v>
      </c>
      <c r="C126" s="23" t="s">
        <v>107</v>
      </c>
      <c r="D126" s="23" t="s">
        <v>114</v>
      </c>
      <c r="E126">
        <v>27</v>
      </c>
      <c r="F126">
        <v>29</v>
      </c>
      <c r="G126" t="s">
        <v>152</v>
      </c>
      <c r="H126" s="6">
        <v>676</v>
      </c>
      <c r="I126" s="6">
        <v>9.9499999999999993</v>
      </c>
      <c r="J126" s="23" t="s">
        <v>103</v>
      </c>
      <c r="K126" s="23" t="s">
        <v>58</v>
      </c>
    </row>
    <row r="127" spans="1:13" x14ac:dyDescent="0.2">
      <c r="A127" s="20" t="s">
        <v>152</v>
      </c>
      <c r="B127" s="12">
        <v>1</v>
      </c>
      <c r="C127" t="s">
        <v>107</v>
      </c>
      <c r="D127" t="s">
        <v>114</v>
      </c>
      <c r="E127">
        <v>32</v>
      </c>
      <c r="F127">
        <v>34</v>
      </c>
      <c r="G127" t="s">
        <v>152</v>
      </c>
      <c r="H127" s="13">
        <v>676</v>
      </c>
      <c r="I127" s="13">
        <v>9.9499999999999993</v>
      </c>
      <c r="J127" t="s">
        <v>103</v>
      </c>
      <c r="K127" t="s">
        <v>203</v>
      </c>
      <c r="L127" t="s">
        <v>64</v>
      </c>
      <c r="M127" t="s">
        <v>126</v>
      </c>
    </row>
    <row r="128" spans="1:13" x14ac:dyDescent="0.2">
      <c r="A128" s="14" t="s">
        <v>206</v>
      </c>
      <c r="B128" s="12">
        <v>1</v>
      </c>
      <c r="C128" t="s">
        <v>110</v>
      </c>
      <c r="D128" s="10" t="s">
        <v>117</v>
      </c>
      <c r="E128">
        <v>66</v>
      </c>
      <c r="F128">
        <v>77</v>
      </c>
      <c r="G128" t="s">
        <v>233</v>
      </c>
      <c r="H128" s="13">
        <v>721</v>
      </c>
      <c r="I128" s="13">
        <v>12.88</v>
      </c>
      <c r="J128" t="s">
        <v>103</v>
      </c>
      <c r="K128" t="s">
        <v>205</v>
      </c>
    </row>
    <row r="129" spans="1:13" x14ac:dyDescent="0.2">
      <c r="A129" s="14" t="s">
        <v>207</v>
      </c>
      <c r="B129" s="12">
        <v>1</v>
      </c>
      <c r="C129" t="s">
        <v>106</v>
      </c>
      <c r="D129" t="s">
        <v>115</v>
      </c>
      <c r="E129" t="s">
        <v>220</v>
      </c>
      <c r="F129">
        <v>48</v>
      </c>
      <c r="G129" t="s">
        <v>234</v>
      </c>
      <c r="H129" s="13">
        <v>3918</v>
      </c>
      <c r="I129" s="13">
        <f>23.78+6.24</f>
        <v>30.020000000000003</v>
      </c>
      <c r="J129" t="s">
        <v>103</v>
      </c>
      <c r="K129" t="s">
        <v>162</v>
      </c>
      <c r="L129" t="s">
        <v>115</v>
      </c>
      <c r="M129" t="s">
        <v>126</v>
      </c>
    </row>
    <row r="130" spans="1:13" x14ac:dyDescent="0.2">
      <c r="A130" s="14" t="s">
        <v>208</v>
      </c>
      <c r="B130" s="12">
        <v>1</v>
      </c>
      <c r="C130" t="s">
        <v>110</v>
      </c>
      <c r="D130" t="s">
        <v>116</v>
      </c>
      <c r="E130">
        <v>80</v>
      </c>
      <c r="F130">
        <v>28</v>
      </c>
      <c r="G130">
        <v>84</v>
      </c>
      <c r="H130" s="13">
        <v>1216</v>
      </c>
      <c r="I130" s="13">
        <v>12</v>
      </c>
      <c r="J130" t="s">
        <v>103</v>
      </c>
      <c r="K130" t="s">
        <v>204</v>
      </c>
    </row>
    <row r="131" spans="1:13" x14ac:dyDescent="0.2">
      <c r="A131" s="14" t="s">
        <v>209</v>
      </c>
      <c r="B131" s="12">
        <v>1</v>
      </c>
      <c r="C131" t="s">
        <v>106</v>
      </c>
      <c r="D131" t="s">
        <v>118</v>
      </c>
      <c r="H131" s="20"/>
      <c r="I131" s="20"/>
      <c r="J131" t="s">
        <v>103</v>
      </c>
      <c r="K131" t="s">
        <v>205</v>
      </c>
    </row>
    <row r="132" spans="1:13" x14ac:dyDescent="0.2">
      <c r="A132" s="14" t="s">
        <v>210</v>
      </c>
      <c r="B132" s="12">
        <v>1</v>
      </c>
      <c r="C132" t="s">
        <v>109</v>
      </c>
      <c r="D132" t="s">
        <v>118</v>
      </c>
      <c r="H132" s="20"/>
      <c r="I132" s="20"/>
      <c r="J132" t="s">
        <v>103</v>
      </c>
      <c r="K132" t="s">
        <v>205</v>
      </c>
    </row>
    <row r="133" spans="1:13" x14ac:dyDescent="0.2">
      <c r="A133" s="14" t="s">
        <v>211</v>
      </c>
      <c r="B133" s="12">
        <v>1</v>
      </c>
      <c r="C133" t="s">
        <v>106</v>
      </c>
      <c r="D133" t="s">
        <v>118</v>
      </c>
      <c r="H133" s="20"/>
      <c r="I133" s="20"/>
      <c r="J133" t="s">
        <v>103</v>
      </c>
      <c r="K133" t="s">
        <v>205</v>
      </c>
    </row>
  </sheetData>
  <autoFilter ref="A2:M118" xr:uid="{00000000-0009-0000-0000-000001000000}"/>
  <mergeCells count="1">
    <mergeCell ref="D10:M10"/>
  </mergeCells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27"/>
  <sheetViews>
    <sheetView zoomScale="125" zoomScaleNormal="125" zoomScalePageLayoutView="125" workbookViewId="0">
      <selection activeCell="A13" sqref="A13"/>
    </sheetView>
  </sheetViews>
  <sheetFormatPr baseColWidth="10" defaultColWidth="11" defaultRowHeight="16" x14ac:dyDescent="0.2"/>
  <cols>
    <col min="1" max="1" width="5.1640625" customWidth="1"/>
    <col min="2" max="2" width="26.1640625" customWidth="1"/>
    <col min="3" max="3" width="18.6640625" bestFit="1" customWidth="1"/>
    <col min="4" max="4" width="18.6640625" customWidth="1"/>
    <col min="5" max="5" width="15.83203125" bestFit="1" customWidth="1"/>
    <col min="6" max="6" width="16.1640625" bestFit="1" customWidth="1"/>
    <col min="7" max="7" width="17.5" bestFit="1" customWidth="1"/>
    <col min="8" max="8" width="28.83203125" bestFit="1" customWidth="1"/>
    <col min="9" max="9" width="26" bestFit="1" customWidth="1"/>
    <col min="10" max="10" width="21.83203125" bestFit="1" customWidth="1"/>
  </cols>
  <sheetData>
    <row r="2" spans="2:10" x14ac:dyDescent="0.2">
      <c r="B2" t="s">
        <v>28</v>
      </c>
      <c r="C2" t="s">
        <v>29</v>
      </c>
      <c r="D2" t="s">
        <v>4</v>
      </c>
      <c r="E2" t="s">
        <v>30</v>
      </c>
      <c r="F2" t="s">
        <v>31</v>
      </c>
      <c r="G2" t="s">
        <v>94</v>
      </c>
      <c r="H2" t="s">
        <v>34</v>
      </c>
      <c r="I2" t="s">
        <v>33</v>
      </c>
      <c r="J2" t="s">
        <v>32</v>
      </c>
    </row>
    <row r="3" spans="2:10" x14ac:dyDescent="0.2">
      <c r="B3" s="5" t="s">
        <v>52</v>
      </c>
      <c r="C3" s="5" t="s">
        <v>53</v>
      </c>
      <c r="D3" s="5" t="s">
        <v>54</v>
      </c>
      <c r="E3">
        <v>35</v>
      </c>
      <c r="F3">
        <v>160</v>
      </c>
      <c r="G3">
        <v>4</v>
      </c>
    </row>
    <row r="4" spans="2:10" x14ac:dyDescent="0.2">
      <c r="B4" s="5" t="s">
        <v>55</v>
      </c>
      <c r="C4" s="5" t="s">
        <v>56</v>
      </c>
      <c r="D4" s="5" t="s">
        <v>57</v>
      </c>
      <c r="E4">
        <v>35</v>
      </c>
      <c r="F4">
        <v>200</v>
      </c>
      <c r="G4">
        <v>4</v>
      </c>
    </row>
    <row r="5" spans="2:10" x14ac:dyDescent="0.2">
      <c r="B5" s="5" t="s">
        <v>60</v>
      </c>
      <c r="C5" s="5" t="s">
        <v>53</v>
      </c>
      <c r="D5" s="5" t="s">
        <v>54</v>
      </c>
      <c r="E5">
        <v>25</v>
      </c>
      <c r="F5">
        <v>120</v>
      </c>
      <c r="G5">
        <v>4</v>
      </c>
    </row>
    <row r="6" spans="2:10" x14ac:dyDescent="0.2">
      <c r="B6" s="5" t="s">
        <v>69</v>
      </c>
      <c r="C6" s="5" t="s">
        <v>64</v>
      </c>
      <c r="D6" s="5" t="s">
        <v>54</v>
      </c>
      <c r="E6">
        <v>50</v>
      </c>
      <c r="F6">
        <v>200</v>
      </c>
      <c r="G6">
        <v>3.5</v>
      </c>
    </row>
    <row r="7" spans="2:10" x14ac:dyDescent="0.2">
      <c r="B7" s="5" t="s">
        <v>63</v>
      </c>
      <c r="C7" s="5" t="s">
        <v>64</v>
      </c>
      <c r="D7" s="5" t="s">
        <v>54</v>
      </c>
      <c r="E7">
        <v>50</v>
      </c>
      <c r="F7">
        <v>150</v>
      </c>
      <c r="G7">
        <v>4</v>
      </c>
    </row>
    <row r="8" spans="2:10" x14ac:dyDescent="0.2">
      <c r="B8" s="5" t="s">
        <v>65</v>
      </c>
      <c r="C8" s="5" t="s">
        <v>66</v>
      </c>
      <c r="D8" s="5" t="s">
        <v>54</v>
      </c>
      <c r="E8">
        <v>35</v>
      </c>
      <c r="F8">
        <v>100</v>
      </c>
      <c r="G8">
        <v>5</v>
      </c>
    </row>
    <row r="9" spans="2:10" x14ac:dyDescent="0.2">
      <c r="B9" s="5" t="s">
        <v>67</v>
      </c>
      <c r="C9" s="5" t="s">
        <v>68</v>
      </c>
      <c r="D9" s="5" t="s">
        <v>54</v>
      </c>
      <c r="E9">
        <v>35</v>
      </c>
      <c r="F9">
        <v>250</v>
      </c>
      <c r="G9">
        <v>4</v>
      </c>
    </row>
    <row r="10" spans="2:10" x14ac:dyDescent="0.2">
      <c r="B10" s="5" t="s">
        <v>73</v>
      </c>
      <c r="C10" s="5" t="s">
        <v>74</v>
      </c>
      <c r="D10" s="5" t="s">
        <v>54</v>
      </c>
      <c r="E10">
        <v>40</v>
      </c>
      <c r="F10">
        <v>100</v>
      </c>
      <c r="G10">
        <v>4</v>
      </c>
    </row>
    <row r="11" spans="2:10" x14ac:dyDescent="0.2">
      <c r="B11" s="5" t="s">
        <v>70</v>
      </c>
      <c r="C11" s="5" t="s">
        <v>71</v>
      </c>
      <c r="D11" s="5" t="s">
        <v>57</v>
      </c>
      <c r="E11">
        <v>35</v>
      </c>
      <c r="F11">
        <v>100</v>
      </c>
      <c r="G11">
        <v>4</v>
      </c>
    </row>
    <row r="12" spans="2:10" x14ac:dyDescent="0.2">
      <c r="B12" s="5" t="s">
        <v>72</v>
      </c>
      <c r="C12" s="5" t="s">
        <v>66</v>
      </c>
      <c r="D12" s="5" t="s">
        <v>54</v>
      </c>
      <c r="E12">
        <v>40</v>
      </c>
      <c r="F12">
        <v>230</v>
      </c>
      <c r="G12">
        <v>4</v>
      </c>
    </row>
    <row r="13" spans="2:10" x14ac:dyDescent="0.2">
      <c r="B13" s="5" t="s">
        <v>75</v>
      </c>
      <c r="C13" s="5" t="s">
        <v>66</v>
      </c>
      <c r="D13" s="5" t="s">
        <v>54</v>
      </c>
      <c r="E13">
        <v>30</v>
      </c>
      <c r="F13">
        <v>100</v>
      </c>
      <c r="G13">
        <v>4</v>
      </c>
    </row>
    <row r="14" spans="2:10" x14ac:dyDescent="0.2">
      <c r="B14" s="5" t="s">
        <v>76</v>
      </c>
      <c r="C14" s="5" t="s">
        <v>64</v>
      </c>
      <c r="D14" s="5" t="s">
        <v>54</v>
      </c>
      <c r="E14">
        <v>45</v>
      </c>
      <c r="F14">
        <v>180</v>
      </c>
      <c r="G14">
        <v>5</v>
      </c>
    </row>
    <row r="15" spans="2:10" x14ac:dyDescent="0.2">
      <c r="B15" s="5" t="s">
        <v>77</v>
      </c>
      <c r="C15" s="5" t="s">
        <v>53</v>
      </c>
      <c r="D15" s="5" t="s">
        <v>54</v>
      </c>
      <c r="E15">
        <v>25</v>
      </c>
      <c r="F15">
        <v>100</v>
      </c>
      <c r="G15">
        <v>4</v>
      </c>
    </row>
    <row r="16" spans="2:10" x14ac:dyDescent="0.2">
      <c r="B16" s="5" t="s">
        <v>61</v>
      </c>
      <c r="C16" s="5" t="s">
        <v>62</v>
      </c>
      <c r="D16" s="5" t="s">
        <v>54</v>
      </c>
      <c r="E16">
        <v>35</v>
      </c>
      <c r="F16">
        <v>200</v>
      </c>
      <c r="G16">
        <v>4</v>
      </c>
    </row>
    <row r="17" spans="2:7" x14ac:dyDescent="0.2">
      <c r="B17" s="5" t="s">
        <v>93</v>
      </c>
      <c r="C17" s="5" t="s">
        <v>64</v>
      </c>
      <c r="D17" s="5" t="s">
        <v>54</v>
      </c>
      <c r="E17">
        <v>35</v>
      </c>
      <c r="F17" s="2">
        <v>150</v>
      </c>
      <c r="G17">
        <v>4</v>
      </c>
    </row>
    <row r="18" spans="2:7" x14ac:dyDescent="0.2">
      <c r="B18" s="5" t="s">
        <v>91</v>
      </c>
      <c r="C18" s="5" t="s">
        <v>92</v>
      </c>
      <c r="D18" s="5" t="s">
        <v>57</v>
      </c>
      <c r="E18">
        <v>50</v>
      </c>
      <c r="F18">
        <v>250</v>
      </c>
      <c r="G18">
        <v>5</v>
      </c>
    </row>
    <row r="19" spans="2:7" x14ac:dyDescent="0.2">
      <c r="B19" s="5" t="s">
        <v>90</v>
      </c>
      <c r="C19" s="5" t="s">
        <v>83</v>
      </c>
      <c r="D19" s="5" t="s">
        <v>54</v>
      </c>
      <c r="E19">
        <v>35</v>
      </c>
      <c r="F19">
        <v>60</v>
      </c>
      <c r="G19">
        <v>4</v>
      </c>
    </row>
    <row r="20" spans="2:7" x14ac:dyDescent="0.2">
      <c r="B20" s="5" t="s">
        <v>89</v>
      </c>
      <c r="C20" s="5" t="s">
        <v>64</v>
      </c>
      <c r="D20" s="5" t="s">
        <v>54</v>
      </c>
      <c r="E20">
        <v>35</v>
      </c>
      <c r="F20">
        <v>80</v>
      </c>
      <c r="G20">
        <v>4</v>
      </c>
    </row>
    <row r="21" spans="2:7" x14ac:dyDescent="0.2">
      <c r="B21" s="5" t="s">
        <v>87</v>
      </c>
      <c r="C21" s="5" t="s">
        <v>88</v>
      </c>
      <c r="D21" s="5" t="s">
        <v>54</v>
      </c>
      <c r="E21">
        <v>35</v>
      </c>
      <c r="F21">
        <v>100</v>
      </c>
      <c r="G21">
        <v>4</v>
      </c>
    </row>
    <row r="22" spans="2:7" x14ac:dyDescent="0.2">
      <c r="B22" s="5" t="s">
        <v>86</v>
      </c>
      <c r="C22" s="5" t="s">
        <v>68</v>
      </c>
      <c r="D22" s="5" t="s">
        <v>54</v>
      </c>
      <c r="E22">
        <v>35</v>
      </c>
      <c r="F22">
        <v>200</v>
      </c>
      <c r="G22">
        <v>5</v>
      </c>
    </row>
    <row r="23" spans="2:7" x14ac:dyDescent="0.2">
      <c r="B23" s="5" t="s">
        <v>85</v>
      </c>
      <c r="C23" s="5" t="s">
        <v>74</v>
      </c>
      <c r="D23" s="5" t="s">
        <v>54</v>
      </c>
      <c r="E23">
        <v>40</v>
      </c>
      <c r="F23">
        <v>150</v>
      </c>
      <c r="G23">
        <v>6</v>
      </c>
    </row>
    <row r="24" spans="2:7" x14ac:dyDescent="0.2">
      <c r="B24" s="5" t="s">
        <v>78</v>
      </c>
      <c r="C24" s="5" t="s">
        <v>79</v>
      </c>
      <c r="D24" s="5" t="s">
        <v>54</v>
      </c>
      <c r="E24">
        <v>40</v>
      </c>
      <c r="F24">
        <v>200</v>
      </c>
      <c r="G24">
        <v>4</v>
      </c>
    </row>
    <row r="25" spans="2:7" x14ac:dyDescent="0.2">
      <c r="B25" s="5" t="s">
        <v>82</v>
      </c>
      <c r="C25" s="5" t="s">
        <v>84</v>
      </c>
      <c r="D25" s="5" t="s">
        <v>54</v>
      </c>
      <c r="E25">
        <v>30</v>
      </c>
      <c r="F25">
        <v>80</v>
      </c>
      <c r="G25">
        <v>4</v>
      </c>
    </row>
    <row r="26" spans="2:7" x14ac:dyDescent="0.2">
      <c r="B26" s="5" t="s">
        <v>80</v>
      </c>
      <c r="C26" s="5" t="s">
        <v>64</v>
      </c>
      <c r="D26" s="5" t="s">
        <v>54</v>
      </c>
      <c r="E26">
        <v>30</v>
      </c>
      <c r="F26">
        <v>100</v>
      </c>
      <c r="G26">
        <v>4</v>
      </c>
    </row>
    <row r="27" spans="2:7" x14ac:dyDescent="0.2">
      <c r="B27" s="5" t="s">
        <v>81</v>
      </c>
      <c r="C27" s="5" t="s">
        <v>64</v>
      </c>
      <c r="D27" s="5" t="s">
        <v>54</v>
      </c>
      <c r="E27">
        <v>25</v>
      </c>
      <c r="F27">
        <v>80</v>
      </c>
      <c r="G27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Shopping</vt:lpstr>
      <vt:lpstr>Lojas</vt:lpstr>
      <vt:lpstr>Varejistas</vt:lpstr>
    </vt:vector>
  </TitlesOfParts>
  <Company>Nova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Cunha</dc:creator>
  <cp:lastModifiedBy>Marco Tavora</cp:lastModifiedBy>
  <dcterms:created xsi:type="dcterms:W3CDTF">2018-08-31T19:28:04Z</dcterms:created>
  <dcterms:modified xsi:type="dcterms:W3CDTF">2018-09-14T00:37:29Z</dcterms:modified>
</cp:coreProperties>
</file>