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ropbox\academic\courses\iotproductdesign\material\04_projectdesign\"/>
    </mc:Choice>
  </mc:AlternateContent>
  <xr:revisionPtr revIDLastSave="0" documentId="13_ncr:1_{5ECEF5F4-14CC-4EB3-BFC6-1A0285CCB8BA}" xr6:coauthVersionLast="45" xr6:coauthVersionMax="45" xr10:uidLastSave="{00000000-0000-0000-0000-000000000000}"/>
  <bookViews>
    <workbookView xWindow="-120" yWindow="-120" windowWidth="38640" windowHeight="15840" tabRatio="302" xr2:uid="{00000000-000D-0000-FFFF-FFFF00000000}"/>
  </bookViews>
  <sheets>
    <sheet name="controller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12" l="1"/>
  <c r="J4" i="12"/>
  <c r="N9" i="12"/>
  <c r="I37" i="12" l="1"/>
  <c r="N37" i="12"/>
  <c r="M36" i="12"/>
  <c r="M35" i="12"/>
  <c r="M34" i="12"/>
  <c r="M32" i="12"/>
  <c r="M33" i="12"/>
  <c r="M31" i="12"/>
  <c r="M30" i="12"/>
  <c r="M29" i="12"/>
  <c r="M28" i="12"/>
  <c r="M27" i="12"/>
  <c r="M26" i="12"/>
  <c r="M25" i="12"/>
  <c r="M23" i="12"/>
  <c r="M22" i="12"/>
  <c r="M21" i="12"/>
  <c r="M20" i="12"/>
  <c r="M19" i="12"/>
  <c r="M12" i="12"/>
</calcChain>
</file>

<file path=xl/sharedStrings.xml><?xml version="1.0" encoding="utf-8"?>
<sst xmlns="http://schemas.openxmlformats.org/spreadsheetml/2006/main" count="153" uniqueCount="116">
  <si>
    <t>Resistors</t>
  </si>
  <si>
    <t>10u</t>
  </si>
  <si>
    <t>Ceramic capacitor</t>
  </si>
  <si>
    <t>U2</t>
  </si>
  <si>
    <t>Value</t>
  </si>
  <si>
    <t>E73 CDEBYTE</t>
  </si>
  <si>
    <t>nRF52832</t>
  </si>
  <si>
    <t>E73</t>
  </si>
  <si>
    <t xml:space="preserve"> E73-2G4M04S1B</t>
  </si>
  <si>
    <t>SMD: 44 pin 1,27 mm</t>
  </si>
  <si>
    <t>100u</t>
  </si>
  <si>
    <t>L1</t>
  </si>
  <si>
    <t>microUSB</t>
  </si>
  <si>
    <t>0,1u</t>
  </si>
  <si>
    <t>Q1</t>
  </si>
  <si>
    <t>BLUE</t>
  </si>
  <si>
    <t>LED</t>
  </si>
  <si>
    <t>X1</t>
  </si>
  <si>
    <t>0805-NO</t>
  </si>
  <si>
    <t>RED</t>
  </si>
  <si>
    <t>C2</t>
  </si>
  <si>
    <t>THERM</t>
  </si>
  <si>
    <t>15k</t>
  </si>
  <si>
    <t>Resistor</t>
  </si>
  <si>
    <t>ORANGE</t>
  </si>
  <si>
    <t>DONE</t>
  </si>
  <si>
    <t>GREEN</t>
  </si>
  <si>
    <t>CHIPLED_0805_NOOUTLINE</t>
  </si>
  <si>
    <t>1K</t>
  </si>
  <si>
    <t>100k</t>
  </si>
  <si>
    <t>B1</t>
  </si>
  <si>
    <t xml:space="preserve">JST 2-PH </t>
  </si>
  <si>
    <t>JSTPH2</t>
  </si>
  <si>
    <t>270k</t>
  </si>
  <si>
    <t>Lithium Ion Polymer Battery</t>
  </si>
  <si>
    <t>external</t>
  </si>
  <si>
    <t>1u</t>
  </si>
  <si>
    <t>10k</t>
  </si>
  <si>
    <t>0603-NO</t>
  </si>
  <si>
    <t>BTN_KMR2_4.6X2.8</t>
  </si>
  <si>
    <t>KMR2</t>
  </si>
  <si>
    <t xml:space="preserve">SWITCH_TACT_SMT4.6X2.8 </t>
  </si>
  <si>
    <t>JSTPH</t>
  </si>
  <si>
    <t>AP2112-3.3</t>
  </si>
  <si>
    <t>VREG_SOT23-5</t>
  </si>
  <si>
    <t>SOT23-5</t>
  </si>
  <si>
    <t>QFN20_4MM SOT23-5</t>
  </si>
  <si>
    <t xml:space="preserve">MCP73871 MCP73831T-2ACI/OT </t>
  </si>
  <si>
    <t>4UCONN_20329_V2</t>
  </si>
  <si>
    <t>DMG3415U</t>
  </si>
  <si>
    <t>MOSFET-P</t>
  </si>
  <si>
    <t>SOT23-R</t>
  </si>
  <si>
    <t>32,768Khz</t>
  </si>
  <si>
    <t>Inductor</t>
  </si>
  <si>
    <t>ABS25-32.768KHZ-6-T</t>
  </si>
  <si>
    <t>Crystal 32.7680KHZ 6PF</t>
  </si>
  <si>
    <t>4-SOJ, 5.50mm pitch</t>
  </si>
  <si>
    <t>15n</t>
  </si>
  <si>
    <t>HK100515NJ-T</t>
  </si>
  <si>
    <t>CL10B105KP8NNNC</t>
  </si>
  <si>
    <t>ESR03EZPJ102</t>
  </si>
  <si>
    <t>12p</t>
  </si>
  <si>
    <t>Footprint</t>
  </si>
  <si>
    <t>ID</t>
  </si>
  <si>
    <t>CON</t>
  </si>
  <si>
    <t>B2B-PH-SM4-TBT(LF)(SN)</t>
  </si>
  <si>
    <t>JS202011SCQN</t>
  </si>
  <si>
    <t>SWITCH SLIDE DPDT</t>
  </si>
  <si>
    <t xml:space="preserve">DPDT </t>
  </si>
  <si>
    <t>DPDT THT</t>
  </si>
  <si>
    <t>0476540001</t>
  </si>
  <si>
    <t>Micro USB AB Rec</t>
  </si>
  <si>
    <t>Total</t>
  </si>
  <si>
    <t>N.Slots</t>
  </si>
  <si>
    <t>3,7V@500mAh</t>
  </si>
  <si>
    <t>C1</t>
  </si>
  <si>
    <t>L2</t>
  </si>
  <si>
    <t>CON1</t>
  </si>
  <si>
    <t>R4</t>
  </si>
  <si>
    <t>R3</t>
  </si>
  <si>
    <t>R5</t>
  </si>
  <si>
    <t>R6</t>
  </si>
  <si>
    <t>SW1</t>
  </si>
  <si>
    <t>U1</t>
  </si>
  <si>
    <t>MCP73871</t>
  </si>
  <si>
    <t>Manufacturer</t>
  </si>
  <si>
    <t>C3, C6</t>
  </si>
  <si>
    <t>C4, C7, C8</t>
  </si>
  <si>
    <t>C5, C9, C10, C11</t>
  </si>
  <si>
    <t>CHRG</t>
  </si>
  <si>
    <t>D1, D3</t>
  </si>
  <si>
    <t>D2, D4</t>
  </si>
  <si>
    <t>R1, R6, R7, R8, R9, R10</t>
  </si>
  <si>
    <t xml:space="preserve">R2, R11, R12, R13, R14, R15, R16, R17, R18, R19 </t>
  </si>
  <si>
    <t>MO</t>
  </si>
  <si>
    <t>DK</t>
  </si>
  <si>
    <t>Slot Qty.</t>
  </si>
  <si>
    <t xml:space="preserve">Bill of Materials (BOM) </t>
  </si>
  <si>
    <t>QTY</t>
  </si>
  <si>
    <t>Component</t>
  </si>
  <si>
    <t>Reference Designator</t>
  </si>
  <si>
    <t>Datasheet Link</t>
  </si>
  <si>
    <t>Cantidad de partes únicas del diseño</t>
  </si>
  <si>
    <t>Cantidad en el minimo lote que vende el fabricante suficiente</t>
  </si>
  <si>
    <t>Cantidad de lotes necesarios para satisfacer QTY</t>
  </si>
  <si>
    <t>Notas</t>
  </si>
  <si>
    <t>Texas Instruments</t>
  </si>
  <si>
    <t>875105240001</t>
  </si>
  <si>
    <t>SKU (Mfr. #)</t>
  </si>
  <si>
    <t>TRM</t>
  </si>
  <si>
    <t>Fecha:</t>
  </si>
  <si>
    <t>IoT hardware design project - Full name</t>
  </si>
  <si>
    <t>Digikey price</t>
  </si>
  <si>
    <t>Mouser price</t>
  </si>
  <si>
    <t>URL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</si>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</sst>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9"/>
      <color rgb="FF000000"/>
      <name val="Calibri"/>
      <family val="2"/>
    </font>
    <font>
      <b/>
      <sz val="8"/>
      <color theme="4" tint="-0.499984740745262"/>
      <name val="Calibri"/>
      <family val="2"/>
    </font>
    <font>
      <sz val="8"/>
      <color rgb="FF000000"/>
      <name val="Calibri"/>
      <family val="2"/>
    </font>
    <font>
      <b/>
      <sz val="10"/>
      <color rgb="FFC00000"/>
      <name val="Calibri"/>
      <family val="2"/>
    </font>
    <font>
      <b/>
      <sz val="9"/>
      <color rgb="FF000000"/>
      <name val="Calibri"/>
      <family val="2"/>
    </font>
    <font>
      <b/>
      <sz val="12"/>
      <color theme="0"/>
      <name val="Calibri"/>
      <family val="2"/>
    </font>
    <font>
      <b/>
      <sz val="14"/>
      <color rgb="FFFFFF00"/>
      <name val="Calibri"/>
      <family val="2"/>
    </font>
    <font>
      <b/>
      <sz val="16"/>
      <color rgb="FFFFFF00"/>
      <name val="Calibri"/>
      <family val="2"/>
    </font>
    <font>
      <b/>
      <sz val="10"/>
      <color theme="1" tint="4.9989318521683403E-2"/>
      <name val="Calibri"/>
      <family val="2"/>
    </font>
    <font>
      <b/>
      <sz val="10"/>
      <color rgb="FF03378B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3378B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49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2" fillId="0" borderId="0" xfId="0" applyFont="1"/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0" fontId="1" fillId="0" borderId="3" xfId="1" applyBorder="1" applyAlignment="1">
      <alignment horizontal="center" vertical="center"/>
    </xf>
    <xf numFmtId="0" fontId="5" fillId="0" borderId="3" xfId="1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right" vertical="center"/>
    </xf>
    <xf numFmtId="0" fontId="4" fillId="0" borderId="6" xfId="1" applyFont="1" applyBorder="1" applyAlignment="1">
      <alignment horizontal="right" vertical="center"/>
    </xf>
    <xf numFmtId="0" fontId="4" fillId="0" borderId="6" xfId="1" applyFont="1" applyBorder="1" applyAlignment="1">
      <alignment horizontal="center" vertical="center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337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27214</xdr:colOff>
      <xdr:row>0</xdr:row>
      <xdr:rowOff>129694</xdr:rowOff>
    </xdr:from>
    <xdr:to>
      <xdr:col>5</xdr:col>
      <xdr:colOff>748393</xdr:colOff>
      <xdr:row>4</xdr:row>
      <xdr:rowOff>89920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FD62BA-62A7-4DBC-9CBB-03EA2D0CB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2893" y="129694"/>
          <a:ext cx="721179" cy="817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s://www.digikey.com/products/en?keywords=732-6401-1-ND" TargetMode="External"/><Relationship Id="rId1" Type="http://schemas.openxmlformats.org/officeDocument/2006/relationships/hyperlink" Target="https://www.mouser.com/ProductDetail/Wurth-Elektronik/875105240001?qs=%2Fha2pyFadugJoAAedApgWfhn33jDGus%2F9JHwBYUVQpTjzKVo5iIExA%3D%3D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5CE1-DA24-45B9-A2A8-9D995DA0DF01}">
  <dimension ref="A2:U971"/>
  <sheetViews>
    <sheetView tabSelected="1" zoomScale="70" zoomScaleNormal="70" workbookViewId="0">
      <selection activeCell="S30" sqref="S30"/>
    </sheetView>
  </sheetViews>
  <sheetFormatPr defaultColWidth="14.42578125" defaultRowHeight="15" customHeight="1" x14ac:dyDescent="0.25"/>
  <cols>
    <col min="1" max="1" width="5" style="2" customWidth="1"/>
    <col min="2" max="2" width="28.28515625" style="3" customWidth="1"/>
    <col min="3" max="3" width="24" style="3" customWidth="1"/>
    <col min="4" max="4" width="12.5703125" style="4" customWidth="1"/>
    <col min="5" max="5" width="23.42578125" style="4" customWidth="1"/>
    <col min="6" max="6" width="18.7109375" style="4" customWidth="1"/>
    <col min="7" max="7" width="19.140625" style="4" customWidth="1"/>
    <col min="8" max="8" width="15.5703125" style="4" customWidth="1"/>
    <col min="9" max="9" width="8.28515625" style="3" customWidth="1"/>
    <col min="10" max="10" width="10.42578125" style="3" customWidth="1"/>
    <col min="11" max="11" width="7" style="4" customWidth="1"/>
    <col min="12" max="12" width="8.140625" style="2" customWidth="1"/>
    <col min="13" max="13" width="8.85546875" style="2" customWidth="1"/>
    <col min="14" max="14" width="7.5703125" style="2" customWidth="1"/>
    <col min="15" max="15" width="9" style="2" customWidth="1"/>
    <col min="16" max="16" width="7" style="2" customWidth="1"/>
    <col min="17" max="17" width="8.7109375" style="2" customWidth="1"/>
    <col min="18" max="18" width="7.42578125" style="2" customWidth="1"/>
    <col min="19" max="19" width="10.5703125" style="2" customWidth="1"/>
    <col min="20" max="20" width="7.28515625" style="2" customWidth="1"/>
    <col min="21" max="21" width="40.85546875" style="2" customWidth="1"/>
    <col min="22" max="32" width="11.42578125" style="2" customWidth="1"/>
    <col min="33" max="16384" width="14.42578125" style="2"/>
  </cols>
  <sheetData>
    <row r="2" spans="1:21" ht="15" customHeight="1" x14ac:dyDescent="0.25">
      <c r="I2" s="22" t="s">
        <v>72</v>
      </c>
      <c r="J2" s="18">
        <v>1000</v>
      </c>
    </row>
    <row r="3" spans="1:21" ht="15" customHeight="1" x14ac:dyDescent="0.25">
      <c r="A3" s="25"/>
      <c r="B3" s="25"/>
      <c r="C3" s="2"/>
      <c r="D3" s="2"/>
      <c r="E3" s="2"/>
      <c r="F3" s="2"/>
      <c r="G3" s="2"/>
      <c r="H3" s="2"/>
      <c r="I3" s="22" t="s">
        <v>109</v>
      </c>
      <c r="J3" s="18">
        <v>3100</v>
      </c>
      <c r="K3" s="25"/>
      <c r="L3" s="25"/>
      <c r="M3" s="25"/>
      <c r="N3" s="25"/>
    </row>
    <row r="4" spans="1:21" ht="22.5" customHeight="1" x14ac:dyDescent="0.25">
      <c r="A4" s="24"/>
      <c r="B4" s="24"/>
      <c r="I4" s="22" t="s">
        <v>110</v>
      </c>
      <c r="J4" s="23">
        <f ca="1">TODAY()</f>
        <v>44131</v>
      </c>
      <c r="K4" s="24"/>
    </row>
    <row r="5" spans="1:21" ht="15" customHeight="1" thickBot="1" x14ac:dyDescent="0.3">
      <c r="A5" s="24"/>
      <c r="B5" s="24"/>
      <c r="C5" s="2"/>
      <c r="D5" s="2"/>
      <c r="E5" s="2"/>
      <c r="F5" s="2"/>
      <c r="G5" s="2"/>
      <c r="H5" s="2"/>
      <c r="I5" s="24"/>
      <c r="J5" s="24"/>
      <c r="K5" s="24"/>
    </row>
    <row r="6" spans="1:21" ht="15" customHeight="1" x14ac:dyDescent="0.25">
      <c r="A6" s="32" t="s">
        <v>111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</row>
    <row r="7" spans="1:21" ht="28.5" customHeight="1" thickBot="1" x14ac:dyDescent="0.3">
      <c r="A7" s="39" t="s">
        <v>97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1:21" s="5" customFormat="1" ht="20.25" customHeight="1" thickBot="1" x14ac:dyDescent="0.3">
      <c r="A8" s="35" t="s">
        <v>63</v>
      </c>
      <c r="B8" s="36" t="s">
        <v>99</v>
      </c>
      <c r="C8" s="37" t="s">
        <v>100</v>
      </c>
      <c r="D8" s="37" t="s">
        <v>4</v>
      </c>
      <c r="E8" s="37" t="s">
        <v>108</v>
      </c>
      <c r="F8" s="37" t="s">
        <v>85</v>
      </c>
      <c r="G8" s="37" t="s">
        <v>62</v>
      </c>
      <c r="H8" s="37" t="s">
        <v>101</v>
      </c>
      <c r="I8" s="37" t="s">
        <v>98</v>
      </c>
      <c r="J8" s="37" t="s">
        <v>96</v>
      </c>
      <c r="K8" s="37" t="s">
        <v>95</v>
      </c>
      <c r="L8" s="37" t="s">
        <v>94</v>
      </c>
      <c r="M8" s="37" t="s">
        <v>73</v>
      </c>
      <c r="N8" s="38" t="s">
        <v>72</v>
      </c>
    </row>
    <row r="9" spans="1:21" x14ac:dyDescent="0.25">
      <c r="A9" s="42">
        <v>1</v>
      </c>
      <c r="B9" s="43" t="s">
        <v>5</v>
      </c>
      <c r="C9" s="43" t="s">
        <v>6</v>
      </c>
      <c r="D9" s="44" t="s">
        <v>7</v>
      </c>
      <c r="E9" s="45" t="s">
        <v>8</v>
      </c>
      <c r="F9" s="45" t="s">
        <v>106</v>
      </c>
      <c r="G9" s="44" t="s">
        <v>9</v>
      </c>
      <c r="H9" s="46" t="s">
        <v>114</v>
      </c>
      <c r="I9" s="43">
        <v>1</v>
      </c>
      <c r="J9" s="43">
        <v>1</v>
      </c>
      <c r="K9" s="46">
        <v>2.56</v>
      </c>
      <c r="L9" s="46">
        <v>5.0999999999999996</v>
      </c>
      <c r="M9" s="42">
        <v>1</v>
      </c>
      <c r="N9" s="47">
        <f>(K9*M9)</f>
        <v>2.56</v>
      </c>
      <c r="O9" s="6"/>
      <c r="P9" s="6"/>
      <c r="R9" s="6"/>
      <c r="S9" s="6"/>
      <c r="T9" s="6"/>
      <c r="U9" s="6"/>
    </row>
    <row r="10" spans="1:21" s="13" customFormat="1" ht="12.75" x14ac:dyDescent="0.2">
      <c r="A10" s="6">
        <v>2</v>
      </c>
      <c r="B10" s="7" t="s">
        <v>2</v>
      </c>
      <c r="C10" s="7" t="s">
        <v>75</v>
      </c>
      <c r="D10" s="8" t="s">
        <v>10</v>
      </c>
      <c r="E10" s="1" t="s">
        <v>107</v>
      </c>
      <c r="F10" s="1"/>
      <c r="G10" s="12" t="s">
        <v>38</v>
      </c>
      <c r="H10" s="6"/>
      <c r="I10" s="7">
        <v>1</v>
      </c>
      <c r="J10" s="7">
        <v>10</v>
      </c>
      <c r="K10" s="8"/>
      <c r="L10" s="10"/>
      <c r="M10" s="6">
        <v>2</v>
      </c>
      <c r="N10" s="6">
        <v>37.9</v>
      </c>
      <c r="O10" s="11"/>
      <c r="P10" s="11"/>
      <c r="R10" s="11"/>
      <c r="S10" s="11"/>
      <c r="T10" s="11"/>
      <c r="U10" s="11"/>
    </row>
    <row r="11" spans="1:21" s="13" customFormat="1" ht="12.75" x14ac:dyDescent="0.2">
      <c r="A11" s="6">
        <v>3</v>
      </c>
      <c r="B11" s="7" t="s">
        <v>2</v>
      </c>
      <c r="C11" s="7" t="s">
        <v>20</v>
      </c>
      <c r="D11" s="8" t="s">
        <v>13</v>
      </c>
      <c r="E11" s="1"/>
      <c r="F11" s="1"/>
      <c r="G11" s="12" t="s">
        <v>38</v>
      </c>
      <c r="H11" s="6"/>
      <c r="I11" s="7">
        <v>1</v>
      </c>
      <c r="J11" s="7">
        <v>10</v>
      </c>
      <c r="K11" s="8"/>
      <c r="L11" s="10"/>
      <c r="M11" s="6">
        <v>4</v>
      </c>
      <c r="N11" s="6">
        <v>37.9</v>
      </c>
      <c r="O11" s="11"/>
      <c r="P11" s="11"/>
      <c r="R11" s="11"/>
      <c r="S11" s="11"/>
      <c r="T11" s="11"/>
      <c r="U11" s="11"/>
    </row>
    <row r="12" spans="1:21" s="13" customFormat="1" ht="12.75" x14ac:dyDescent="0.2">
      <c r="A12" s="6">
        <v>4</v>
      </c>
      <c r="B12" s="7" t="s">
        <v>2</v>
      </c>
      <c r="C12" s="7" t="s">
        <v>86</v>
      </c>
      <c r="D12" s="8" t="s">
        <v>61</v>
      </c>
      <c r="E12" s="1"/>
      <c r="F12" s="1"/>
      <c r="G12" s="12" t="s">
        <v>38</v>
      </c>
      <c r="H12" s="6"/>
      <c r="I12" s="7">
        <v>2</v>
      </c>
      <c r="J12" s="7">
        <v>10</v>
      </c>
      <c r="K12" s="8"/>
      <c r="L12" s="10"/>
      <c r="M12" s="6">
        <f>($P$9*I12/J12)</f>
        <v>0</v>
      </c>
      <c r="N12" s="6">
        <v>37.9</v>
      </c>
      <c r="O12" s="11"/>
      <c r="P12" s="11"/>
      <c r="R12" s="11"/>
      <c r="S12" s="11"/>
      <c r="T12" s="11"/>
      <c r="U12" s="11"/>
    </row>
    <row r="13" spans="1:21" s="13" customFormat="1" ht="12.75" x14ac:dyDescent="0.2">
      <c r="A13" s="6">
        <v>5</v>
      </c>
      <c r="B13" s="7" t="s">
        <v>2</v>
      </c>
      <c r="C13" s="27" t="s">
        <v>87</v>
      </c>
      <c r="D13" s="28" t="s">
        <v>36</v>
      </c>
      <c r="E13" s="29" t="s">
        <v>59</v>
      </c>
      <c r="F13" s="29"/>
      <c r="G13" s="12" t="s">
        <v>38</v>
      </c>
      <c r="H13" s="6"/>
      <c r="I13" s="7">
        <v>3</v>
      </c>
      <c r="J13" s="7">
        <v>10</v>
      </c>
      <c r="K13" s="9"/>
      <c r="L13" s="10"/>
      <c r="M13" s="6">
        <v>5</v>
      </c>
      <c r="N13" s="6">
        <v>37.9</v>
      </c>
      <c r="O13" s="11"/>
      <c r="P13" s="11"/>
      <c r="R13" s="11"/>
      <c r="S13" s="11"/>
      <c r="T13" s="11"/>
      <c r="U13" s="11"/>
    </row>
    <row r="14" spans="1:21" s="13" customFormat="1" ht="12.75" x14ac:dyDescent="0.2">
      <c r="A14" s="6">
        <v>6</v>
      </c>
      <c r="B14" s="7" t="s">
        <v>2</v>
      </c>
      <c r="C14" s="7" t="s">
        <v>88</v>
      </c>
      <c r="D14" s="8" t="s">
        <v>1</v>
      </c>
      <c r="E14" s="1"/>
      <c r="F14" s="1"/>
      <c r="G14" s="12" t="s">
        <v>18</v>
      </c>
      <c r="H14" s="6"/>
      <c r="I14" s="7">
        <v>4</v>
      </c>
      <c r="J14" s="7">
        <v>10</v>
      </c>
      <c r="K14" s="8"/>
      <c r="L14" s="10"/>
      <c r="M14" s="6">
        <v>7</v>
      </c>
      <c r="N14" s="6">
        <v>37.9</v>
      </c>
      <c r="O14" s="11"/>
      <c r="P14" s="11"/>
      <c r="R14" s="11"/>
      <c r="S14" s="11"/>
      <c r="T14" s="11"/>
      <c r="U14" s="11"/>
    </row>
    <row r="15" spans="1:21" s="13" customFormat="1" ht="12.75" x14ac:dyDescent="0.2">
      <c r="A15" s="6">
        <v>7</v>
      </c>
      <c r="B15" s="7" t="s">
        <v>55</v>
      </c>
      <c r="C15" s="27" t="s">
        <v>17</v>
      </c>
      <c r="D15" s="28" t="s">
        <v>52</v>
      </c>
      <c r="E15" s="1" t="s">
        <v>54</v>
      </c>
      <c r="F15" s="1"/>
      <c r="G15" s="8" t="s">
        <v>56</v>
      </c>
      <c r="H15" s="6"/>
      <c r="I15" s="7">
        <v>1</v>
      </c>
      <c r="J15" s="7">
        <v>10</v>
      </c>
      <c r="K15" s="9"/>
      <c r="L15" s="10"/>
      <c r="M15" s="6">
        <v>8</v>
      </c>
      <c r="N15" s="6">
        <v>82.71</v>
      </c>
      <c r="O15" s="11"/>
      <c r="P15" s="11"/>
      <c r="R15" s="11"/>
      <c r="S15" s="11"/>
      <c r="T15" s="11"/>
      <c r="U15" s="11"/>
    </row>
    <row r="16" spans="1:21" s="13" customFormat="1" ht="12.75" x14ac:dyDescent="0.2">
      <c r="A16" s="6">
        <v>8</v>
      </c>
      <c r="B16" s="7" t="s">
        <v>53</v>
      </c>
      <c r="C16" s="27" t="s">
        <v>11</v>
      </c>
      <c r="D16" s="28" t="s">
        <v>1</v>
      </c>
      <c r="E16" s="29"/>
      <c r="F16" s="29"/>
      <c r="G16" s="12" t="s">
        <v>38</v>
      </c>
      <c r="H16" s="6"/>
      <c r="I16" s="7">
        <v>1</v>
      </c>
      <c r="J16" s="7">
        <v>100</v>
      </c>
      <c r="K16" s="9"/>
      <c r="L16" s="14"/>
      <c r="M16" s="6">
        <v>8</v>
      </c>
      <c r="N16" s="6">
        <v>12.7</v>
      </c>
      <c r="O16" s="11"/>
      <c r="P16" s="11"/>
      <c r="R16" s="11"/>
      <c r="S16" s="11"/>
      <c r="T16" s="11"/>
      <c r="U16" s="11"/>
    </row>
    <row r="17" spans="1:21" s="13" customFormat="1" ht="12.75" x14ac:dyDescent="0.2">
      <c r="A17" s="6">
        <v>9</v>
      </c>
      <c r="B17" s="7" t="s">
        <v>53</v>
      </c>
      <c r="C17" s="27" t="s">
        <v>76</v>
      </c>
      <c r="D17" s="28" t="s">
        <v>57</v>
      </c>
      <c r="E17" s="29" t="s">
        <v>58</v>
      </c>
      <c r="F17" s="29"/>
      <c r="G17" s="12" t="s">
        <v>38</v>
      </c>
      <c r="H17" s="6"/>
      <c r="I17" s="7">
        <v>1</v>
      </c>
      <c r="J17" s="7">
        <v>100</v>
      </c>
      <c r="K17" s="9"/>
      <c r="L17" s="14"/>
      <c r="M17" s="6">
        <v>9</v>
      </c>
      <c r="N17" s="6">
        <v>12.7</v>
      </c>
      <c r="O17" s="11"/>
      <c r="P17" s="11"/>
      <c r="R17" s="11"/>
      <c r="S17" s="11"/>
      <c r="T17" s="11"/>
      <c r="U17" s="11"/>
    </row>
    <row r="18" spans="1:21" ht="15.75" customHeight="1" x14ac:dyDescent="0.25">
      <c r="A18" s="6">
        <v>10</v>
      </c>
      <c r="B18" s="7" t="s">
        <v>42</v>
      </c>
      <c r="C18" s="7" t="s">
        <v>77</v>
      </c>
      <c r="D18" s="8" t="s">
        <v>31</v>
      </c>
      <c r="E18" s="1" t="s">
        <v>65</v>
      </c>
      <c r="F18" s="1"/>
      <c r="G18" s="8" t="s">
        <v>32</v>
      </c>
      <c r="H18" s="8"/>
      <c r="I18" s="7">
        <v>1</v>
      </c>
      <c r="J18" s="7">
        <v>100</v>
      </c>
      <c r="K18" s="9"/>
      <c r="L18" s="14"/>
      <c r="M18" s="6">
        <v>3</v>
      </c>
      <c r="N18" s="6">
        <v>31.41</v>
      </c>
      <c r="O18" s="6"/>
      <c r="P18" s="6"/>
      <c r="R18" s="15"/>
      <c r="S18" s="6"/>
      <c r="T18" s="6"/>
      <c r="U18" s="6"/>
    </row>
    <row r="19" spans="1:21" ht="15.75" customHeight="1" x14ac:dyDescent="0.25">
      <c r="A19" s="6">
        <v>11</v>
      </c>
      <c r="B19" s="7" t="s">
        <v>16</v>
      </c>
      <c r="C19" s="7" t="s">
        <v>89</v>
      </c>
      <c r="D19" s="8" t="s">
        <v>24</v>
      </c>
      <c r="E19" s="1"/>
      <c r="F19" s="1"/>
      <c r="G19" s="8" t="s">
        <v>27</v>
      </c>
      <c r="H19" s="8"/>
      <c r="I19" s="7">
        <v>1</v>
      </c>
      <c r="J19" s="7">
        <v>100</v>
      </c>
      <c r="K19" s="8"/>
      <c r="L19" s="14"/>
      <c r="M19" s="6">
        <f>($P$9*I19/J19)</f>
        <v>0</v>
      </c>
      <c r="N19" s="6">
        <v>4.3600000000000003</v>
      </c>
      <c r="O19" s="6"/>
      <c r="P19" s="6"/>
      <c r="R19" s="6"/>
      <c r="S19" s="6"/>
      <c r="T19" s="6"/>
      <c r="U19" s="6"/>
    </row>
    <row r="20" spans="1:21" ht="15.75" customHeight="1" x14ac:dyDescent="0.25">
      <c r="A20" s="6">
        <v>12</v>
      </c>
      <c r="B20" s="7" t="s">
        <v>16</v>
      </c>
      <c r="C20" s="7" t="s">
        <v>25</v>
      </c>
      <c r="D20" s="8" t="s">
        <v>26</v>
      </c>
      <c r="E20" s="1"/>
      <c r="F20" s="1"/>
      <c r="G20" s="8" t="s">
        <v>27</v>
      </c>
      <c r="H20" s="8"/>
      <c r="I20" s="7">
        <v>1</v>
      </c>
      <c r="J20" s="7">
        <v>100</v>
      </c>
      <c r="K20" s="8"/>
      <c r="L20" s="14"/>
      <c r="M20" s="6">
        <f>($P$9*I20/J20)</f>
        <v>0</v>
      </c>
      <c r="N20" s="6">
        <v>4.3600000000000003</v>
      </c>
      <c r="O20" s="6"/>
      <c r="P20" s="6"/>
      <c r="R20" s="6"/>
      <c r="S20" s="6"/>
      <c r="T20" s="6"/>
      <c r="U20" s="6"/>
    </row>
    <row r="21" spans="1:21" ht="15.75" customHeight="1" x14ac:dyDescent="0.25">
      <c r="A21" s="6">
        <v>13</v>
      </c>
      <c r="B21" s="7" t="s">
        <v>16</v>
      </c>
      <c r="C21" s="7" t="s">
        <v>90</v>
      </c>
      <c r="D21" s="8" t="s">
        <v>19</v>
      </c>
      <c r="E21" s="1"/>
      <c r="F21" s="1"/>
      <c r="G21" s="8" t="s">
        <v>27</v>
      </c>
      <c r="H21" s="8"/>
      <c r="I21" s="7">
        <v>2</v>
      </c>
      <c r="J21" s="7">
        <v>100</v>
      </c>
      <c r="K21" s="8"/>
      <c r="L21" s="14"/>
      <c r="M21" s="6">
        <f>($P$9*I21/J21)</f>
        <v>0</v>
      </c>
      <c r="N21" s="6">
        <v>4.3600000000000003</v>
      </c>
      <c r="O21" s="6"/>
      <c r="P21" s="6"/>
      <c r="R21" s="6"/>
      <c r="S21" s="6"/>
      <c r="T21" s="6"/>
      <c r="U21" s="6"/>
    </row>
    <row r="22" spans="1:21" ht="15.75" customHeight="1" x14ac:dyDescent="0.25">
      <c r="A22" s="6">
        <v>14</v>
      </c>
      <c r="B22" s="7" t="s">
        <v>16</v>
      </c>
      <c r="C22" s="7" t="s">
        <v>91</v>
      </c>
      <c r="D22" s="8" t="s">
        <v>15</v>
      </c>
      <c r="E22" s="1"/>
      <c r="F22" s="1"/>
      <c r="G22" s="8" t="s">
        <v>27</v>
      </c>
      <c r="H22" s="8"/>
      <c r="I22" s="7">
        <v>2</v>
      </c>
      <c r="J22" s="7">
        <v>100</v>
      </c>
      <c r="K22" s="8"/>
      <c r="L22" s="14"/>
      <c r="M22" s="6">
        <f>($P$9*I22/J22)</f>
        <v>0</v>
      </c>
      <c r="N22" s="6">
        <v>4.3600000000000003</v>
      </c>
      <c r="O22" s="6"/>
      <c r="P22" s="6"/>
      <c r="R22" s="6"/>
      <c r="S22" s="6"/>
      <c r="T22" s="6"/>
      <c r="U22" s="6"/>
    </row>
    <row r="23" spans="1:21" ht="15.75" customHeight="1" x14ac:dyDescent="0.25">
      <c r="A23" s="6">
        <v>15</v>
      </c>
      <c r="B23" s="7" t="s">
        <v>34</v>
      </c>
      <c r="C23" s="7" t="s">
        <v>30</v>
      </c>
      <c r="D23" s="8" t="s">
        <v>74</v>
      </c>
      <c r="E23" s="1"/>
      <c r="F23" s="1"/>
      <c r="G23" s="8" t="s">
        <v>35</v>
      </c>
      <c r="H23" s="8"/>
      <c r="I23" s="7">
        <v>1</v>
      </c>
      <c r="J23" s="7">
        <v>2</v>
      </c>
      <c r="K23" s="8"/>
      <c r="L23" s="10"/>
      <c r="M23" s="6">
        <f>($P$9*I23/J23)</f>
        <v>0</v>
      </c>
      <c r="N23" s="6">
        <v>1604</v>
      </c>
      <c r="O23" s="6"/>
      <c r="P23" s="6"/>
      <c r="R23" s="6"/>
      <c r="S23" s="6"/>
      <c r="T23" s="6"/>
      <c r="U23" s="6"/>
    </row>
    <row r="24" spans="1:21" ht="15.75" customHeight="1" x14ac:dyDescent="0.25">
      <c r="A24" s="6">
        <v>16</v>
      </c>
      <c r="B24" s="7" t="s">
        <v>47</v>
      </c>
      <c r="C24" s="7" t="s">
        <v>83</v>
      </c>
      <c r="D24" s="8" t="s">
        <v>84</v>
      </c>
      <c r="E24" s="1"/>
      <c r="F24" s="1"/>
      <c r="G24" s="8" t="s">
        <v>46</v>
      </c>
      <c r="H24" s="8"/>
      <c r="I24" s="7">
        <v>1</v>
      </c>
      <c r="J24" s="7">
        <v>15</v>
      </c>
      <c r="K24" s="8"/>
      <c r="L24" s="10"/>
      <c r="M24" s="6">
        <v>34</v>
      </c>
      <c r="N24" s="16">
        <v>616</v>
      </c>
      <c r="O24" s="6"/>
      <c r="P24" s="6"/>
      <c r="R24" s="6"/>
      <c r="S24" s="6"/>
      <c r="T24" s="6"/>
      <c r="U24" s="6"/>
    </row>
    <row r="25" spans="1:21" ht="15.75" customHeight="1" x14ac:dyDescent="0.25">
      <c r="A25" s="6">
        <v>17</v>
      </c>
      <c r="B25" s="7" t="s">
        <v>71</v>
      </c>
      <c r="C25" s="7" t="s">
        <v>64</v>
      </c>
      <c r="D25" s="8" t="s">
        <v>12</v>
      </c>
      <c r="E25" s="1" t="s">
        <v>70</v>
      </c>
      <c r="F25" s="1"/>
      <c r="G25" s="8" t="s">
        <v>48</v>
      </c>
      <c r="H25" s="8"/>
      <c r="I25" s="7">
        <v>1</v>
      </c>
      <c r="J25" s="7">
        <v>10</v>
      </c>
      <c r="K25" s="9"/>
      <c r="L25" s="10"/>
      <c r="M25" s="6">
        <f>($P$9*I25/J25)</f>
        <v>0</v>
      </c>
      <c r="N25" s="6">
        <v>69.84</v>
      </c>
      <c r="O25" s="6"/>
      <c r="P25" s="6"/>
      <c r="R25" s="15"/>
      <c r="S25" s="6"/>
      <c r="T25" s="6"/>
      <c r="U25" s="6"/>
    </row>
    <row r="26" spans="1:21" ht="15.75" customHeight="1" x14ac:dyDescent="0.25">
      <c r="A26" s="6">
        <v>18</v>
      </c>
      <c r="B26" s="7" t="s">
        <v>50</v>
      </c>
      <c r="C26" s="7" t="s">
        <v>14</v>
      </c>
      <c r="D26" s="8" t="s">
        <v>49</v>
      </c>
      <c r="E26" s="1"/>
      <c r="F26" s="1"/>
      <c r="G26" s="8" t="s">
        <v>51</v>
      </c>
      <c r="H26" s="8"/>
      <c r="I26" s="7">
        <v>1</v>
      </c>
      <c r="J26" s="7">
        <v>20</v>
      </c>
      <c r="K26" s="8"/>
      <c r="L26" s="10"/>
      <c r="M26" s="6">
        <f>($P$9*I26/J26)</f>
        <v>0</v>
      </c>
      <c r="N26" s="6">
        <v>97.17</v>
      </c>
      <c r="O26" s="6"/>
      <c r="P26" s="6"/>
      <c r="R26" s="6"/>
      <c r="S26" s="6"/>
      <c r="T26" s="6"/>
      <c r="U26" s="6"/>
    </row>
    <row r="27" spans="1:21" ht="29.25" customHeight="1" x14ac:dyDescent="0.25">
      <c r="A27" s="6">
        <v>19</v>
      </c>
      <c r="B27" s="7" t="s">
        <v>23</v>
      </c>
      <c r="C27" s="30" t="s">
        <v>92</v>
      </c>
      <c r="D27" s="8" t="s">
        <v>29</v>
      </c>
      <c r="E27" s="1"/>
      <c r="F27" s="1"/>
      <c r="G27" s="12" t="s">
        <v>38</v>
      </c>
      <c r="H27" s="8"/>
      <c r="I27" s="7">
        <v>6</v>
      </c>
      <c r="J27" s="7">
        <v>300</v>
      </c>
      <c r="K27" s="8"/>
      <c r="L27" s="10"/>
      <c r="M27" s="31">
        <f>($P$9*I27/J27)</f>
        <v>0</v>
      </c>
      <c r="N27" s="6">
        <v>2.72</v>
      </c>
      <c r="O27" s="6"/>
      <c r="P27" s="6"/>
      <c r="R27" s="6"/>
      <c r="S27" s="6"/>
      <c r="T27" s="6"/>
      <c r="U27" s="6"/>
    </row>
    <row r="28" spans="1:21" ht="42.75" customHeight="1" x14ac:dyDescent="0.25">
      <c r="A28" s="6">
        <v>20</v>
      </c>
      <c r="B28" s="7" t="s">
        <v>23</v>
      </c>
      <c r="C28" s="17" t="s">
        <v>93</v>
      </c>
      <c r="D28" s="8" t="s">
        <v>28</v>
      </c>
      <c r="E28" s="1" t="s">
        <v>60</v>
      </c>
      <c r="F28" s="1"/>
      <c r="G28" s="12" t="s">
        <v>38</v>
      </c>
      <c r="H28" s="8"/>
      <c r="I28" s="7">
        <v>10</v>
      </c>
      <c r="J28" s="7">
        <v>300</v>
      </c>
      <c r="K28" s="9"/>
      <c r="L28" s="10"/>
      <c r="M28" s="31">
        <f>($P$9*I28/J28)</f>
        <v>0</v>
      </c>
      <c r="N28" s="6">
        <v>2.72</v>
      </c>
      <c r="O28" s="6"/>
      <c r="P28" s="6"/>
      <c r="R28" s="6"/>
      <c r="S28" s="6"/>
      <c r="T28" s="6"/>
      <c r="U28" s="6"/>
    </row>
    <row r="29" spans="1:21" ht="15.75" customHeight="1" x14ac:dyDescent="0.25">
      <c r="A29" s="6">
        <v>21</v>
      </c>
      <c r="B29" s="7" t="s">
        <v>23</v>
      </c>
      <c r="C29" s="7" t="s">
        <v>79</v>
      </c>
      <c r="D29" s="8" t="s">
        <v>33</v>
      </c>
      <c r="E29" s="1"/>
      <c r="F29" s="1"/>
      <c r="G29" s="12" t="s">
        <v>38</v>
      </c>
      <c r="H29" s="8"/>
      <c r="I29" s="7">
        <v>1</v>
      </c>
      <c r="J29" s="7">
        <v>300</v>
      </c>
      <c r="K29" s="8"/>
      <c r="L29" s="10"/>
      <c r="M29" s="31">
        <f>($P$9*I29/J29)</f>
        <v>0</v>
      </c>
      <c r="N29" s="6">
        <v>2.72</v>
      </c>
      <c r="O29" s="6"/>
      <c r="P29" s="6"/>
      <c r="R29" s="6"/>
      <c r="S29" s="6"/>
      <c r="T29" s="6"/>
      <c r="U29" s="6"/>
    </row>
    <row r="30" spans="1:21" ht="15.75" customHeight="1" x14ac:dyDescent="0.25">
      <c r="A30" s="6">
        <v>22</v>
      </c>
      <c r="B30" s="7" t="s">
        <v>23</v>
      </c>
      <c r="C30" s="7" t="s">
        <v>78</v>
      </c>
      <c r="D30" s="8">
        <v>330</v>
      </c>
      <c r="E30" s="1"/>
      <c r="F30" s="1"/>
      <c r="G30" s="12" t="s">
        <v>38</v>
      </c>
      <c r="H30" s="8"/>
      <c r="I30" s="7">
        <v>1</v>
      </c>
      <c r="J30" s="7">
        <v>300</v>
      </c>
      <c r="K30" s="8"/>
      <c r="L30" s="10"/>
      <c r="M30" s="31">
        <f>($P$9*I30/J30)</f>
        <v>0</v>
      </c>
      <c r="N30" s="6">
        <v>2.72</v>
      </c>
      <c r="O30" s="6"/>
      <c r="P30" s="6"/>
      <c r="R30" s="6"/>
      <c r="S30" s="6"/>
      <c r="T30" s="6"/>
      <c r="U30" s="6"/>
    </row>
    <row r="31" spans="1:21" ht="15.75" customHeight="1" x14ac:dyDescent="0.25">
      <c r="A31" s="6">
        <v>23</v>
      </c>
      <c r="B31" s="7" t="s">
        <v>23</v>
      </c>
      <c r="C31" s="7" t="s">
        <v>80</v>
      </c>
      <c r="D31" s="8" t="s">
        <v>37</v>
      </c>
      <c r="E31" s="1"/>
      <c r="F31" s="1"/>
      <c r="G31" s="12" t="s">
        <v>38</v>
      </c>
      <c r="H31" s="8"/>
      <c r="I31" s="7">
        <v>1</v>
      </c>
      <c r="J31" s="7">
        <v>300</v>
      </c>
      <c r="K31" s="8"/>
      <c r="L31" s="10"/>
      <c r="M31" s="31">
        <f>($P$9*I31/J31)</f>
        <v>0</v>
      </c>
      <c r="N31" s="6">
        <v>2.72</v>
      </c>
      <c r="O31" s="6"/>
      <c r="P31" s="6"/>
      <c r="R31" s="6"/>
      <c r="S31" s="6"/>
      <c r="T31" s="6"/>
      <c r="U31" s="6"/>
    </row>
    <row r="32" spans="1:21" ht="15.75" customHeight="1" x14ac:dyDescent="0.25">
      <c r="A32" s="6">
        <v>24</v>
      </c>
      <c r="B32" s="7" t="s">
        <v>23</v>
      </c>
      <c r="C32" s="7" t="s">
        <v>21</v>
      </c>
      <c r="D32" s="8" t="s">
        <v>22</v>
      </c>
      <c r="E32" s="1"/>
      <c r="F32" s="1"/>
      <c r="G32" s="12" t="s">
        <v>18</v>
      </c>
      <c r="H32" s="8"/>
      <c r="I32" s="7">
        <v>1</v>
      </c>
      <c r="J32" s="7">
        <v>300</v>
      </c>
      <c r="K32" s="8"/>
      <c r="L32" s="10"/>
      <c r="M32" s="31">
        <f>($P$9*I32/J32)</f>
        <v>0</v>
      </c>
      <c r="N32" s="6">
        <v>2.72</v>
      </c>
      <c r="O32" s="6"/>
      <c r="P32" s="6"/>
      <c r="R32" s="6"/>
      <c r="S32" s="6"/>
      <c r="T32" s="6"/>
      <c r="U32" s="6"/>
    </row>
    <row r="33" spans="1:21" ht="15.75" customHeight="1" x14ac:dyDescent="0.25">
      <c r="A33" s="6">
        <v>25</v>
      </c>
      <c r="B33" s="7" t="s">
        <v>0</v>
      </c>
      <c r="C33" s="27" t="s">
        <v>81</v>
      </c>
      <c r="D33" s="28">
        <v>220</v>
      </c>
      <c r="E33" s="29"/>
      <c r="F33" s="29"/>
      <c r="G33" s="12" t="s">
        <v>38</v>
      </c>
      <c r="H33" s="8"/>
      <c r="I33" s="7">
        <v>1</v>
      </c>
      <c r="J33" s="7">
        <v>300</v>
      </c>
      <c r="K33" s="8"/>
      <c r="L33" s="10"/>
      <c r="M33" s="31">
        <f>($P$9*I33/J33)</f>
        <v>0</v>
      </c>
      <c r="N33" s="6">
        <v>2.72</v>
      </c>
      <c r="O33" s="6"/>
      <c r="P33" s="6"/>
      <c r="R33" s="6"/>
      <c r="S33" s="6"/>
      <c r="T33" s="6"/>
      <c r="U33" s="6"/>
    </row>
    <row r="34" spans="1:21" ht="15.75" customHeight="1" x14ac:dyDescent="0.25">
      <c r="A34" s="6">
        <v>26</v>
      </c>
      <c r="B34" s="7" t="s">
        <v>41</v>
      </c>
      <c r="C34" s="7" t="s">
        <v>82</v>
      </c>
      <c r="D34" s="8" t="s">
        <v>40</v>
      </c>
      <c r="E34" s="1"/>
      <c r="F34" s="1"/>
      <c r="G34" s="8" t="s">
        <v>39</v>
      </c>
      <c r="H34" s="8"/>
      <c r="I34" s="7">
        <v>1</v>
      </c>
      <c r="J34" s="7">
        <v>25</v>
      </c>
      <c r="K34" s="8"/>
      <c r="L34" s="10"/>
      <c r="M34" s="6">
        <f>($P$9*I34/J34)</f>
        <v>0</v>
      </c>
      <c r="N34" s="6">
        <v>17.39</v>
      </c>
      <c r="O34" s="6"/>
      <c r="P34" s="6"/>
      <c r="R34" s="6"/>
      <c r="S34" s="6"/>
      <c r="T34" s="6"/>
      <c r="U34" s="6"/>
    </row>
    <row r="35" spans="1:21" ht="15.75" customHeight="1" x14ac:dyDescent="0.25">
      <c r="A35" s="6">
        <v>27</v>
      </c>
      <c r="B35" s="7" t="s">
        <v>44</v>
      </c>
      <c r="C35" s="7" t="s">
        <v>3</v>
      </c>
      <c r="D35" s="8" t="s">
        <v>43</v>
      </c>
      <c r="E35" s="1"/>
      <c r="F35" s="1"/>
      <c r="G35" s="8" t="s">
        <v>45</v>
      </c>
      <c r="H35" s="8"/>
      <c r="I35" s="7">
        <v>1</v>
      </c>
      <c r="J35" s="7">
        <v>50</v>
      </c>
      <c r="K35" s="8"/>
      <c r="L35" s="10"/>
      <c r="M35" s="6">
        <f>($P$9*I35/J35)</f>
        <v>0</v>
      </c>
      <c r="N35" s="6">
        <v>117.8</v>
      </c>
      <c r="O35" s="6"/>
      <c r="P35" s="6"/>
      <c r="R35" s="6"/>
      <c r="S35" s="6"/>
      <c r="T35" s="6"/>
      <c r="U35" s="6"/>
    </row>
    <row r="36" spans="1:21" ht="15" customHeight="1" thickBot="1" x14ac:dyDescent="0.3">
      <c r="A36" s="48">
        <v>28</v>
      </c>
      <c r="B36" s="49" t="s">
        <v>67</v>
      </c>
      <c r="C36" s="49" t="s">
        <v>82</v>
      </c>
      <c r="D36" s="50" t="s">
        <v>68</v>
      </c>
      <c r="E36" s="51" t="s">
        <v>66</v>
      </c>
      <c r="F36" s="51"/>
      <c r="G36" s="50" t="s">
        <v>69</v>
      </c>
      <c r="H36" s="50"/>
      <c r="I36" s="49">
        <v>1</v>
      </c>
      <c r="J36" s="49">
        <v>20</v>
      </c>
      <c r="K36" s="52"/>
      <c r="L36" s="53"/>
      <c r="M36" s="48">
        <f>($P$9*I36/J36)</f>
        <v>0</v>
      </c>
      <c r="N36" s="48">
        <v>25.29</v>
      </c>
      <c r="O36" s="5" t="s">
        <v>115</v>
      </c>
    </row>
    <row r="37" spans="1:21" ht="15" customHeight="1" x14ac:dyDescent="0.25">
      <c r="H37" s="54" t="s">
        <v>72</v>
      </c>
      <c r="I37" s="3">
        <f>SUM(I9:I36)</f>
        <v>50</v>
      </c>
      <c r="N37" s="2">
        <f>SUM(N9:N36)</f>
        <v>2915.5499999999988</v>
      </c>
      <c r="O37" s="2">
        <f>(N37*J3)</f>
        <v>9038204.9999999963</v>
      </c>
    </row>
    <row r="39" spans="1:21" ht="15" customHeight="1" x14ac:dyDescent="0.25">
      <c r="D39" s="21" t="s">
        <v>105</v>
      </c>
      <c r="E39" s="3"/>
    </row>
    <row r="40" spans="1:21" ht="15" customHeight="1" x14ac:dyDescent="0.25">
      <c r="D40" s="20" t="s">
        <v>98</v>
      </c>
      <c r="E40" s="19" t="s">
        <v>102</v>
      </c>
    </row>
    <row r="41" spans="1:21" ht="15" customHeight="1" x14ac:dyDescent="0.25">
      <c r="D41" s="20" t="s">
        <v>96</v>
      </c>
      <c r="E41" s="19" t="s">
        <v>103</v>
      </c>
    </row>
    <row r="42" spans="1:21" ht="15" customHeight="1" x14ac:dyDescent="0.25">
      <c r="D42" s="20" t="s">
        <v>73</v>
      </c>
      <c r="E42" s="19" t="s">
        <v>104</v>
      </c>
    </row>
    <row r="43" spans="1:21" ht="15.75" customHeight="1" x14ac:dyDescent="0.25">
      <c r="D43" s="26" t="s">
        <v>95</v>
      </c>
      <c r="E43" s="4" t="s">
        <v>112</v>
      </c>
    </row>
    <row r="44" spans="1:21" ht="15.75" customHeight="1" x14ac:dyDescent="0.25">
      <c r="D44" s="26" t="s">
        <v>94</v>
      </c>
      <c r="E44" s="4" t="s">
        <v>113</v>
      </c>
    </row>
    <row r="45" spans="1:21" ht="15.75" customHeight="1" x14ac:dyDescent="0.25"/>
    <row r="46" spans="1:21" ht="15.75" customHeight="1" x14ac:dyDescent="0.25"/>
    <row r="47" spans="1:21" ht="15.75" customHeight="1" x14ac:dyDescent="0.25"/>
    <row r="48" spans="1:2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</sheetData>
  <sortState xmlns:xlrd2="http://schemas.microsoft.com/office/spreadsheetml/2017/richdata2" ref="B10:L35">
    <sortCondition ref="B9"/>
  </sortState>
  <mergeCells count="2">
    <mergeCell ref="A6:N6"/>
    <mergeCell ref="A7:N7"/>
  </mergeCells>
  <hyperlinks>
    <hyperlink ref="L9" r:id="rId1" display="$5,1" xr:uid="{CA56C834-AD4A-4CBC-80BA-B24B468D9B92}"/>
    <hyperlink ref="K9" r:id="rId2" display="DK: USD$0,251" xr:uid="{78FE0F33-2CE0-4033-B7DC-091534164E41}"/>
    <hyperlink ref="H9" r:id="rId3" xr:uid="{9BBD5662-76B6-4554-8794-09AD10844125}"/>
  </hyperlinks>
  <pageMargins left="0.7" right="0.7" top="0.75" bottom="0.75" header="0" footer="0"/>
  <pageSetup orientation="portrait" r:id="rId4"/>
  <ignoredErrors>
    <ignoredError sqref="E25" numberStoredAsText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Tulio Teran</cp:lastModifiedBy>
  <cp:revision/>
  <dcterms:created xsi:type="dcterms:W3CDTF">2018-06-25T12:32:26Z</dcterms:created>
  <dcterms:modified xsi:type="dcterms:W3CDTF">2020-10-27T19:34:05Z</dcterms:modified>
  <cp:category/>
  <cp:contentStatus/>
</cp:coreProperties>
</file>