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matlab-projects\Congreso - finalFit\data\compound-data\"/>
    </mc:Choice>
  </mc:AlternateContent>
  <xr:revisionPtr revIDLastSave="0" documentId="13_ncr:1_{366D006F-72E9-43DF-A5ED-3313AA77074E}" xr6:coauthVersionLast="47" xr6:coauthVersionMax="47" xr10:uidLastSave="{00000000-0000-0000-0000-000000000000}"/>
  <bookViews>
    <workbookView xWindow="-120" yWindow="-120" windowWidth="29040" windowHeight="15720" xr2:uid="{E923E7DE-A074-4694-8A9E-5BCFD31E940D}"/>
  </bookViews>
  <sheets>
    <sheet name="OtherProps" sheetId="1" r:id="rId1"/>
    <sheet name="UNIFAC_old" sheetId="2" r:id="rId2"/>
    <sheet name="Group estructure_old" sheetId="4" r:id="rId3"/>
    <sheet name="Hoja3_old" sheetId="5" r:id="rId4"/>
    <sheet name="Hoja1_ol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H11" i="2" a="1"/>
  <c r="H11" i="2" s="1"/>
  <c r="G11" i="2" a="1"/>
  <c r="G11" i="2" s="1"/>
  <c r="H10" i="2" a="1"/>
  <c r="H10" i="2" s="1"/>
  <c r="G10" i="2" a="1"/>
  <c r="G10" i="2" s="1"/>
  <c r="H15" i="5" a="1"/>
  <c r="H15" i="5" s="1"/>
  <c r="I15" i="5" a="1"/>
  <c r="I15" i="5"/>
  <c r="J15" i="5" a="1"/>
  <c r="J15" i="5" s="1"/>
  <c r="K15" i="5" a="1"/>
  <c r="K15" i="5" s="1"/>
  <c r="G15" i="5" a="1"/>
  <c r="G15" i="5" s="1"/>
  <c r="H14" i="5" a="1"/>
  <c r="H14" i="5" s="1"/>
  <c r="I14" i="5" a="1"/>
  <c r="I14" i="5"/>
  <c r="J14" i="5" a="1"/>
  <c r="J14" i="5" s="1"/>
  <c r="K14" i="5" a="1"/>
  <c r="K14" i="5" s="1"/>
  <c r="G14" i="5" a="1"/>
  <c r="G14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villegas</author>
  </authors>
  <commentList>
    <comment ref="C14" authorId="0" shapeId="0" xr:uid="{9B91FBE4-F73F-443D-B33A-CF6DA343F032}">
      <text>
        <r>
          <rPr>
            <b/>
            <sz val="9"/>
            <color indexed="81"/>
            <rFont val="Tahoma"/>
            <family val="2"/>
          </rPr>
          <t>marco villegas:</t>
        </r>
        <r>
          <rPr>
            <sz val="9"/>
            <color indexed="81"/>
            <rFont val="Tahoma"/>
            <family val="2"/>
          </rPr>
          <t xml:space="preserve">
bondi</t>
        </r>
      </text>
    </comment>
    <comment ref="E16" authorId="0" shapeId="0" xr:uid="{6777483C-ABC4-45CD-93DE-E75F58B2EFFF}">
      <text>
        <r>
          <rPr>
            <b/>
            <sz val="9"/>
            <color indexed="81"/>
            <rFont val="Tahoma"/>
            <family val="2"/>
          </rPr>
          <t>marco villegas:</t>
        </r>
        <r>
          <rPr>
            <sz val="9"/>
            <color indexed="81"/>
            <rFont val="Tahoma"/>
            <family val="2"/>
          </rPr>
          <t xml:space="preserve">
first try to correlate this parameter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95947-2772-41AF-88F9-66A26D3EA96F}" keepAlive="1" name="Consulta - Nuevo documento de texto (2)" description="Conexión a la consulta 'Nuevo documento de texto (2)' en el libro." type="5" refreshedVersion="0" background="1" saveData="1">
    <dbPr connection="Provider=Microsoft.Mashup.OleDb.1;Data Source=$Workbook$;Location=&quot;Nuevo documento de texto (2)&quot;;Extended Properties=&quot;&quot;" command="SELECT * FROM [Nuevo documento de texto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<sst xmlns="http://schemas.openxmlformats.org/spreadsheetml/2006/main" count="157" uniqueCount="82">
  <si>
    <t>Symbol</t>
  </si>
  <si>
    <t>Units</t>
  </si>
  <si>
    <t>Description</t>
  </si>
  <si>
    <t>Vc</t>
  </si>
  <si>
    <t>Tc</t>
  </si>
  <si>
    <t>Pc</t>
  </si>
  <si>
    <t>K</t>
  </si>
  <si>
    <t>Critical Volume</t>
  </si>
  <si>
    <t>Critical Temeprature</t>
  </si>
  <si>
    <t>Critical Pressure</t>
  </si>
  <si>
    <t>MW</t>
  </si>
  <si>
    <t>g/mol</t>
  </si>
  <si>
    <t>Molar weight</t>
  </si>
  <si>
    <t>MW_av</t>
  </si>
  <si>
    <t>Avarage molar weight</t>
  </si>
  <si>
    <t>V*</t>
  </si>
  <si>
    <t>molar volume at 0 K</t>
  </si>
  <si>
    <t>cm3/mol</t>
  </si>
  <si>
    <t>D0_i</t>
  </si>
  <si>
    <t>m2/s</t>
  </si>
  <si>
    <t>pre-exponential factor</t>
  </si>
  <si>
    <t>K_1i/gamma</t>
  </si>
  <si>
    <t>m3/kg K</t>
  </si>
  <si>
    <t>K_2i - T_gi</t>
  </si>
  <si>
    <t>xi_ip</t>
  </si>
  <si>
    <t>E_i</t>
  </si>
  <si>
    <t>-</t>
  </si>
  <si>
    <t>cal/mol</t>
  </si>
  <si>
    <t>activation energy</t>
  </si>
  <si>
    <t>ratio of the critical molar volume of the solvent jumping unit to that of the polymer jumping unit</t>
  </si>
  <si>
    <t>Tg</t>
  </si>
  <si>
    <t>Glass transition temperatue</t>
  </si>
  <si>
    <t>Index</t>
  </si>
  <si>
    <t>criticalProp</t>
  </si>
  <si>
    <t>molarWeigth</t>
  </si>
  <si>
    <t>glassTransition</t>
  </si>
  <si>
    <t>FVP</t>
  </si>
  <si>
    <t>Ajuster</t>
  </si>
  <si>
    <t>Calcular previamente con funciones</t>
  </si>
  <si>
    <t>Tb</t>
  </si>
  <si>
    <t>Normal boiling point</t>
  </si>
  <si>
    <t>Vb</t>
  </si>
  <si>
    <t>boilingPoint</t>
  </si>
  <si>
    <t>Group contribution</t>
  </si>
  <si>
    <t>group</t>
  </si>
  <si>
    <t>#1</t>
  </si>
  <si>
    <t>#2</t>
  </si>
  <si>
    <t>R</t>
  </si>
  <si>
    <t>Q</t>
  </si>
  <si>
    <t>MW_group</t>
  </si>
  <si>
    <t>ACH</t>
  </si>
  <si>
    <t>H2O</t>
  </si>
  <si>
    <t>SiO</t>
  </si>
  <si>
    <t>GROUP PARAMETERS</t>
  </si>
  <si>
    <t>Group interction parameters</t>
  </si>
  <si>
    <t>water</t>
  </si>
  <si>
    <t>bar</t>
  </si>
  <si>
    <t>pcb77</t>
  </si>
  <si>
    <t>omim</t>
  </si>
  <si>
    <t>pdms</t>
  </si>
  <si>
    <t>acn</t>
  </si>
  <si>
    <t>AC</t>
  </si>
  <si>
    <t>v</t>
  </si>
  <si>
    <t>ACCl</t>
  </si>
  <si>
    <t>main</t>
  </si>
  <si>
    <t>[MIM[Tf2N]</t>
  </si>
  <si>
    <t>CH2</t>
  </si>
  <si>
    <t>CH3</t>
  </si>
  <si>
    <t>omim tf2N</t>
  </si>
  <si>
    <t>CH3CN</t>
  </si>
  <si>
    <t>m\n</t>
  </si>
  <si>
    <t>ain</t>
  </si>
  <si>
    <t>[MIM][Tf2N]</t>
  </si>
  <si>
    <t>Masa molecular [g/mol]</t>
  </si>
  <si>
    <t>V0 [cm3/mol]</t>
  </si>
  <si>
    <t>cm3/g</t>
  </si>
  <si>
    <t>Specific volume of jamping unit</t>
  </si>
  <si>
    <t>FV parameter</t>
  </si>
  <si>
    <t>n.a</t>
  </si>
  <si>
    <t>Molar volume at Tb</t>
  </si>
  <si>
    <t>Group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</si>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</sst>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8"/>
      <name val="Calibri"/>
      <family val="2"/>
      <scheme val="minor"/>
    </font>
    <font>
      <u/>
      <sz val="11"/>
      <color theme="1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 vertical="top"/>
    </xf>
    <xf numFmtId="0" fontId="0" fillId="2" borderId="4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164" fontId="0" fillId="0" borderId="0" xfId="0" applyNumberFormat="1"/>
    <xf numFmtId="0" fontId="0" fillId="9" borderId="1" xfId="0" applyFill="1" applyBorder="1"/>
    <xf numFmtId="0" fontId="0" fillId="9" borderId="0" xfId="0" applyFill="1"/>
    <xf numFmtId="0" fontId="0" fillId="9" borderId="2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3" borderId="6" xfId="0" applyFill="1" applyBorder="1"/>
    <xf numFmtId="0" fontId="5" fillId="0" borderId="6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4" fillId="0" borderId="9" xfId="0" applyFont="1" applyBorder="1"/>
    <xf numFmtId="0" fontId="4" fillId="0" borderId="10" xfId="0" applyFont="1" applyBorder="1"/>
    <xf numFmtId="164" fontId="0" fillId="0" borderId="4" xfId="0" applyNumberFormat="1" applyBorder="1"/>
    <xf numFmtId="2" fontId="0" fillId="0" borderId="0" xfId="0" applyNumberFormat="1"/>
    <xf numFmtId="2" fontId="0" fillId="0" borderId="4" xfId="0" applyNumberFormat="1" applyBorder="1"/>
    <xf numFmtId="0" fontId="0" fillId="4" borderId="10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3" xfId="0" applyFill="1" applyBorder="1"/>
    <xf numFmtId="0" fontId="0" fillId="3" borderId="10" xfId="0" applyFill="1" applyBorder="1"/>
    <xf numFmtId="0" fontId="0" fillId="2" borderId="2" xfId="0" applyFill="1" applyBorder="1"/>
    <xf numFmtId="2" fontId="0" fillId="0" borderId="2" xfId="0" applyNumberFormat="1" applyBorder="1"/>
    <xf numFmtId="164" fontId="0" fillId="0" borderId="10" xfId="0" applyNumberFormat="1" applyBorder="1"/>
    <xf numFmtId="2" fontId="0" fillId="0" borderId="11" xfId="0" applyNumberFormat="1" applyBorder="1"/>
    <xf numFmtId="2" fontId="0" fillId="0" borderId="5" xfId="0" applyNumberFormat="1" applyBorder="1"/>
    <xf numFmtId="0" fontId="0" fillId="7" borderId="0" xfId="0" applyFill="1"/>
    <xf numFmtId="0" fontId="0" fillId="8" borderId="0" xfId="0" applyFill="1"/>
    <xf numFmtId="165" fontId="0" fillId="0" borderId="0" xfId="0" applyNumberFormat="1"/>
    <xf numFmtId="0" fontId="0" fillId="10" borderId="0" xfId="0" applyFill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1" fillId="6" borderId="0" xfId="0" applyNumberFormat="1" applyFont="1" applyFill="1" applyAlignment="1">
      <alignment horizontal="right" vertical="center"/>
    </xf>
    <xf numFmtId="164" fontId="1" fillId="0" borderId="0" xfId="0" applyNumberFormat="1" applyFont="1" applyAlignment="1">
      <alignment horizontal="right"/>
    </xf>
    <xf numFmtId="164" fontId="1" fillId="6" borderId="0" xfId="0" applyNumberFormat="1" applyFont="1" applyFill="1" applyAlignment="1">
      <alignment horizontal="right"/>
    </xf>
    <xf numFmtId="0" fontId="1" fillId="0" borderId="0" xfId="0" applyFont="1" applyAlignment="1">
      <alignment horizontal="center" vertical="top"/>
    </xf>
    <xf numFmtId="164" fontId="1" fillId="2" borderId="0" xfId="0" applyNumberFormat="1" applyFont="1" applyFill="1" applyAlignment="1">
      <alignment horizontal="right"/>
    </xf>
    <xf numFmtId="0" fontId="1" fillId="0" borderId="0" xfId="0" applyFont="1"/>
    <xf numFmtId="164" fontId="1" fillId="4" borderId="0" xfId="0" applyNumberFormat="1" applyFont="1" applyFill="1" applyAlignment="1">
      <alignment horizontal="right"/>
    </xf>
    <xf numFmtId="0" fontId="0" fillId="5" borderId="0" xfId="0" applyFill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5</xdr:row>
      <xdr:rowOff>104775</xdr:rowOff>
    </xdr:from>
    <xdr:to>
      <xdr:col>4</xdr:col>
      <xdr:colOff>679813</xdr:colOff>
      <xdr:row>14</xdr:row>
      <xdr:rowOff>171067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41A0B68B-A616-186D-83DC-B48F19294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076325"/>
          <a:ext cx="3489688" cy="1780792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285749</xdr:colOff>
      <xdr:row>5</xdr:row>
      <xdr:rowOff>152400</xdr:rowOff>
    </xdr:from>
    <xdr:to>
      <xdr:col>14</xdr:col>
      <xdr:colOff>285750</xdr:colOff>
      <xdr:row>14</xdr:row>
      <xdr:rowOff>107051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39040CD8-60E6-7469-53A5-664DF7BCD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6199" y="1104900"/>
          <a:ext cx="3048001" cy="1669151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76200</xdr:colOff>
      <xdr:row>7</xdr:row>
      <xdr:rowOff>114300</xdr:rowOff>
    </xdr:from>
    <xdr:to>
      <xdr:col>8</xdr:col>
      <xdr:colOff>685800</xdr:colOff>
      <xdr:row>12</xdr:row>
      <xdr:rowOff>108857</xdr:rowOff>
    </xdr:to>
    <xdr:pic>
      <xdr:nvPicPr>
        <xdr:cNvPr id="21" name="Imagen 20" descr="Chemical Formulas">
          <a:extLst>
            <a:ext uri="{FF2B5EF4-FFF2-40B4-BE49-F238E27FC236}">
              <a16:creationId xmlns:a16="http://schemas.microsoft.com/office/drawing/2014/main" id="{245C98C3-7EEF-B776-74DF-72B3374EA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1447800"/>
          <a:ext cx="2209800" cy="947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371474</xdr:colOff>
      <xdr:row>5</xdr:row>
      <xdr:rowOff>60959</xdr:rowOff>
    </xdr:from>
    <xdr:to>
      <xdr:col>19</xdr:col>
      <xdr:colOff>285749</xdr:colOff>
      <xdr:row>14</xdr:row>
      <xdr:rowOff>123824</xdr:rowOff>
    </xdr:to>
    <xdr:pic>
      <xdr:nvPicPr>
        <xdr:cNvPr id="22" name="Imagen 21" descr="Acetonitrilo CAS 75-05-8 | 100016">
          <a:extLst>
            <a:ext uri="{FF2B5EF4-FFF2-40B4-BE49-F238E27FC236}">
              <a16:creationId xmlns:a16="http://schemas.microsoft.com/office/drawing/2014/main" id="{AC287A8B-AC1F-60FD-6F73-6492C1E99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1924" y="1032509"/>
          <a:ext cx="2962275" cy="1777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123825</xdr:colOff>
      <xdr:row>6</xdr:row>
      <xdr:rowOff>85726</xdr:rowOff>
    </xdr:from>
    <xdr:to>
      <xdr:col>24</xdr:col>
      <xdr:colOff>209550</xdr:colOff>
      <xdr:row>14</xdr:row>
      <xdr:rowOff>12298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DBAB73AD-A191-9A1A-9375-38C0E454E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154275" y="1228726"/>
          <a:ext cx="3133725" cy="1450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71A1-8CF2-4A85-95A3-04610A24A7BA}">
  <dimension ref="A1:I20"/>
  <sheetViews>
    <sheetView tabSelected="1" workbookViewId="0">
      <selection activeCell="F10" sqref="F10"/>
    </sheetView>
  </sheetViews>
  <sheetFormatPr baseColWidth="10" defaultRowHeight="15" x14ac:dyDescent="0.25"/>
  <cols>
    <col min="1" max="1" width="26.85546875" customWidth="1"/>
    <col min="2" max="2" width="7.140625" style="1" customWidth="1"/>
    <col min="3" max="3" width="14.7109375" customWidth="1"/>
    <col min="5" max="5" width="14.7109375" bestFit="1" customWidth="1"/>
    <col min="6" max="6" width="35" customWidth="1"/>
    <col min="9" max="9" width="47.85546875" customWidth="1"/>
  </cols>
  <sheetData>
    <row r="1" spans="1:9" x14ac:dyDescent="0.25">
      <c r="A1" s="50" t="s">
        <v>80</v>
      </c>
      <c r="B1" s="53" t="s">
        <v>32</v>
      </c>
      <c r="C1" s="51" t="s">
        <v>0</v>
      </c>
      <c r="D1" s="51" t="s">
        <v>1</v>
      </c>
      <c r="E1" s="53" t="s">
        <v>81</v>
      </c>
      <c r="F1" s="51" t="s">
        <v>2</v>
      </c>
      <c r="I1" s="3" t="s">
        <v>37</v>
      </c>
    </row>
    <row r="2" spans="1:9" x14ac:dyDescent="0.25">
      <c r="A2" s="63" t="s">
        <v>34</v>
      </c>
      <c r="B2" s="52">
        <v>1</v>
      </c>
      <c r="C2" s="2" t="s">
        <v>10</v>
      </c>
      <c r="D2" s="2" t="s">
        <v>11</v>
      </c>
      <c r="E2" s="54">
        <v>172.45</v>
      </c>
      <c r="F2" s="2" t="s">
        <v>12</v>
      </c>
      <c r="I2" s="4" t="s">
        <v>38</v>
      </c>
    </row>
    <row r="3" spans="1:9" x14ac:dyDescent="0.25">
      <c r="A3" s="63"/>
      <c r="B3" s="52">
        <v>2</v>
      </c>
      <c r="C3" s="2" t="s">
        <v>13</v>
      </c>
      <c r="D3" s="2" t="s">
        <v>11</v>
      </c>
      <c r="E3" s="56">
        <v>400000</v>
      </c>
      <c r="F3" s="2" t="s">
        <v>14</v>
      </c>
      <c r="I3" s="61" t="s">
        <v>43</v>
      </c>
    </row>
    <row r="4" spans="1:9" x14ac:dyDescent="0.25">
      <c r="A4" s="5"/>
      <c r="B4" s="52"/>
      <c r="C4" s="2"/>
      <c r="D4" s="2"/>
      <c r="E4" s="55"/>
      <c r="F4" s="2"/>
    </row>
    <row r="5" spans="1:9" x14ac:dyDescent="0.25">
      <c r="A5" s="64" t="s">
        <v>33</v>
      </c>
      <c r="B5" s="52">
        <v>1</v>
      </c>
      <c r="C5" s="2" t="s">
        <v>4</v>
      </c>
      <c r="D5" s="2" t="s">
        <v>6</v>
      </c>
      <c r="E5" s="55"/>
      <c r="F5" s="2" t="s">
        <v>8</v>
      </c>
    </row>
    <row r="6" spans="1:9" x14ac:dyDescent="0.25">
      <c r="A6" s="64"/>
      <c r="B6" s="52">
        <v>2</v>
      </c>
      <c r="C6" s="2" t="s">
        <v>5</v>
      </c>
      <c r="D6" s="2" t="s">
        <v>56</v>
      </c>
      <c r="E6" s="55"/>
      <c r="F6" s="2" t="s">
        <v>9</v>
      </c>
    </row>
    <row r="7" spans="1:9" x14ac:dyDescent="0.25">
      <c r="A7" s="64"/>
      <c r="B7" s="52">
        <v>3</v>
      </c>
      <c r="C7" s="2" t="s">
        <v>3</v>
      </c>
      <c r="D7" s="2" t="s">
        <v>17</v>
      </c>
      <c r="E7" s="55"/>
      <c r="F7" s="2" t="s">
        <v>7</v>
      </c>
    </row>
    <row r="8" spans="1:9" x14ac:dyDescent="0.25">
      <c r="A8" s="62"/>
      <c r="B8" s="52"/>
      <c r="C8" s="2"/>
      <c r="D8" s="2"/>
      <c r="E8" s="55"/>
    </row>
    <row r="9" spans="1:9" x14ac:dyDescent="0.25">
      <c r="A9" s="62" t="s">
        <v>42</v>
      </c>
      <c r="B9" s="52">
        <v>1</v>
      </c>
      <c r="C9" s="2" t="s">
        <v>39</v>
      </c>
      <c r="D9" s="2" t="s">
        <v>6</v>
      </c>
      <c r="E9" s="55"/>
      <c r="F9" s="2" t="s">
        <v>40</v>
      </c>
    </row>
    <row r="10" spans="1:9" x14ac:dyDescent="0.25">
      <c r="A10" s="62"/>
      <c r="B10" s="52">
        <v>2</v>
      </c>
      <c r="C10" s="2" t="s">
        <v>41</v>
      </c>
      <c r="D10" s="2" t="s">
        <v>17</v>
      </c>
      <c r="E10" s="55"/>
      <c r="F10" s="75" t="s">
        <v>79</v>
      </c>
    </row>
    <row r="11" spans="1:9" x14ac:dyDescent="0.25">
      <c r="A11" s="5"/>
      <c r="B11" s="52"/>
      <c r="C11" s="2"/>
      <c r="D11" s="2"/>
      <c r="E11" s="55"/>
      <c r="F11" s="2"/>
    </row>
    <row r="12" spans="1:9" x14ac:dyDescent="0.25">
      <c r="A12" s="5" t="s">
        <v>35</v>
      </c>
      <c r="B12" s="52">
        <v>1</v>
      </c>
      <c r="C12" s="2" t="s">
        <v>30</v>
      </c>
      <c r="D12" s="2" t="s">
        <v>6</v>
      </c>
      <c r="E12" s="55">
        <v>150</v>
      </c>
      <c r="F12" s="2" t="s">
        <v>31</v>
      </c>
    </row>
    <row r="13" spans="1:9" x14ac:dyDescent="0.25">
      <c r="A13" s="5"/>
      <c r="B13" s="52"/>
      <c r="C13" s="2"/>
      <c r="D13" s="2"/>
      <c r="E13" s="55"/>
      <c r="F13" s="2"/>
    </row>
    <row r="14" spans="1:9" x14ac:dyDescent="0.25">
      <c r="A14" s="63" t="s">
        <v>36</v>
      </c>
      <c r="B14" s="57">
        <v>1</v>
      </c>
      <c r="C14" s="2" t="s">
        <v>15</v>
      </c>
      <c r="D14" s="2" t="s">
        <v>17</v>
      </c>
      <c r="E14" s="55">
        <v>115.70159</v>
      </c>
      <c r="F14" s="2" t="s">
        <v>16</v>
      </c>
    </row>
    <row r="15" spans="1:9" x14ac:dyDescent="0.25">
      <c r="A15" s="63"/>
      <c r="B15" s="57">
        <v>2</v>
      </c>
      <c r="C15" s="2" t="s">
        <v>15</v>
      </c>
      <c r="D15" s="2" t="s">
        <v>75</v>
      </c>
      <c r="E15" s="55">
        <f t="shared" ref="E15" si="0">E14/E2</f>
        <v>0.67092832705131922</v>
      </c>
      <c r="F15" s="2" t="s">
        <v>76</v>
      </c>
    </row>
    <row r="16" spans="1:9" x14ac:dyDescent="0.25">
      <c r="A16" s="63"/>
      <c r="B16" s="57">
        <v>3</v>
      </c>
      <c r="C16" s="2" t="s">
        <v>18</v>
      </c>
      <c r="D16" s="2" t="s">
        <v>19</v>
      </c>
      <c r="E16" s="58"/>
      <c r="F16" s="2" t="s">
        <v>20</v>
      </c>
    </row>
    <row r="17" spans="1:6" x14ac:dyDescent="0.25">
      <c r="A17" s="63"/>
      <c r="B17" s="57">
        <v>4</v>
      </c>
      <c r="C17" s="2" t="s">
        <v>21</v>
      </c>
      <c r="D17" s="2" t="s">
        <v>22</v>
      </c>
      <c r="E17" s="58"/>
      <c r="F17" s="2" t="s">
        <v>77</v>
      </c>
    </row>
    <row r="18" spans="1:6" x14ac:dyDescent="0.25">
      <c r="A18" s="63"/>
      <c r="B18" s="57">
        <v>5</v>
      </c>
      <c r="C18" s="2" t="s">
        <v>23</v>
      </c>
      <c r="D18" s="2" t="s">
        <v>6</v>
      </c>
      <c r="E18" s="58"/>
      <c r="F18" s="2" t="s">
        <v>77</v>
      </c>
    </row>
    <row r="19" spans="1:6" x14ac:dyDescent="0.25">
      <c r="A19" s="63"/>
      <c r="B19" s="57">
        <v>6</v>
      </c>
      <c r="C19" s="2" t="s">
        <v>24</v>
      </c>
      <c r="D19" s="2" t="s">
        <v>26</v>
      </c>
      <c r="E19" s="58"/>
      <c r="F19" s="2" t="s">
        <v>29</v>
      </c>
    </row>
    <row r="20" spans="1:6" x14ac:dyDescent="0.25">
      <c r="A20" s="63"/>
      <c r="B20" s="57">
        <v>7</v>
      </c>
      <c r="C20" s="59" t="s">
        <v>25</v>
      </c>
      <c r="D20" s="59" t="s">
        <v>27</v>
      </c>
      <c r="E20" s="60">
        <v>0</v>
      </c>
      <c r="F20" s="59" t="s">
        <v>28</v>
      </c>
    </row>
  </sheetData>
  <mergeCells count="3">
    <mergeCell ref="A14:A20"/>
    <mergeCell ref="A5:A7"/>
    <mergeCell ref="A2:A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1FE9-A8A1-4458-A1CC-34010BF0767A}">
  <dimension ref="A1:P20"/>
  <sheetViews>
    <sheetView zoomScale="120" zoomScaleNormal="120" workbookViewId="0">
      <selection activeCell="E22" sqref="E22"/>
    </sheetView>
  </sheetViews>
  <sheetFormatPr baseColWidth="10" defaultRowHeight="15" x14ac:dyDescent="0.25"/>
  <cols>
    <col min="1" max="1" width="7.85546875" customWidth="1"/>
    <col min="2" max="2" width="3.85546875" style="1" customWidth="1"/>
    <col min="3" max="3" width="5" customWidth="1"/>
    <col min="4" max="5" width="8.85546875" customWidth="1"/>
    <col min="6" max="6" width="11.42578125" customWidth="1"/>
    <col min="7" max="8" width="10.42578125" customWidth="1"/>
    <col min="9" max="9" width="4" customWidth="1"/>
    <col min="10" max="13" width="9.28515625" customWidth="1"/>
  </cols>
  <sheetData>
    <row r="1" spans="1:16" ht="15.75" thickBot="1" x14ac:dyDescent="0.3">
      <c r="A1" s="65" t="s">
        <v>53</v>
      </c>
      <c r="B1" s="66"/>
      <c r="C1" s="66"/>
      <c r="D1" s="66"/>
      <c r="E1" s="66"/>
      <c r="F1" s="66"/>
      <c r="G1" s="66"/>
      <c r="H1" s="67"/>
      <c r="I1" s="68" t="s">
        <v>54</v>
      </c>
      <c r="J1" s="69"/>
      <c r="K1" s="69"/>
      <c r="L1" s="69"/>
      <c r="M1" s="69"/>
      <c r="N1" s="69"/>
      <c r="O1" s="69"/>
    </row>
    <row r="2" spans="1:16" ht="15.75" thickBot="1" x14ac:dyDescent="0.3">
      <c r="A2" s="25" t="s">
        <v>44</v>
      </c>
      <c r="B2" s="37" t="s">
        <v>45</v>
      </c>
      <c r="C2" s="37" t="s">
        <v>46</v>
      </c>
      <c r="D2" s="37" t="s">
        <v>47</v>
      </c>
      <c r="E2" s="37" t="s">
        <v>48</v>
      </c>
      <c r="F2" s="37" t="s">
        <v>49</v>
      </c>
      <c r="G2" s="26" t="s">
        <v>57</v>
      </c>
      <c r="H2" s="27" t="s">
        <v>59</v>
      </c>
      <c r="I2" s="23" t="s">
        <v>70</v>
      </c>
      <c r="J2" s="33">
        <v>1</v>
      </c>
      <c r="K2" s="33">
        <v>1</v>
      </c>
      <c r="L2" s="33">
        <v>3</v>
      </c>
      <c r="M2" s="33">
        <v>3</v>
      </c>
      <c r="N2" s="33">
        <v>25</v>
      </c>
      <c r="O2" s="34">
        <v>43</v>
      </c>
    </row>
    <row r="3" spans="1:16" x14ac:dyDescent="0.25">
      <c r="A3" t="s">
        <v>67</v>
      </c>
      <c r="B3" s="14">
        <v>1</v>
      </c>
      <c r="C3" s="15"/>
      <c r="D3" s="15">
        <v>0.90110000000000001</v>
      </c>
      <c r="E3" s="40">
        <v>0.84799999999999998</v>
      </c>
      <c r="F3" s="41">
        <v>15.03</v>
      </c>
      <c r="G3">
        <v>0</v>
      </c>
      <c r="H3" s="3">
        <v>2</v>
      </c>
      <c r="I3" s="35">
        <v>1</v>
      </c>
      <c r="J3">
        <v>0</v>
      </c>
      <c r="K3">
        <v>0</v>
      </c>
      <c r="L3">
        <v>61.13</v>
      </c>
      <c r="M3">
        <v>61.13</v>
      </c>
      <c r="N3">
        <v>11.44</v>
      </c>
      <c r="O3" s="9">
        <v>252.7</v>
      </c>
      <c r="P3">
        <v>1</v>
      </c>
    </row>
    <row r="4" spans="1:16" x14ac:dyDescent="0.25">
      <c r="A4" t="s">
        <v>66</v>
      </c>
      <c r="B4" s="8">
        <v>1</v>
      </c>
      <c r="D4">
        <v>0.6744</v>
      </c>
      <c r="E4" s="10">
        <v>0.54</v>
      </c>
      <c r="F4" s="39">
        <v>14.03</v>
      </c>
      <c r="G4">
        <v>0</v>
      </c>
      <c r="H4" s="3">
        <v>7</v>
      </c>
      <c r="I4" s="35">
        <v>1</v>
      </c>
      <c r="J4">
        <v>0</v>
      </c>
      <c r="K4">
        <v>0</v>
      </c>
      <c r="L4">
        <v>61.13</v>
      </c>
      <c r="M4">
        <v>61.13</v>
      </c>
      <c r="N4">
        <v>11.44</v>
      </c>
      <c r="O4" s="9">
        <v>252.7</v>
      </c>
      <c r="P4">
        <v>2</v>
      </c>
    </row>
    <row r="5" spans="1:16" x14ac:dyDescent="0.25">
      <c r="A5" t="s">
        <v>50</v>
      </c>
      <c r="B5" s="8">
        <v>3</v>
      </c>
      <c r="D5">
        <v>0.53129999999999999</v>
      </c>
      <c r="E5" s="10">
        <v>0.4</v>
      </c>
      <c r="F5" s="39">
        <v>13.02</v>
      </c>
      <c r="G5" s="3">
        <v>6</v>
      </c>
      <c r="H5">
        <v>0</v>
      </c>
      <c r="I5" s="35">
        <v>3</v>
      </c>
      <c r="J5">
        <v>-11.12</v>
      </c>
      <c r="K5">
        <v>-11.12</v>
      </c>
      <c r="L5">
        <v>0</v>
      </c>
      <c r="M5">
        <v>0</v>
      </c>
      <c r="N5">
        <v>187</v>
      </c>
      <c r="O5" s="9">
        <v>238.9</v>
      </c>
      <c r="P5">
        <v>3</v>
      </c>
    </row>
    <row r="6" spans="1:16" x14ac:dyDescent="0.25">
      <c r="A6" t="s">
        <v>61</v>
      </c>
      <c r="B6" s="8">
        <v>3</v>
      </c>
      <c r="D6">
        <v>0.36530000000000001</v>
      </c>
      <c r="E6" s="10">
        <v>0.12</v>
      </c>
      <c r="F6" s="39">
        <v>12.01</v>
      </c>
      <c r="G6" s="3">
        <v>2</v>
      </c>
      <c r="H6">
        <v>0</v>
      </c>
      <c r="I6" s="35">
        <v>3</v>
      </c>
      <c r="J6">
        <v>-11.12</v>
      </c>
      <c r="K6">
        <v>-11.12</v>
      </c>
      <c r="L6">
        <v>0</v>
      </c>
      <c r="M6">
        <v>0</v>
      </c>
      <c r="N6">
        <v>187</v>
      </c>
      <c r="O6" s="9">
        <v>238.9</v>
      </c>
      <c r="P6">
        <v>4</v>
      </c>
    </row>
    <row r="7" spans="1:16" x14ac:dyDescent="0.25">
      <c r="A7" t="s">
        <v>63</v>
      </c>
      <c r="B7" s="8">
        <v>25</v>
      </c>
      <c r="D7">
        <v>1.1561999999999999</v>
      </c>
      <c r="E7" s="10">
        <v>0.84399999999999997</v>
      </c>
      <c r="F7" s="39">
        <v>47.46</v>
      </c>
      <c r="G7" s="3">
        <v>4</v>
      </c>
      <c r="H7">
        <v>0</v>
      </c>
      <c r="I7" s="35">
        <v>25</v>
      </c>
      <c r="J7">
        <v>106.8</v>
      </c>
      <c r="K7">
        <v>106.8</v>
      </c>
      <c r="L7">
        <v>-97.27</v>
      </c>
      <c r="M7">
        <v>-97.27</v>
      </c>
      <c r="N7">
        <v>0</v>
      </c>
      <c r="O7" s="38">
        <v>0</v>
      </c>
      <c r="P7">
        <v>5</v>
      </c>
    </row>
    <row r="8" spans="1:16" ht="15.75" thickBot="1" x14ac:dyDescent="0.3">
      <c r="A8" s="18" t="s">
        <v>52</v>
      </c>
      <c r="B8" s="17">
        <v>43</v>
      </c>
      <c r="C8" s="18"/>
      <c r="D8" s="18">
        <v>1.1040000000000001</v>
      </c>
      <c r="E8" s="30">
        <v>0.46600000000000003</v>
      </c>
      <c r="F8" s="42">
        <v>44.18</v>
      </c>
      <c r="G8" s="18">
        <v>0</v>
      </c>
      <c r="H8" s="6">
        <v>1</v>
      </c>
      <c r="I8" s="36">
        <v>43</v>
      </c>
      <c r="J8" s="18">
        <v>110.2</v>
      </c>
      <c r="K8" s="18">
        <v>110.2</v>
      </c>
      <c r="L8" s="18">
        <v>234.4</v>
      </c>
      <c r="M8" s="18">
        <v>234.4</v>
      </c>
      <c r="N8" s="6">
        <v>0</v>
      </c>
      <c r="O8" s="19">
        <v>0</v>
      </c>
      <c r="P8">
        <v>6</v>
      </c>
    </row>
    <row r="9" spans="1:16" x14ac:dyDescent="0.25">
      <c r="J9">
        <v>1</v>
      </c>
      <c r="K9">
        <v>2</v>
      </c>
      <c r="L9">
        <v>3</v>
      </c>
      <c r="M9">
        <v>4</v>
      </c>
      <c r="N9">
        <v>5</v>
      </c>
      <c r="O9" s="9">
        <v>6</v>
      </c>
    </row>
    <row r="10" spans="1:16" x14ac:dyDescent="0.25">
      <c r="E10" s="70" t="s">
        <v>73</v>
      </c>
      <c r="F10" s="70"/>
      <c r="G10" s="31" cm="1">
        <f t="array" ref="G10">SUM(G3:G8*$F$3:$F$8)</f>
        <v>291.98</v>
      </c>
      <c r="H10" s="31" cm="1">
        <f t="array" ref="H10">SUM(H3:H8*$F$3:$F$8)</f>
        <v>172.45</v>
      </c>
    </row>
    <row r="11" spans="1:16" x14ac:dyDescent="0.25">
      <c r="E11" s="70" t="s">
        <v>74</v>
      </c>
      <c r="F11" s="70"/>
      <c r="G11" s="31" cm="1">
        <f t="array" ref="G11">SUM(G3:G8*$D$3:$D$8)*15.17</f>
        <v>129.60034399999998</v>
      </c>
      <c r="H11" s="31" cm="1">
        <f t="array" ref="H11">SUM(H3:H8*$D$3:$D$8)*15.17</f>
        <v>115.70159</v>
      </c>
    </row>
    <row r="12" spans="1:16" x14ac:dyDescent="0.25">
      <c r="B12"/>
    </row>
    <row r="13" spans="1:16" x14ac:dyDescent="0.25">
      <c r="B13"/>
    </row>
    <row r="14" spans="1:16" x14ac:dyDescent="0.25">
      <c r="B14"/>
    </row>
    <row r="15" spans="1:16" x14ac:dyDescent="0.25">
      <c r="B15"/>
    </row>
    <row r="16" spans="1:16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</sheetData>
  <mergeCells count="4">
    <mergeCell ref="A1:H1"/>
    <mergeCell ref="I1:O1"/>
    <mergeCell ref="E10:F10"/>
    <mergeCell ref="E11:F1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398D-5216-424C-BA28-3B54861737F7}">
  <dimension ref="A1:BP564"/>
  <sheetViews>
    <sheetView zoomScale="80" zoomScaleNormal="80" workbookViewId="0">
      <selection activeCell="D17" sqref="D17"/>
    </sheetView>
  </sheetViews>
  <sheetFormatPr baseColWidth="10" defaultRowHeight="15" x14ac:dyDescent="0.25"/>
  <cols>
    <col min="1" max="1" width="8.28515625" style="8" customWidth="1"/>
    <col min="5" max="5" width="11.42578125" style="9"/>
    <col min="6" max="6" width="11.42578125" style="8"/>
    <col min="7" max="9" width="12" customWidth="1"/>
    <col min="10" max="10" width="11.42578125" style="9"/>
    <col min="11" max="11" width="11.42578125" style="8"/>
    <col min="15" max="15" width="11.42578125" style="9"/>
    <col min="16" max="16" width="11.42578125" style="8"/>
    <col min="20" max="20" width="11.42578125" style="9"/>
    <col min="21" max="21" width="11.42578125" style="8"/>
    <col min="25" max="25" width="11.42578125" style="9"/>
  </cols>
  <sheetData>
    <row r="1" spans="1:68" ht="15.75" thickBot="1" x14ac:dyDescent="0.3">
      <c r="A1" s="71" t="s">
        <v>57</v>
      </c>
      <c r="B1" s="72"/>
      <c r="C1" s="72"/>
      <c r="D1" s="72"/>
      <c r="E1" s="73"/>
      <c r="F1" s="71" t="s">
        <v>55</v>
      </c>
      <c r="G1" s="72"/>
      <c r="H1" s="72"/>
      <c r="I1" s="72"/>
      <c r="J1" s="73"/>
      <c r="K1" s="71" t="s">
        <v>68</v>
      </c>
      <c r="L1" s="72"/>
      <c r="M1" s="72"/>
      <c r="N1" s="72"/>
      <c r="O1" s="73"/>
      <c r="P1" s="71" t="s">
        <v>60</v>
      </c>
      <c r="Q1" s="72"/>
      <c r="R1" s="72"/>
      <c r="S1" s="72"/>
      <c r="T1" s="73"/>
      <c r="U1" s="71" t="s">
        <v>59</v>
      </c>
      <c r="V1" s="72"/>
      <c r="W1" s="72"/>
      <c r="X1" s="72"/>
      <c r="Y1" s="73"/>
    </row>
    <row r="2" spans="1:68" x14ac:dyDescent="0.25">
      <c r="A2" s="14" t="s">
        <v>64</v>
      </c>
      <c r="B2" s="15" t="s">
        <v>44</v>
      </c>
      <c r="C2" s="15" t="s">
        <v>47</v>
      </c>
      <c r="D2" s="15" t="s">
        <v>48</v>
      </c>
      <c r="E2" s="16" t="s">
        <v>62</v>
      </c>
      <c r="F2" s="14" t="s">
        <v>64</v>
      </c>
      <c r="G2" s="15" t="s">
        <v>44</v>
      </c>
      <c r="H2" s="15" t="s">
        <v>47</v>
      </c>
      <c r="I2" s="15" t="s">
        <v>48</v>
      </c>
      <c r="J2" s="16" t="s">
        <v>62</v>
      </c>
      <c r="K2" s="14" t="s">
        <v>64</v>
      </c>
      <c r="L2" s="15" t="s">
        <v>44</v>
      </c>
      <c r="M2" s="15" t="s">
        <v>47</v>
      </c>
      <c r="N2" s="15" t="s">
        <v>48</v>
      </c>
      <c r="O2" s="16" t="s">
        <v>62</v>
      </c>
      <c r="P2" s="14" t="s">
        <v>64</v>
      </c>
      <c r="Q2" s="15" t="s">
        <v>44</v>
      </c>
      <c r="R2" s="15" t="s">
        <v>47</v>
      </c>
      <c r="S2" s="15" t="s">
        <v>48</v>
      </c>
      <c r="T2" s="16" t="s">
        <v>62</v>
      </c>
      <c r="U2" s="14" t="s">
        <v>64</v>
      </c>
      <c r="V2" s="15" t="s">
        <v>44</v>
      </c>
      <c r="W2" s="15" t="s">
        <v>47</v>
      </c>
      <c r="X2" s="15" t="s">
        <v>48</v>
      </c>
      <c r="Y2" s="16" t="s">
        <v>62</v>
      </c>
    </row>
    <row r="3" spans="1:68" x14ac:dyDescent="0.25">
      <c r="A3" s="8">
        <v>3</v>
      </c>
      <c r="B3" s="43" t="s">
        <v>50</v>
      </c>
      <c r="C3">
        <v>0.53129999999999999</v>
      </c>
      <c r="D3">
        <v>0.4</v>
      </c>
      <c r="E3" s="9">
        <v>6</v>
      </c>
      <c r="F3" s="8">
        <v>7</v>
      </c>
      <c r="G3" s="43" t="s">
        <v>51</v>
      </c>
      <c r="H3">
        <v>0.92</v>
      </c>
      <c r="I3">
        <v>1.4</v>
      </c>
      <c r="J3" s="9">
        <v>1</v>
      </c>
      <c r="K3" s="8">
        <v>1</v>
      </c>
      <c r="L3" s="44" t="s">
        <v>67</v>
      </c>
      <c r="M3" s="45">
        <v>0.90110000000000001</v>
      </c>
      <c r="N3" s="45">
        <v>0.84799999999999998</v>
      </c>
      <c r="O3" s="9">
        <v>1</v>
      </c>
      <c r="P3" s="8">
        <v>19</v>
      </c>
      <c r="Q3" s="44" t="s">
        <v>69</v>
      </c>
      <c r="R3" s="45">
        <v>1.8701000000000001</v>
      </c>
      <c r="S3" s="45">
        <v>1.724</v>
      </c>
      <c r="T3" s="9">
        <v>1</v>
      </c>
      <c r="U3" s="8">
        <v>1</v>
      </c>
      <c r="V3" s="44" t="s">
        <v>67</v>
      </c>
      <c r="W3" s="45">
        <v>0.90110000000000001</v>
      </c>
      <c r="X3" s="45">
        <v>0.84799999999999998</v>
      </c>
      <c r="Y3" s="9">
        <v>2</v>
      </c>
    </row>
    <row r="4" spans="1:68" x14ac:dyDescent="0.25">
      <c r="A4" s="8">
        <v>3</v>
      </c>
      <c r="B4" s="44" t="s">
        <v>61</v>
      </c>
      <c r="C4">
        <v>0.36530000000000001</v>
      </c>
      <c r="D4">
        <v>0.12</v>
      </c>
      <c r="E4" s="9">
        <v>2</v>
      </c>
      <c r="K4" s="8">
        <v>1</v>
      </c>
      <c r="L4" s="44" t="s">
        <v>66</v>
      </c>
      <c r="M4" s="45">
        <v>0.6744</v>
      </c>
      <c r="N4" s="45">
        <v>0.54</v>
      </c>
      <c r="O4" s="9">
        <v>7</v>
      </c>
      <c r="R4" s="45"/>
      <c r="S4" s="45"/>
      <c r="U4" s="8">
        <v>1</v>
      </c>
      <c r="V4" s="46" t="s">
        <v>66</v>
      </c>
      <c r="W4" s="45">
        <v>0.6744</v>
      </c>
      <c r="X4" s="45">
        <v>0.54</v>
      </c>
      <c r="Y4" s="9">
        <v>7</v>
      </c>
    </row>
    <row r="5" spans="1:68" ht="15.75" thickBot="1" x14ac:dyDescent="0.3">
      <c r="A5" s="8">
        <v>25</v>
      </c>
      <c r="B5" s="4" t="s">
        <v>63</v>
      </c>
      <c r="C5">
        <v>1.1561999999999999</v>
      </c>
      <c r="D5">
        <v>0.84399999999999997</v>
      </c>
      <c r="E5" s="9">
        <v>4</v>
      </c>
      <c r="K5" s="8">
        <v>31</v>
      </c>
      <c r="L5" s="43" t="s">
        <v>65</v>
      </c>
      <c r="M5" s="45">
        <v>8.3145000000000007</v>
      </c>
      <c r="N5" s="45">
        <v>7.3920000000000003</v>
      </c>
      <c r="O5" s="9">
        <v>1</v>
      </c>
      <c r="R5" s="45"/>
      <c r="S5" s="45"/>
      <c r="U5" s="8">
        <v>43</v>
      </c>
      <c r="V5" s="43" t="s">
        <v>52</v>
      </c>
      <c r="W5" s="45">
        <v>1.1040000000000001</v>
      </c>
      <c r="X5" s="45">
        <v>0.46600000000000003</v>
      </c>
      <c r="Y5" s="9">
        <v>1</v>
      </c>
    </row>
    <row r="6" spans="1:68" s="21" customFormat="1" x14ac:dyDescent="0.25">
      <c r="A6" s="20"/>
      <c r="E6" s="22"/>
      <c r="F6" s="20"/>
      <c r="J6" s="22"/>
      <c r="K6" s="20"/>
      <c r="O6" s="22"/>
      <c r="P6" s="20"/>
      <c r="T6" s="22"/>
      <c r="U6" s="20"/>
      <c r="Y6" s="22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 s="12"/>
      <c r="BL6" s="12"/>
      <c r="BM6" s="12"/>
      <c r="BN6" s="12"/>
      <c r="BO6" s="12"/>
      <c r="BP6" s="12"/>
    </row>
    <row r="7" spans="1:68" s="12" customFormat="1" x14ac:dyDescent="0.25">
      <c r="A7" s="11"/>
      <c r="E7" s="13"/>
      <c r="F7" s="11"/>
      <c r="J7" s="13"/>
      <c r="K7" s="11"/>
      <c r="O7" s="13"/>
      <c r="P7" s="11"/>
      <c r="T7" s="13"/>
      <c r="U7" s="11"/>
      <c r="Y7" s="13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 spans="1:68" s="12" customFormat="1" x14ac:dyDescent="0.25">
      <c r="A8" s="11"/>
      <c r="E8" s="13"/>
      <c r="F8" s="11"/>
      <c r="J8" s="13"/>
      <c r="K8" s="11"/>
      <c r="O8" s="13"/>
      <c r="P8" s="11"/>
      <c r="T8" s="13"/>
      <c r="U8" s="11"/>
      <c r="Y8" s="13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</row>
    <row r="9" spans="1:68" s="12" customFormat="1" x14ac:dyDescent="0.25">
      <c r="A9" s="11"/>
      <c r="E9" s="13"/>
      <c r="F9" s="11"/>
      <c r="J9" s="13"/>
      <c r="K9" s="11"/>
      <c r="O9" s="13"/>
      <c r="T9" s="13"/>
      <c r="U9" s="11"/>
      <c r="Y9" s="13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  <row r="10" spans="1:68" s="12" customFormat="1" x14ac:dyDescent="0.25">
      <c r="A10" s="11"/>
      <c r="E10" s="13"/>
      <c r="F10" s="11"/>
      <c r="J10" s="13"/>
      <c r="K10" s="11"/>
      <c r="O10" s="13"/>
      <c r="P10" s="11"/>
      <c r="T10" s="13"/>
      <c r="U10" s="11"/>
      <c r="Y10" s="13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 spans="1:68" s="12" customFormat="1" x14ac:dyDescent="0.25">
      <c r="A11" s="11"/>
      <c r="E11" s="13"/>
      <c r="F11" s="11"/>
      <c r="J11" s="13"/>
      <c r="K11" s="11"/>
      <c r="O11" s="13"/>
      <c r="P11" s="11"/>
      <c r="T11" s="13"/>
      <c r="U11" s="11"/>
      <c r="Y11" s="13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 spans="1:68" s="12" customFormat="1" x14ac:dyDescent="0.25">
      <c r="A12" s="11"/>
      <c r="E12" s="13"/>
      <c r="F12" s="11"/>
      <c r="J12" s="13"/>
      <c r="K12" s="11"/>
      <c r="O12" s="13"/>
      <c r="P12" s="11"/>
      <c r="T12" s="13"/>
      <c r="U12" s="11"/>
      <c r="Y12" s="13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  <row r="13" spans="1:68" s="12" customFormat="1" x14ac:dyDescent="0.25">
      <c r="A13" s="11"/>
      <c r="E13" s="13"/>
      <c r="F13" s="11"/>
      <c r="J13" s="13"/>
      <c r="K13" s="11"/>
      <c r="O13" s="13"/>
      <c r="P13" s="11"/>
      <c r="T13" s="13"/>
      <c r="U13" s="11"/>
      <c r="Y13" s="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</row>
    <row r="14" spans="1:68" s="12" customFormat="1" x14ac:dyDescent="0.25">
      <c r="A14" s="11"/>
      <c r="E14" s="13"/>
      <c r="F14" s="11"/>
      <c r="J14" s="13"/>
      <c r="K14" s="11"/>
      <c r="O14" s="13"/>
      <c r="P14" s="11"/>
      <c r="T14" s="13"/>
      <c r="U14" s="11"/>
      <c r="Y14" s="13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</row>
    <row r="15" spans="1:68" s="12" customFormat="1" ht="15.75" thickBot="1" x14ac:dyDescent="0.3">
      <c r="A15" s="47"/>
      <c r="B15" s="48"/>
      <c r="C15" s="48"/>
      <c r="D15" s="48"/>
      <c r="E15" s="49"/>
      <c r="F15" s="47"/>
      <c r="G15" s="48"/>
      <c r="H15" s="48"/>
      <c r="I15" s="48"/>
      <c r="J15" s="49"/>
      <c r="K15" s="47"/>
      <c r="L15" s="48"/>
      <c r="M15" s="48"/>
      <c r="N15" s="48"/>
      <c r="O15" s="49"/>
      <c r="P15" s="47"/>
      <c r="Q15" s="48"/>
      <c r="R15" s="48"/>
      <c r="S15" s="48"/>
      <c r="T15" s="49"/>
      <c r="U15" s="47"/>
      <c r="V15" s="48"/>
      <c r="W15" s="48"/>
      <c r="X15" s="48"/>
      <c r="Y15" s="49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</row>
    <row r="16" spans="1:68" x14ac:dyDescent="0.25">
      <c r="A16"/>
      <c r="E16"/>
      <c r="F16"/>
      <c r="J16"/>
      <c r="K16"/>
      <c r="O16"/>
      <c r="P16"/>
      <c r="T16"/>
      <c r="U16"/>
      <c r="Y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</sheetData>
  <mergeCells count="5">
    <mergeCell ref="A1:E1"/>
    <mergeCell ref="F1:J1"/>
    <mergeCell ref="K1:O1"/>
    <mergeCell ref="P1:T1"/>
    <mergeCell ref="U1:Y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BB35-AE5F-474E-90D1-D5E1271F5117}">
  <dimension ref="A1:U21"/>
  <sheetViews>
    <sheetView zoomScale="120" zoomScaleNormal="120" workbookViewId="0">
      <selection activeCell="C18" sqref="B17:C18"/>
    </sheetView>
  </sheetViews>
  <sheetFormatPr baseColWidth="10" defaultRowHeight="15" x14ac:dyDescent="0.25"/>
  <cols>
    <col min="1" max="1" width="3.85546875" customWidth="1"/>
    <col min="3" max="3" width="12" customWidth="1"/>
  </cols>
  <sheetData>
    <row r="1" spans="1:21" ht="15.75" thickBot="1" x14ac:dyDescent="0.3">
      <c r="A1" s="20"/>
      <c r="B1" s="21"/>
      <c r="C1" s="21"/>
      <c r="D1" s="21"/>
      <c r="E1" s="21"/>
      <c r="F1" s="21"/>
      <c r="G1" s="74"/>
      <c r="H1" s="74"/>
      <c r="I1" s="74"/>
      <c r="J1" s="74"/>
      <c r="K1" s="74"/>
    </row>
    <row r="2" spans="1:21" x14ac:dyDescent="0.25">
      <c r="A2" s="11"/>
      <c r="B2" s="28" t="s">
        <v>71</v>
      </c>
      <c r="C2" s="29" t="s">
        <v>44</v>
      </c>
      <c r="D2" s="29" t="s">
        <v>47</v>
      </c>
      <c r="E2" s="29" t="s">
        <v>48</v>
      </c>
      <c r="F2" s="29" t="s">
        <v>10</v>
      </c>
      <c r="G2" s="23" t="s">
        <v>57</v>
      </c>
      <c r="H2" s="24" t="s">
        <v>55</v>
      </c>
      <c r="I2" s="24" t="s">
        <v>58</v>
      </c>
      <c r="J2" s="24" t="s">
        <v>60</v>
      </c>
      <c r="K2" s="24" t="s">
        <v>59</v>
      </c>
      <c r="L2" s="23" t="s">
        <v>70</v>
      </c>
      <c r="M2" s="33">
        <v>1</v>
      </c>
      <c r="N2" s="33">
        <v>1</v>
      </c>
      <c r="O2" s="33">
        <v>3</v>
      </c>
      <c r="P2" s="33">
        <v>3</v>
      </c>
      <c r="Q2" s="33">
        <v>7</v>
      </c>
      <c r="R2" s="33">
        <v>19</v>
      </c>
      <c r="S2" s="33">
        <v>25</v>
      </c>
      <c r="T2" s="37">
        <v>31</v>
      </c>
      <c r="U2" s="34">
        <v>43</v>
      </c>
    </row>
    <row r="3" spans="1:21" x14ac:dyDescent="0.25">
      <c r="A3" s="11"/>
      <c r="B3" s="8">
        <v>1</v>
      </c>
      <c r="C3" t="s">
        <v>67</v>
      </c>
      <c r="D3">
        <v>0.90110000000000001</v>
      </c>
      <c r="E3" s="10">
        <v>0.84799999999999998</v>
      </c>
      <c r="F3" s="31">
        <v>15.03</v>
      </c>
      <c r="G3" s="8">
        <v>0</v>
      </c>
      <c r="H3">
        <v>0</v>
      </c>
      <c r="I3">
        <v>1</v>
      </c>
      <c r="J3">
        <v>0</v>
      </c>
      <c r="K3">
        <v>2</v>
      </c>
      <c r="L3" s="35">
        <v>1</v>
      </c>
      <c r="M3">
        <v>0</v>
      </c>
      <c r="N3">
        <v>0</v>
      </c>
      <c r="O3">
        <v>61.13</v>
      </c>
      <c r="P3">
        <v>61.13</v>
      </c>
      <c r="Q3">
        <v>1318</v>
      </c>
      <c r="R3">
        <v>597</v>
      </c>
      <c r="S3">
        <v>11.44</v>
      </c>
      <c r="T3">
        <v>400.89</v>
      </c>
      <c r="U3" s="9">
        <v>252.7</v>
      </c>
    </row>
    <row r="4" spans="1:21" x14ac:dyDescent="0.25">
      <c r="A4" s="11"/>
      <c r="B4" s="8">
        <v>1</v>
      </c>
      <c r="C4" t="s">
        <v>66</v>
      </c>
      <c r="D4">
        <v>0.6744</v>
      </c>
      <c r="E4" s="10">
        <v>0.54</v>
      </c>
      <c r="F4" s="31">
        <v>14.03</v>
      </c>
      <c r="G4" s="8">
        <v>0</v>
      </c>
      <c r="H4">
        <v>0</v>
      </c>
      <c r="I4">
        <v>7</v>
      </c>
      <c r="J4">
        <v>0</v>
      </c>
      <c r="K4">
        <v>7</v>
      </c>
      <c r="L4" s="35">
        <v>1</v>
      </c>
      <c r="M4">
        <v>0</v>
      </c>
      <c r="N4">
        <v>0</v>
      </c>
      <c r="O4">
        <v>61.13</v>
      </c>
      <c r="P4">
        <v>61.13</v>
      </c>
      <c r="Q4">
        <v>1318</v>
      </c>
      <c r="R4">
        <v>597</v>
      </c>
      <c r="S4">
        <v>11.44</v>
      </c>
      <c r="T4">
        <v>400.89</v>
      </c>
      <c r="U4" s="9">
        <v>252.7</v>
      </c>
    </row>
    <row r="5" spans="1:21" x14ac:dyDescent="0.25">
      <c r="A5" s="11"/>
      <c r="B5" s="8">
        <v>3</v>
      </c>
      <c r="C5" t="s">
        <v>50</v>
      </c>
      <c r="D5">
        <v>0.53129999999999999</v>
      </c>
      <c r="E5" s="10">
        <v>0.4</v>
      </c>
      <c r="F5" s="31">
        <v>13.02</v>
      </c>
      <c r="G5" s="8">
        <v>6</v>
      </c>
      <c r="H5">
        <v>0</v>
      </c>
      <c r="I5">
        <v>0</v>
      </c>
      <c r="J5">
        <v>0</v>
      </c>
      <c r="K5">
        <v>0</v>
      </c>
      <c r="L5" s="35">
        <v>3</v>
      </c>
      <c r="M5">
        <v>-11.12</v>
      </c>
      <c r="N5">
        <v>-11.12</v>
      </c>
      <c r="O5">
        <v>0</v>
      </c>
      <c r="P5">
        <v>0</v>
      </c>
      <c r="Q5">
        <v>903.8</v>
      </c>
      <c r="R5">
        <v>212.5</v>
      </c>
      <c r="S5">
        <v>187</v>
      </c>
      <c r="T5">
        <v>602.87</v>
      </c>
      <c r="U5" s="9">
        <v>238.9</v>
      </c>
    </row>
    <row r="6" spans="1:21" x14ac:dyDescent="0.25">
      <c r="A6" s="11"/>
      <c r="B6" s="8">
        <v>3</v>
      </c>
      <c r="C6" t="s">
        <v>61</v>
      </c>
      <c r="D6">
        <v>0.36530000000000001</v>
      </c>
      <c r="E6" s="10">
        <v>0.12</v>
      </c>
      <c r="F6" s="31">
        <v>12.01</v>
      </c>
      <c r="G6" s="8">
        <v>2</v>
      </c>
      <c r="H6">
        <v>0</v>
      </c>
      <c r="I6">
        <v>0</v>
      </c>
      <c r="J6">
        <v>0</v>
      </c>
      <c r="K6">
        <v>0</v>
      </c>
      <c r="L6" s="35">
        <v>3</v>
      </c>
      <c r="M6">
        <v>-11.12</v>
      </c>
      <c r="N6">
        <v>-11.12</v>
      </c>
      <c r="O6">
        <v>0</v>
      </c>
      <c r="P6">
        <v>0</v>
      </c>
      <c r="Q6">
        <v>903.8</v>
      </c>
      <c r="R6">
        <v>212.5</v>
      </c>
      <c r="S6">
        <v>187</v>
      </c>
      <c r="T6">
        <v>602.87</v>
      </c>
      <c r="U6" s="9">
        <v>238.9</v>
      </c>
    </row>
    <row r="7" spans="1:21" x14ac:dyDescent="0.25">
      <c r="A7" s="11"/>
      <c r="B7" s="8">
        <v>7</v>
      </c>
      <c r="C7" t="s">
        <v>51</v>
      </c>
      <c r="D7">
        <v>0.92</v>
      </c>
      <c r="E7" s="10">
        <v>1.4</v>
      </c>
      <c r="F7" s="31">
        <v>18.02</v>
      </c>
      <c r="G7" s="8">
        <v>0</v>
      </c>
      <c r="H7">
        <v>1</v>
      </c>
      <c r="I7">
        <v>0</v>
      </c>
      <c r="J7">
        <v>0</v>
      </c>
      <c r="K7">
        <v>0</v>
      </c>
      <c r="L7" s="35">
        <v>7</v>
      </c>
      <c r="M7">
        <v>300</v>
      </c>
      <c r="N7">
        <v>300</v>
      </c>
      <c r="O7">
        <v>362.3</v>
      </c>
      <c r="P7">
        <v>362.3</v>
      </c>
      <c r="Q7">
        <v>0</v>
      </c>
      <c r="R7">
        <v>112.6</v>
      </c>
      <c r="S7">
        <v>13.9</v>
      </c>
      <c r="T7">
        <v>-60.36</v>
      </c>
      <c r="U7" s="38">
        <v>0</v>
      </c>
    </row>
    <row r="8" spans="1:21" x14ac:dyDescent="0.25">
      <c r="A8" s="11"/>
      <c r="B8" s="8">
        <v>19</v>
      </c>
      <c r="C8" t="s">
        <v>69</v>
      </c>
      <c r="D8">
        <v>1.8701000000000001</v>
      </c>
      <c r="E8" s="10">
        <v>1.724</v>
      </c>
      <c r="F8" s="31">
        <v>41.05</v>
      </c>
      <c r="G8" s="8">
        <v>0</v>
      </c>
      <c r="H8">
        <v>0</v>
      </c>
      <c r="I8">
        <v>0</v>
      </c>
      <c r="J8">
        <v>1</v>
      </c>
      <c r="K8">
        <v>0</v>
      </c>
      <c r="L8" s="35">
        <v>19</v>
      </c>
      <c r="M8">
        <v>24.82</v>
      </c>
      <c r="N8">
        <v>24.82</v>
      </c>
      <c r="O8">
        <v>-22.97</v>
      </c>
      <c r="P8">
        <v>-22.97</v>
      </c>
      <c r="Q8">
        <v>242.8</v>
      </c>
      <c r="R8">
        <v>0</v>
      </c>
      <c r="S8">
        <v>-4.6239999999999997</v>
      </c>
      <c r="T8" s="3">
        <v>0</v>
      </c>
      <c r="U8" s="38">
        <v>0</v>
      </c>
    </row>
    <row r="9" spans="1:21" x14ac:dyDescent="0.25">
      <c r="A9" s="11"/>
      <c r="B9" s="8">
        <v>25</v>
      </c>
      <c r="C9" t="s">
        <v>63</v>
      </c>
      <c r="D9">
        <v>1.1561999999999999</v>
      </c>
      <c r="E9" s="10">
        <v>0.84399999999999997</v>
      </c>
      <c r="F9" s="31">
        <v>47.46</v>
      </c>
      <c r="G9" s="8">
        <v>4</v>
      </c>
      <c r="H9">
        <v>0</v>
      </c>
      <c r="I9">
        <v>0</v>
      </c>
      <c r="J9">
        <v>0</v>
      </c>
      <c r="K9">
        <v>0</v>
      </c>
      <c r="L9" s="35">
        <v>25</v>
      </c>
      <c r="M9">
        <v>106.8</v>
      </c>
      <c r="N9">
        <v>106.8</v>
      </c>
      <c r="O9">
        <v>-97.27</v>
      </c>
      <c r="P9">
        <v>-97.27</v>
      </c>
      <c r="Q9">
        <v>-274.5</v>
      </c>
      <c r="R9">
        <v>363.5</v>
      </c>
      <c r="S9">
        <v>0</v>
      </c>
      <c r="T9" s="3">
        <v>0</v>
      </c>
      <c r="U9" s="38">
        <v>0</v>
      </c>
    </row>
    <row r="10" spans="1:21" x14ac:dyDescent="0.25">
      <c r="A10" s="11"/>
      <c r="B10" s="8">
        <v>31</v>
      </c>
      <c r="C10" t="s">
        <v>72</v>
      </c>
      <c r="D10">
        <v>8.3145000000000007</v>
      </c>
      <c r="E10" s="10">
        <v>7.3920000000000003</v>
      </c>
      <c r="F10" s="31">
        <v>362.25</v>
      </c>
      <c r="G10" s="8">
        <v>0</v>
      </c>
      <c r="H10">
        <v>0</v>
      </c>
      <c r="I10">
        <v>1</v>
      </c>
      <c r="J10">
        <v>0</v>
      </c>
      <c r="K10">
        <v>0</v>
      </c>
      <c r="L10" s="7">
        <v>31</v>
      </c>
      <c r="M10">
        <v>145.80000000000001</v>
      </c>
      <c r="N10">
        <v>145.80000000000001</v>
      </c>
      <c r="O10">
        <v>-163.26</v>
      </c>
      <c r="P10">
        <v>-163.26</v>
      </c>
      <c r="Q10">
        <v>392.88</v>
      </c>
      <c r="R10" s="3">
        <v>0</v>
      </c>
      <c r="S10" s="3">
        <v>0</v>
      </c>
      <c r="T10">
        <v>0</v>
      </c>
      <c r="U10" s="38">
        <v>0</v>
      </c>
    </row>
    <row r="11" spans="1:21" ht="15.75" thickBot="1" x14ac:dyDescent="0.3">
      <c r="A11" s="11"/>
      <c r="B11" s="17">
        <v>43</v>
      </c>
      <c r="C11" s="18" t="s">
        <v>52</v>
      </c>
      <c r="D11" s="18">
        <v>1.1040000000000001</v>
      </c>
      <c r="E11" s="30">
        <v>0.46600000000000003</v>
      </c>
      <c r="F11" s="32">
        <v>44.18</v>
      </c>
      <c r="G11" s="17">
        <v>0</v>
      </c>
      <c r="H11" s="18">
        <v>0</v>
      </c>
      <c r="I11" s="18">
        <v>0</v>
      </c>
      <c r="J11" s="18">
        <v>0</v>
      </c>
      <c r="K11" s="18">
        <v>1</v>
      </c>
      <c r="L11" s="36">
        <v>43</v>
      </c>
      <c r="M11" s="18">
        <v>110.2</v>
      </c>
      <c r="N11" s="18">
        <v>110.2</v>
      </c>
      <c r="O11" s="18">
        <v>234.4</v>
      </c>
      <c r="P11" s="18">
        <v>234.4</v>
      </c>
      <c r="Q11" s="6">
        <v>0</v>
      </c>
      <c r="R11" s="6">
        <v>0</v>
      </c>
      <c r="S11" s="6">
        <v>0</v>
      </c>
      <c r="T11" s="6">
        <v>0</v>
      </c>
      <c r="U11" s="19">
        <v>0</v>
      </c>
    </row>
    <row r="13" spans="1:21" x14ac:dyDescent="0.25">
      <c r="E13" s="31"/>
      <c r="F13" s="31"/>
    </row>
    <row r="14" spans="1:21" x14ac:dyDescent="0.25">
      <c r="E14" s="70" t="s">
        <v>73</v>
      </c>
      <c r="F14" s="70"/>
      <c r="G14" s="31" cm="1">
        <f t="array" ref="G14">SUM(G3:G11*$F$3:$F$11)</f>
        <v>291.98</v>
      </c>
      <c r="H14" s="31" cm="1">
        <f t="array" ref="H14">SUM(H3:H11*$F$3:$F$11)</f>
        <v>18.02</v>
      </c>
      <c r="I14" s="31" cm="1">
        <f t="array" ref="I14">SUM(I3:I11*$F$3:$F$11)</f>
        <v>475.49</v>
      </c>
      <c r="J14" s="31" cm="1">
        <f t="array" ref="J14">SUM(J3:J11*$F$3:$F$11)</f>
        <v>41.05</v>
      </c>
      <c r="K14" s="31" cm="1">
        <f t="array" ref="K14">SUM(K3:K11*$F$3:$F$11)</f>
        <v>172.45</v>
      </c>
    </row>
    <row r="15" spans="1:21" x14ac:dyDescent="0.25">
      <c r="E15" s="70" t="s">
        <v>74</v>
      </c>
      <c r="F15" s="70"/>
      <c r="G15" s="31" cm="1">
        <f t="array" ref="G15">SUM(G3:G11*$D$3:$D$11)*15.17</f>
        <v>129.60034399999998</v>
      </c>
      <c r="H15" s="31" cm="1">
        <f t="array" ref="H15">SUM(H3:H11*$D$3:$D$11)*15.17</f>
        <v>13.9564</v>
      </c>
      <c r="I15" s="31" cm="1">
        <f t="array" ref="I15">SUM(I3:I11*$D$3:$D$11)*15.17</f>
        <v>211.415188</v>
      </c>
      <c r="J15" s="31" cm="1">
        <f t="array" ref="J15">SUM(J3:J11*$D$3:$D$11)*15.17</f>
        <v>28.369417000000002</v>
      </c>
      <c r="K15" s="31" cm="1">
        <f t="array" ref="K15">SUM(K3:K11*$D$3:$D$11)*15.17</f>
        <v>115.70159</v>
      </c>
    </row>
    <row r="16" spans="1:21" x14ac:dyDescent="0.25">
      <c r="E16" s="31"/>
      <c r="F16" s="31"/>
    </row>
    <row r="17" spans="5:6" x14ac:dyDescent="0.25">
      <c r="E17" s="31"/>
      <c r="F17" s="31"/>
    </row>
    <row r="18" spans="5:6" x14ac:dyDescent="0.25">
      <c r="E18" s="31"/>
      <c r="F18" s="31"/>
    </row>
    <row r="19" spans="5:6" x14ac:dyDescent="0.25">
      <c r="E19" s="31"/>
      <c r="F19" s="31"/>
    </row>
    <row r="20" spans="5:6" x14ac:dyDescent="0.25">
      <c r="E20" s="31"/>
      <c r="F20" s="31"/>
    </row>
    <row r="21" spans="5:6" ht="15.75" thickBot="1" x14ac:dyDescent="0.3">
      <c r="E21" s="32"/>
      <c r="F21" s="31"/>
    </row>
  </sheetData>
  <mergeCells count="3">
    <mergeCell ref="G1:K1"/>
    <mergeCell ref="E14:F14"/>
    <mergeCell ref="E15:F15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9DDA-ADE5-4419-B6E9-9844E58C16FB}">
  <dimension ref="C6:P13"/>
  <sheetViews>
    <sheetView workbookViewId="0">
      <selection activeCell="G19" sqref="G19"/>
    </sheetView>
  </sheetViews>
  <sheetFormatPr baseColWidth="10" defaultRowHeight="15" x14ac:dyDescent="0.25"/>
  <cols>
    <col min="4" max="4" width="4.140625" customWidth="1"/>
    <col min="10" max="10" width="4.7109375" customWidth="1"/>
    <col min="11" max="16" width="8" customWidth="1"/>
  </cols>
  <sheetData>
    <row r="6" spans="3:16" ht="15.75" thickBot="1" x14ac:dyDescent="0.3"/>
    <row r="7" spans="3:16" ht="15.75" thickBot="1" x14ac:dyDescent="0.3">
      <c r="C7" s="25" t="s">
        <v>44</v>
      </c>
      <c r="D7" s="37" t="s">
        <v>45</v>
      </c>
      <c r="E7" s="37" t="s">
        <v>46</v>
      </c>
      <c r="F7" s="37" t="s">
        <v>47</v>
      </c>
      <c r="G7" s="37" t="s">
        <v>48</v>
      </c>
      <c r="H7" s="26" t="s">
        <v>57</v>
      </c>
      <c r="I7" s="27" t="s">
        <v>59</v>
      </c>
      <c r="J7" s="23" t="s">
        <v>70</v>
      </c>
      <c r="K7" s="33">
        <v>1</v>
      </c>
      <c r="L7" s="33">
        <v>1</v>
      </c>
      <c r="M7" s="33">
        <v>3</v>
      </c>
      <c r="N7" s="33">
        <v>3</v>
      </c>
      <c r="O7" s="33">
        <v>25</v>
      </c>
      <c r="P7" s="34">
        <v>43</v>
      </c>
    </row>
    <row r="8" spans="3:16" x14ac:dyDescent="0.25">
      <c r="C8" t="s">
        <v>67</v>
      </c>
      <c r="D8" s="14">
        <v>1</v>
      </c>
      <c r="E8" s="15"/>
      <c r="F8" s="15">
        <v>0.90110000000000001</v>
      </c>
      <c r="G8" s="40">
        <v>0.84799999999999998</v>
      </c>
      <c r="H8">
        <v>0</v>
      </c>
      <c r="I8" s="3">
        <v>2</v>
      </c>
      <c r="J8" s="35">
        <v>1</v>
      </c>
      <c r="K8">
        <v>0</v>
      </c>
      <c r="L8">
        <v>0</v>
      </c>
      <c r="M8">
        <v>61.13</v>
      </c>
      <c r="N8">
        <v>61.13</v>
      </c>
      <c r="O8">
        <v>11.44</v>
      </c>
      <c r="P8" s="9">
        <v>252.7</v>
      </c>
    </row>
    <row r="9" spans="3:16" x14ac:dyDescent="0.25">
      <c r="C9" t="s">
        <v>66</v>
      </c>
      <c r="D9" s="8">
        <v>1</v>
      </c>
      <c r="F9">
        <v>0.6744</v>
      </c>
      <c r="G9" s="10">
        <v>0.54</v>
      </c>
      <c r="H9">
        <v>0</v>
      </c>
      <c r="I9" s="3">
        <v>7</v>
      </c>
      <c r="J9" s="35">
        <v>1</v>
      </c>
      <c r="K9">
        <v>0</v>
      </c>
      <c r="L9">
        <v>0</v>
      </c>
      <c r="M9">
        <v>61.13</v>
      </c>
      <c r="N9">
        <v>61.13</v>
      </c>
      <c r="O9">
        <v>11.44</v>
      </c>
      <c r="P9" s="9">
        <v>252.7</v>
      </c>
    </row>
    <row r="10" spans="3:16" x14ac:dyDescent="0.25">
      <c r="C10" t="s">
        <v>50</v>
      </c>
      <c r="D10" s="8">
        <v>3</v>
      </c>
      <c r="F10">
        <v>0.53129999999999999</v>
      </c>
      <c r="G10" s="10">
        <v>0.4</v>
      </c>
      <c r="H10" s="3">
        <v>6</v>
      </c>
      <c r="I10">
        <v>0</v>
      </c>
      <c r="J10" s="35">
        <v>3</v>
      </c>
      <c r="K10">
        <v>-11.12</v>
      </c>
      <c r="L10">
        <v>-11.12</v>
      </c>
      <c r="M10">
        <v>0</v>
      </c>
      <c r="N10">
        <v>0</v>
      </c>
      <c r="O10">
        <v>187</v>
      </c>
      <c r="P10" s="9">
        <v>238.9</v>
      </c>
    </row>
    <row r="11" spans="3:16" x14ac:dyDescent="0.25">
      <c r="C11" t="s">
        <v>61</v>
      </c>
      <c r="D11" s="8">
        <v>3</v>
      </c>
      <c r="F11">
        <v>0.36530000000000001</v>
      </c>
      <c r="G11" s="10">
        <v>0.12</v>
      </c>
      <c r="H11" s="3">
        <v>2</v>
      </c>
      <c r="I11">
        <v>0</v>
      </c>
      <c r="J11" s="35">
        <v>3</v>
      </c>
      <c r="K11">
        <v>-11.12</v>
      </c>
      <c r="L11">
        <v>-11.12</v>
      </c>
      <c r="M11">
        <v>0</v>
      </c>
      <c r="N11">
        <v>0</v>
      </c>
      <c r="O11">
        <v>187</v>
      </c>
      <c r="P11" s="9">
        <v>238.9</v>
      </c>
    </row>
    <row r="12" spans="3:16" x14ac:dyDescent="0.25">
      <c r="C12" t="s">
        <v>63</v>
      </c>
      <c r="D12" s="8">
        <v>25</v>
      </c>
      <c r="F12">
        <v>1.1561999999999999</v>
      </c>
      <c r="G12" s="10">
        <v>0.84399999999999997</v>
      </c>
      <c r="H12" s="3">
        <v>4</v>
      </c>
      <c r="I12">
        <v>0</v>
      </c>
      <c r="J12" s="35">
        <v>25</v>
      </c>
      <c r="K12">
        <v>106.8</v>
      </c>
      <c r="L12">
        <v>106.8</v>
      </c>
      <c r="M12">
        <v>-97.27</v>
      </c>
      <c r="N12">
        <v>-97.27</v>
      </c>
      <c r="O12">
        <v>0</v>
      </c>
      <c r="P12" s="38" t="s">
        <v>78</v>
      </c>
    </row>
    <row r="13" spans="3:16" ht="15.75" thickBot="1" x14ac:dyDescent="0.3">
      <c r="C13" s="18" t="s">
        <v>52</v>
      </c>
      <c r="D13" s="17">
        <v>43</v>
      </c>
      <c r="E13" s="18"/>
      <c r="F13" s="18">
        <v>1.1040000000000001</v>
      </c>
      <c r="G13" s="30">
        <v>0.46600000000000003</v>
      </c>
      <c r="H13" s="18">
        <v>0</v>
      </c>
      <c r="I13" s="6">
        <v>1</v>
      </c>
      <c r="J13" s="36">
        <v>43</v>
      </c>
      <c r="K13" s="18">
        <v>110.2</v>
      </c>
      <c r="L13" s="18">
        <v>110.2</v>
      </c>
      <c r="M13" s="18">
        <v>234.4</v>
      </c>
      <c r="N13" s="18">
        <v>234.4</v>
      </c>
      <c r="O13" s="6" t="s">
        <v>78</v>
      </c>
      <c r="P13" s="1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9C65E-0614-4C27-9533-B3C45FD6B2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OtherProps</vt:lpstr>
      <vt:lpstr>UNIFAC_old</vt:lpstr>
      <vt:lpstr>Group estructure_old</vt:lpstr>
      <vt:lpstr>Hoja3_old</vt:lpstr>
      <vt:lpstr>Hoja1_old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villegas</dc:creator>
  <cp:lastModifiedBy>marco villegas</cp:lastModifiedBy>
  <dcterms:created xsi:type="dcterms:W3CDTF">2023-02-06T20:00:36Z</dcterms:created>
  <dcterms:modified xsi:type="dcterms:W3CDTF">2025-05-07T02:39:48Z</dcterms:modified>
</cp:coreProperties>
</file>