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o\Desktop\PUC\"/>
    </mc:Choice>
  </mc:AlternateContent>
  <bookViews>
    <workbookView xWindow="0" yWindow="0" windowWidth="23040" windowHeight="9192"/>
  </bookViews>
  <sheets>
    <sheet name="1º" sheetId="1" r:id="rId1"/>
  </sheets>
  <definedNames>
    <definedName name="_xlnm._FilterDatabase" localSheetId="0" hidden="1">'1º'!$A$2:$E$2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C8" i="1"/>
  <c r="E8" i="1"/>
  <c r="E4" i="1"/>
  <c r="E5" i="1"/>
  <c r="E6" i="1"/>
  <c r="E7" i="1"/>
  <c r="E9" i="1"/>
  <c r="E10" i="1"/>
  <c r="E3" i="1"/>
  <c r="C7" i="1"/>
  <c r="B7" i="1"/>
  <c r="C9" i="1"/>
  <c r="B9" i="1"/>
  <c r="B4" i="1" l="1"/>
  <c r="B6" i="1"/>
  <c r="C10" i="1"/>
  <c r="B10" i="1"/>
  <c r="C4" i="1" l="1"/>
  <c r="F10" i="1" l="1"/>
  <c r="F9" i="1"/>
  <c r="F7" i="1"/>
  <c r="F8" i="1"/>
  <c r="C6" i="1"/>
  <c r="F6" i="1" l="1"/>
  <c r="F5" i="1"/>
  <c r="F4" i="1"/>
  <c r="F3" i="1"/>
  <c r="G4" i="1"/>
  <c r="G5" i="1"/>
  <c r="G6" i="1"/>
  <c r="G7" i="1"/>
  <c r="G8" i="1"/>
  <c r="G9" i="1"/>
  <c r="G10" i="1"/>
  <c r="G3" i="1"/>
  <c r="D6" i="1"/>
  <c r="D4" i="1"/>
  <c r="D5" i="1"/>
  <c r="D7" i="1"/>
  <c r="D8" i="1"/>
  <c r="D9" i="1"/>
  <c r="D10" i="1"/>
  <c r="D3" i="1"/>
</calcChain>
</file>

<file path=xl/sharedStrings.xml><?xml version="1.0" encoding="utf-8"?>
<sst xmlns="http://schemas.openxmlformats.org/spreadsheetml/2006/main" count="16" uniqueCount="16">
  <si>
    <t>Distribuidas</t>
  </si>
  <si>
    <t>Materia</t>
  </si>
  <si>
    <t>Restantes</t>
  </si>
  <si>
    <t>Nota Maxima</t>
  </si>
  <si>
    <t>Algoritmos e Estruturas de dados I</t>
  </si>
  <si>
    <t>Calculo I</t>
  </si>
  <si>
    <t>Desenvolvimento de Interfaces Web</t>
  </si>
  <si>
    <t>Minimo</t>
  </si>
  <si>
    <t>Introdução a Computação</t>
  </si>
  <si>
    <t>Trabalho Interdisciplinar</t>
  </si>
  <si>
    <t>Fundamentos de Engenharia de Software</t>
  </si>
  <si>
    <t>Algoritmos e Abstração de Dados</t>
  </si>
  <si>
    <t>Algoritmos e Logica de Programação</t>
  </si>
  <si>
    <t>Notas</t>
  </si>
  <si>
    <t>Desperdiçado</t>
  </si>
  <si>
    <t>Notas da PUC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</si>
</sst>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B9" sqref="B9"/>
    </sheetView>
  </sheetViews>
  <sheetFormatPr defaultColWidth="7.5546875" defaultRowHeight="14.4" x14ac:dyDescent="0.3"/>
  <cols>
    <col min="1" max="1" width="36.21875" style="1" bestFit="1" customWidth="1"/>
    <col min="2" max="2" width="15.21875" style="1" bestFit="1" customWidth="1"/>
    <col min="3" max="3" width="10.33203125" style="1" bestFit="1" customWidth="1"/>
    <col min="4" max="4" width="16.88671875" style="1" bestFit="1" customWidth="1"/>
    <col min="5" max="5" width="13.5546875" style="1" bestFit="1" customWidth="1"/>
    <col min="6" max="6" width="12.33203125" style="1" bestFit="1" customWidth="1"/>
    <col min="7" max="7" width="11.77734375" style="1" bestFit="1" customWidth="1"/>
    <col min="8" max="16384" width="7.5546875" style="1"/>
  </cols>
  <sheetData>
    <row r="1" spans="1:7" ht="23.4" x14ac:dyDescent="0.3">
      <c r="A1" s="13" t="s">
        <v>15</v>
      </c>
      <c r="B1" s="13"/>
      <c r="C1" s="13"/>
      <c r="D1" s="13"/>
      <c r="E1" s="13"/>
      <c r="F1" s="4" t="s">
        <v>3</v>
      </c>
      <c r="G1" s="7" t="s">
        <v>7</v>
      </c>
    </row>
    <row r="2" spans="1:7" x14ac:dyDescent="0.3">
      <c r="A2" s="3" t="s">
        <v>1</v>
      </c>
      <c r="B2" s="11" t="s">
        <v>0</v>
      </c>
      <c r="C2" s="9" t="s">
        <v>13</v>
      </c>
      <c r="D2" s="6" t="s">
        <v>14</v>
      </c>
      <c r="E2" s="8" t="s">
        <v>2</v>
      </c>
      <c r="F2" s="4">
        <v>100</v>
      </c>
      <c r="G2" s="7">
        <v>60</v>
      </c>
    </row>
    <row r="3" spans="1:7" x14ac:dyDescent="0.3">
      <c r="A3" s="5" t="s">
        <v>11</v>
      </c>
      <c r="B3" s="2">
        <v>0</v>
      </c>
      <c r="C3" s="2">
        <v>0</v>
      </c>
      <c r="D3" s="10">
        <f>IFERROR(((C3/B3)-1), 0)</f>
        <v>0</v>
      </c>
      <c r="E3" s="14">
        <f>($F$2-B3)</f>
        <v>100</v>
      </c>
      <c r="F3" s="2" t="str">
        <f>IFERROR(IF((C3/B3 &lt; 0.6),"Procupante","OK"), "OK")</f>
        <v>OK</v>
      </c>
      <c r="G3" s="2" t="str">
        <f>IF(C3&gt;=$G$2&amp;B3&lt;=$F$2,"Aprovado",IF(B3&gt;=$F$2,"Reprovado","Em avaliação"))</f>
        <v>Em avaliação</v>
      </c>
    </row>
    <row r="4" spans="1:7" x14ac:dyDescent="0.3">
      <c r="A4" s="5" t="s">
        <v>4</v>
      </c>
      <c r="B4" s="2">
        <f>3+3+3+3+20+3</f>
        <v>35</v>
      </c>
      <c r="C4" s="2">
        <f>2.45+2.5+1.5+3+20</f>
        <v>29.45</v>
      </c>
      <c r="D4" s="10">
        <f t="shared" ref="D4:D10" si="0">IFERROR(((C4/B4)-1), 0)</f>
        <v>-0.15857142857142859</v>
      </c>
      <c r="E4" s="14">
        <f t="shared" ref="E4:E10" si="1">($F$2-B4)</f>
        <v>65</v>
      </c>
      <c r="F4" s="2" t="str">
        <f t="shared" ref="F4:F6" si="2">IFERROR(IF((C4/B4 &lt; 0.6),"Procupante","OK"), "OK")</f>
        <v>OK</v>
      </c>
      <c r="G4" s="2" t="str">
        <f t="shared" ref="G4:G10" si="3">IF(C4&gt;=$G$2&amp;B4&lt;=$F$2,"Aprovado",IF(B4&gt;=$F$2,"Reprovado","Em avaliação"))</f>
        <v>Em avaliação</v>
      </c>
    </row>
    <row r="5" spans="1:7" x14ac:dyDescent="0.3">
      <c r="A5" s="5" t="s">
        <v>12</v>
      </c>
      <c r="B5" s="2">
        <v>0</v>
      </c>
      <c r="C5" s="2">
        <v>0</v>
      </c>
      <c r="D5" s="10">
        <f t="shared" si="0"/>
        <v>0</v>
      </c>
      <c r="E5" s="14">
        <f t="shared" si="1"/>
        <v>100</v>
      </c>
      <c r="F5" s="2" t="str">
        <f t="shared" si="2"/>
        <v>OK</v>
      </c>
      <c r="G5" s="2" t="str">
        <f t="shared" si="3"/>
        <v>Em avaliação</v>
      </c>
    </row>
    <row r="6" spans="1:7" x14ac:dyDescent="0.3">
      <c r="A6" s="5" t="s">
        <v>5</v>
      </c>
      <c r="B6" s="2">
        <f>15+10+30+10</f>
        <v>65</v>
      </c>
      <c r="C6" s="2">
        <f>6+30+10</f>
        <v>46</v>
      </c>
      <c r="D6" s="10">
        <f t="shared" si="0"/>
        <v>-0.29230769230769227</v>
      </c>
      <c r="E6" s="14">
        <f t="shared" si="1"/>
        <v>35</v>
      </c>
      <c r="F6" s="2" t="str">
        <f t="shared" si="2"/>
        <v>OK</v>
      </c>
      <c r="G6" s="2" t="str">
        <f t="shared" si="3"/>
        <v>Em avaliação</v>
      </c>
    </row>
    <row r="7" spans="1:7" x14ac:dyDescent="0.3">
      <c r="A7" s="5" t="s">
        <v>6</v>
      </c>
      <c r="B7" s="2">
        <f>1+1+2+2+2+2+2+2+3+20+10+2+3</f>
        <v>52</v>
      </c>
      <c r="C7" s="2">
        <f>0.8+0.8+1.47+1.6+1.5+1.6+17+9.5+2+2.4</f>
        <v>38.669999999999995</v>
      </c>
      <c r="D7" s="10">
        <f t="shared" si="0"/>
        <v>-0.256346153846154</v>
      </c>
      <c r="E7" s="14">
        <f t="shared" si="1"/>
        <v>48</v>
      </c>
      <c r="F7" s="2" t="str">
        <f>IFERROR(IF((C7/B7 &lt; 0.6),"Procupante","OK"), "OK")</f>
        <v>OK</v>
      </c>
      <c r="G7" s="2" t="str">
        <f t="shared" si="3"/>
        <v>Em avaliação</v>
      </c>
    </row>
    <row r="8" spans="1:7" x14ac:dyDescent="0.3">
      <c r="A8" s="5" t="s">
        <v>10</v>
      </c>
      <c r="B8" s="2">
        <f>1+1+1+2+2+22+8+2+22</f>
        <v>61</v>
      </c>
      <c r="C8" s="2">
        <f>8+2+2+1+12</f>
        <v>25</v>
      </c>
      <c r="D8" s="10">
        <f t="shared" si="0"/>
        <v>-0.5901639344262295</v>
      </c>
      <c r="E8" s="14">
        <f t="shared" si="1"/>
        <v>39</v>
      </c>
      <c r="F8" s="2" t="str">
        <f>IFERROR(IF((C8/B8 &lt; 0.6),"Procupante","OK"), "OK")</f>
        <v>Procupante</v>
      </c>
      <c r="G8" s="2" t="str">
        <f t="shared" si="3"/>
        <v>Em avaliação</v>
      </c>
    </row>
    <row r="9" spans="1:7" x14ac:dyDescent="0.3">
      <c r="A9" s="5" t="s">
        <v>8</v>
      </c>
      <c r="B9" s="2">
        <f>3+3+5+30+3+5+3</f>
        <v>52</v>
      </c>
      <c r="C9" s="2">
        <f>2+2+5+10.5+3+4.5+2</f>
        <v>29</v>
      </c>
      <c r="D9" s="10">
        <f t="shared" si="0"/>
        <v>-0.44230769230769229</v>
      </c>
      <c r="E9" s="14">
        <f t="shared" si="1"/>
        <v>48</v>
      </c>
      <c r="F9" s="2" t="str">
        <f>IFERROR(IF((C9/B9 &lt; 0.6),"Procupante","OK"), "OK")</f>
        <v>Procupante</v>
      </c>
      <c r="G9" s="2" t="str">
        <f t="shared" si="3"/>
        <v>Em avaliação</v>
      </c>
    </row>
    <row r="10" spans="1:7" x14ac:dyDescent="0.3">
      <c r="A10" s="5" t="s">
        <v>9</v>
      </c>
      <c r="B10" s="2">
        <f>20+20</f>
        <v>40</v>
      </c>
      <c r="C10" s="2">
        <f>13.3+14</f>
        <v>27.3</v>
      </c>
      <c r="D10" s="10">
        <f t="shared" si="0"/>
        <v>-0.3175</v>
      </c>
      <c r="E10" s="14">
        <f t="shared" si="1"/>
        <v>60</v>
      </c>
      <c r="F10" s="2" t="str">
        <f>IFERROR(IF((C10/B10 &lt; 0.6),"Procupante","OK"), "OK")</f>
        <v>OK</v>
      </c>
      <c r="G10" s="2" t="str">
        <f t="shared" si="3"/>
        <v>Em avaliação</v>
      </c>
    </row>
    <row r="13" spans="1:7" x14ac:dyDescent="0.3">
      <c r="G13" s="12"/>
    </row>
  </sheetData>
  <autoFilter ref="A2:E2">
    <sortState ref="A3:E10">
      <sortCondition ref="A2"/>
    </sortState>
  </autoFilter>
  <mergeCells count="1">
    <mergeCell ref="A1:E1"/>
  </mergeCells>
  <conditionalFormatting sqref="D3:D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Willy</dc:creator>
  <cp:lastModifiedBy>Marco Willy</cp:lastModifiedBy>
  <dcterms:created xsi:type="dcterms:W3CDTF">2021-10-13T23:19:09Z</dcterms:created>
  <dcterms:modified xsi:type="dcterms:W3CDTF">2021-11-16T19:05:22Z</dcterms:modified>
</cp:coreProperties>
</file>